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ABSIMULACAO\Desktop\Artigo JAFO8_modified_19-11-21\Dados\NaHCO3\"/>
    </mc:Choice>
  </mc:AlternateContent>
  <xr:revisionPtr revIDLastSave="0" documentId="13_ncr:1_{2A129F96-3579-4495-9A95-47524430211C}" xr6:coauthVersionLast="47" xr6:coauthVersionMax="47" xr10:uidLastSave="{00000000-0000-0000-0000-000000000000}"/>
  <bookViews>
    <workbookView xWindow="3285" yWindow="3285" windowWidth="21600" windowHeight="11385" activeTab="1" xr2:uid="{00000000-000D-0000-FFFF-FFFF00000000}"/>
  </bookViews>
  <sheets>
    <sheet name="saida" sheetId="1" r:id="rId1"/>
    <sheet name="Thetas" sheetId="2" r:id="rId2"/>
    <sheet name="Molali_e_Gamm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64" i="2" l="1"/>
  <c r="C7" i="2"/>
  <c r="AA991" i="3"/>
  <c r="AA962" i="3"/>
  <c r="AA963" i="3"/>
  <c r="AA964" i="3"/>
  <c r="AA965" i="3"/>
  <c r="AA966" i="3"/>
  <c r="AA967" i="3"/>
  <c r="AA968" i="3"/>
  <c r="AA969" i="3"/>
  <c r="AA970" i="3"/>
  <c r="AA971" i="3"/>
  <c r="AA972" i="3"/>
  <c r="AA973" i="3"/>
  <c r="AA974" i="3"/>
  <c r="AA975" i="3"/>
  <c r="AA976" i="3"/>
  <c r="AA977" i="3"/>
  <c r="AA978" i="3"/>
  <c r="AA979" i="3"/>
  <c r="AA980" i="3"/>
  <c r="AA981" i="3"/>
  <c r="AA982" i="3"/>
  <c r="AA983" i="3"/>
  <c r="AA984" i="3"/>
  <c r="AA985" i="3"/>
  <c r="AA986" i="3"/>
  <c r="AA987" i="3"/>
  <c r="AA988" i="3"/>
  <c r="AA989" i="3"/>
  <c r="AA990" i="3"/>
  <c r="AA961" i="3"/>
  <c r="AA931" i="3"/>
  <c r="AA932" i="3"/>
  <c r="AA933" i="3"/>
  <c r="AA934" i="3"/>
  <c r="AA935" i="3"/>
  <c r="AA936" i="3"/>
  <c r="AA937" i="3"/>
  <c r="AA938" i="3"/>
  <c r="AA939" i="3"/>
  <c r="AA940" i="3"/>
  <c r="AA941" i="3"/>
  <c r="AA942" i="3"/>
  <c r="AA943" i="3"/>
  <c r="AA944" i="3"/>
  <c r="AA945" i="3"/>
  <c r="AA946" i="3"/>
  <c r="AA947" i="3"/>
  <c r="AA948" i="3"/>
  <c r="AA949" i="3"/>
  <c r="AA950" i="3"/>
  <c r="AA951" i="3"/>
  <c r="AA952" i="3"/>
  <c r="AA953" i="3"/>
  <c r="AA954" i="3"/>
  <c r="AA955" i="3"/>
  <c r="AA956" i="3"/>
  <c r="AA957" i="3"/>
  <c r="AA958" i="3"/>
  <c r="AA959" i="3"/>
  <c r="AA960" i="3"/>
  <c r="AA930" i="3"/>
  <c r="AA900" i="3"/>
  <c r="AA901" i="3"/>
  <c r="AA902" i="3"/>
  <c r="AA903" i="3"/>
  <c r="AA904" i="3"/>
  <c r="AA905" i="3"/>
  <c r="AA906" i="3"/>
  <c r="AA907" i="3"/>
  <c r="AA908" i="3"/>
  <c r="AA909" i="3"/>
  <c r="AA910" i="3"/>
  <c r="AA911" i="3"/>
  <c r="AA912" i="3"/>
  <c r="AA913" i="3"/>
  <c r="AA914" i="3"/>
  <c r="AA915" i="3"/>
  <c r="AA916" i="3"/>
  <c r="AA917" i="3"/>
  <c r="AA918" i="3"/>
  <c r="AA919" i="3"/>
  <c r="AA920" i="3"/>
  <c r="AA921" i="3"/>
  <c r="AA922" i="3"/>
  <c r="AA923" i="3"/>
  <c r="AA924" i="3"/>
  <c r="AA925" i="3"/>
  <c r="AA926" i="3"/>
  <c r="AA927" i="3"/>
  <c r="AA928" i="3"/>
  <c r="AA929" i="3"/>
  <c r="AA899" i="3"/>
  <c r="AA886" i="3"/>
  <c r="AA887" i="3"/>
  <c r="AA888" i="3"/>
  <c r="AA889" i="3"/>
  <c r="AA890" i="3"/>
  <c r="AA891" i="3"/>
  <c r="AA892" i="3"/>
  <c r="AA893" i="3"/>
  <c r="AA894" i="3"/>
  <c r="AA895" i="3"/>
  <c r="AA896" i="3"/>
  <c r="AA897" i="3"/>
  <c r="AA898" i="3"/>
  <c r="AA869" i="3"/>
  <c r="AA870" i="3"/>
  <c r="AA871" i="3"/>
  <c r="AA872" i="3"/>
  <c r="AA873" i="3"/>
  <c r="AA874" i="3"/>
  <c r="AA875" i="3"/>
  <c r="AA876" i="3"/>
  <c r="AA877" i="3"/>
  <c r="AA878" i="3"/>
  <c r="AA879" i="3"/>
  <c r="AA880" i="3"/>
  <c r="AA881" i="3"/>
  <c r="AA882" i="3"/>
  <c r="AA883" i="3"/>
  <c r="AA884" i="3"/>
  <c r="AA885" i="3"/>
  <c r="AA868" i="3"/>
  <c r="AA854" i="3"/>
  <c r="AA855" i="3"/>
  <c r="AA856" i="3"/>
  <c r="AA857" i="3"/>
  <c r="AA858" i="3"/>
  <c r="AA859" i="3"/>
  <c r="AA860" i="3"/>
  <c r="AA861" i="3"/>
  <c r="AA862" i="3"/>
  <c r="AA863" i="3"/>
  <c r="AA864" i="3"/>
  <c r="AA865" i="3"/>
  <c r="AA866" i="3"/>
  <c r="AA867" i="3"/>
  <c r="AA838" i="3"/>
  <c r="AA839" i="3"/>
  <c r="AA840" i="3"/>
  <c r="AA841" i="3"/>
  <c r="AA842" i="3"/>
  <c r="AA843" i="3"/>
  <c r="AA844" i="3"/>
  <c r="AA845" i="3"/>
  <c r="AA846" i="3"/>
  <c r="AA847" i="3"/>
  <c r="AA848" i="3"/>
  <c r="AA849" i="3"/>
  <c r="AA850" i="3"/>
  <c r="AA851" i="3"/>
  <c r="AA852" i="3"/>
  <c r="AA853" i="3"/>
  <c r="AA837" i="3"/>
  <c r="AA807" i="3"/>
  <c r="AA808" i="3"/>
  <c r="AA809" i="3"/>
  <c r="AA810" i="3"/>
  <c r="AA811" i="3"/>
  <c r="AA812" i="3"/>
  <c r="AA813" i="3"/>
  <c r="AA814" i="3"/>
  <c r="AA815" i="3"/>
  <c r="AA816" i="3"/>
  <c r="AA817" i="3"/>
  <c r="AA818" i="3"/>
  <c r="AA819" i="3"/>
  <c r="AA820" i="3"/>
  <c r="AA821" i="3"/>
  <c r="AA822" i="3"/>
  <c r="AA823" i="3"/>
  <c r="AA824" i="3"/>
  <c r="AA825" i="3"/>
  <c r="AA826" i="3"/>
  <c r="AA827" i="3"/>
  <c r="AA828" i="3"/>
  <c r="AA829" i="3"/>
  <c r="AA830" i="3"/>
  <c r="AA831" i="3"/>
  <c r="AA832" i="3"/>
  <c r="AA833" i="3"/>
  <c r="AA834" i="3"/>
  <c r="AA835" i="3"/>
  <c r="AA836" i="3"/>
  <c r="AA806" i="3"/>
  <c r="AA793" i="3"/>
  <c r="AA794" i="3"/>
  <c r="AA795" i="3"/>
  <c r="AA796" i="3"/>
  <c r="AA797" i="3"/>
  <c r="AA798" i="3"/>
  <c r="AA799" i="3"/>
  <c r="AA800" i="3"/>
  <c r="AA801" i="3"/>
  <c r="AA802" i="3"/>
  <c r="AA803" i="3"/>
  <c r="AA804" i="3"/>
  <c r="AA805" i="3"/>
  <c r="AA776" i="3"/>
  <c r="AA777" i="3"/>
  <c r="AA778" i="3"/>
  <c r="AA779" i="3"/>
  <c r="AA780" i="3"/>
  <c r="AA781" i="3"/>
  <c r="AA782" i="3"/>
  <c r="AA783" i="3"/>
  <c r="AA784" i="3"/>
  <c r="AA785" i="3"/>
  <c r="AA786" i="3"/>
  <c r="AA787" i="3"/>
  <c r="AA788" i="3"/>
  <c r="AA789" i="3"/>
  <c r="AA790" i="3"/>
  <c r="AA791" i="3"/>
  <c r="AA792" i="3"/>
  <c r="AA775" i="3"/>
  <c r="AA745" i="3"/>
  <c r="AA746" i="3"/>
  <c r="AA747" i="3"/>
  <c r="AA748" i="3"/>
  <c r="AA749" i="3"/>
  <c r="AA750" i="3"/>
  <c r="AA751" i="3"/>
  <c r="AA752" i="3"/>
  <c r="AA753" i="3"/>
  <c r="AA754" i="3"/>
  <c r="AA755" i="3"/>
  <c r="AA756" i="3"/>
  <c r="AA757" i="3"/>
  <c r="AA758" i="3"/>
  <c r="AA759" i="3"/>
  <c r="AA760" i="3"/>
  <c r="AA761" i="3"/>
  <c r="AA762" i="3"/>
  <c r="AA763" i="3"/>
  <c r="AA764" i="3"/>
  <c r="AA765" i="3"/>
  <c r="AA766" i="3"/>
  <c r="AA767" i="3"/>
  <c r="AA768" i="3"/>
  <c r="AA769" i="3"/>
  <c r="AA770" i="3"/>
  <c r="AA771" i="3"/>
  <c r="AA772" i="3"/>
  <c r="AA773" i="3"/>
  <c r="AA774" i="3"/>
  <c r="AA744" i="3"/>
  <c r="AA714" i="3"/>
  <c r="AA715" i="3"/>
  <c r="AA716" i="3"/>
  <c r="AA717" i="3"/>
  <c r="AA718" i="3"/>
  <c r="AA719" i="3"/>
  <c r="AA720" i="3"/>
  <c r="AA721" i="3"/>
  <c r="AA722" i="3"/>
  <c r="AA723" i="3"/>
  <c r="AA724" i="3"/>
  <c r="AA725" i="3"/>
  <c r="AA726" i="3"/>
  <c r="AA727" i="3"/>
  <c r="AA728" i="3"/>
  <c r="AA729" i="3"/>
  <c r="AA730" i="3"/>
  <c r="AA731" i="3"/>
  <c r="AA732" i="3"/>
  <c r="AA733" i="3"/>
  <c r="AA734" i="3"/>
  <c r="AA735" i="3"/>
  <c r="AA736" i="3"/>
  <c r="AA737" i="3"/>
  <c r="AA738" i="3"/>
  <c r="AA739" i="3"/>
  <c r="AA740" i="3"/>
  <c r="AA741" i="3"/>
  <c r="AA742" i="3"/>
  <c r="AA743" i="3"/>
  <c r="AA713" i="3"/>
  <c r="AA683" i="3"/>
  <c r="AA684" i="3"/>
  <c r="AA685" i="3"/>
  <c r="AA686" i="3"/>
  <c r="AA687" i="3"/>
  <c r="AA688" i="3"/>
  <c r="AA689" i="3"/>
  <c r="AA690" i="3"/>
  <c r="AA691" i="3"/>
  <c r="AA692" i="3"/>
  <c r="AA693" i="3"/>
  <c r="AA694" i="3"/>
  <c r="AA695" i="3"/>
  <c r="AA696" i="3"/>
  <c r="AA697" i="3"/>
  <c r="AA698" i="3"/>
  <c r="AA699" i="3"/>
  <c r="AA700" i="3"/>
  <c r="AA701" i="3"/>
  <c r="AA702" i="3"/>
  <c r="AA703" i="3"/>
  <c r="AA704" i="3"/>
  <c r="AA705" i="3"/>
  <c r="AA706" i="3"/>
  <c r="AA707" i="3"/>
  <c r="AA708" i="3"/>
  <c r="AA709" i="3"/>
  <c r="AA710" i="3"/>
  <c r="AA711" i="3"/>
  <c r="AA712" i="3"/>
  <c r="AA682" i="3"/>
  <c r="BJ6" i="3"/>
  <c r="BK6" i="3"/>
  <c r="BL6" i="3"/>
  <c r="BM6" i="3"/>
  <c r="BN6" i="3"/>
  <c r="BJ7" i="3"/>
  <c r="BK7" i="3"/>
  <c r="BL7" i="3"/>
  <c r="BM7" i="3"/>
  <c r="BN7" i="3"/>
  <c r="BJ8" i="3"/>
  <c r="BK8" i="3"/>
  <c r="BL8" i="3"/>
  <c r="BM8" i="3"/>
  <c r="BN8" i="3"/>
  <c r="BJ9" i="3"/>
  <c r="BK9" i="3"/>
  <c r="BL9" i="3"/>
  <c r="BM9" i="3"/>
  <c r="BN9" i="3"/>
  <c r="BJ10" i="3"/>
  <c r="BK10" i="3"/>
  <c r="BL10" i="3"/>
  <c r="BM10" i="3"/>
  <c r="BN10" i="3"/>
  <c r="BJ11" i="3"/>
  <c r="BK11" i="3"/>
  <c r="BL11" i="3"/>
  <c r="BM11" i="3"/>
  <c r="BN11" i="3"/>
  <c r="BJ12" i="3"/>
  <c r="BK12" i="3"/>
  <c r="BL12" i="3"/>
  <c r="BM12" i="3"/>
  <c r="BN12" i="3"/>
  <c r="BJ13" i="3"/>
  <c r="BK13" i="3"/>
  <c r="BL13" i="3"/>
  <c r="BM13" i="3"/>
  <c r="BN13" i="3"/>
  <c r="BJ14" i="3"/>
  <c r="BK14" i="3"/>
  <c r="BL14" i="3"/>
  <c r="BM14" i="3"/>
  <c r="BN14" i="3"/>
  <c r="BJ15" i="3"/>
  <c r="BK15" i="3"/>
  <c r="BL15" i="3"/>
  <c r="BM15" i="3"/>
  <c r="BN15" i="3"/>
  <c r="BJ16" i="3"/>
  <c r="BK16" i="3"/>
  <c r="BL16" i="3"/>
  <c r="BM16" i="3"/>
  <c r="BN16" i="3"/>
  <c r="BJ17" i="3"/>
  <c r="BK17" i="3"/>
  <c r="BL17" i="3"/>
  <c r="BM17" i="3"/>
  <c r="BN17" i="3"/>
  <c r="BJ18" i="3"/>
  <c r="BK18" i="3"/>
  <c r="BL18" i="3"/>
  <c r="BM18" i="3"/>
  <c r="BN18" i="3"/>
  <c r="BJ19" i="3"/>
  <c r="BK19" i="3"/>
  <c r="BL19" i="3"/>
  <c r="BM19" i="3"/>
  <c r="BN19" i="3"/>
  <c r="BJ20" i="3"/>
  <c r="BK20" i="3"/>
  <c r="BL20" i="3"/>
  <c r="BM20" i="3"/>
  <c r="BN20" i="3"/>
  <c r="BJ21" i="3"/>
  <c r="BK21" i="3"/>
  <c r="BL21" i="3"/>
  <c r="BM21" i="3"/>
  <c r="BN21" i="3"/>
  <c r="BJ22" i="3"/>
  <c r="BK22" i="3"/>
  <c r="BL22" i="3"/>
  <c r="BM22" i="3"/>
  <c r="BN22" i="3"/>
  <c r="BJ23" i="3"/>
  <c r="BK23" i="3"/>
  <c r="BL23" i="3"/>
  <c r="BM23" i="3"/>
  <c r="BN23" i="3"/>
  <c r="BJ24" i="3"/>
  <c r="BK24" i="3"/>
  <c r="BL24" i="3"/>
  <c r="BM24" i="3"/>
  <c r="BN24" i="3"/>
  <c r="BJ25" i="3"/>
  <c r="BK25" i="3"/>
  <c r="BL25" i="3"/>
  <c r="BM25" i="3"/>
  <c r="BN25" i="3"/>
  <c r="BJ26" i="3"/>
  <c r="BK26" i="3"/>
  <c r="BL26" i="3"/>
  <c r="BM26" i="3"/>
  <c r="BN26" i="3"/>
  <c r="BJ27" i="3"/>
  <c r="BK27" i="3"/>
  <c r="BL27" i="3"/>
  <c r="BM27" i="3"/>
  <c r="BN27" i="3"/>
  <c r="BJ28" i="3"/>
  <c r="BK28" i="3"/>
  <c r="BL28" i="3"/>
  <c r="BM28" i="3"/>
  <c r="BN28" i="3"/>
  <c r="BJ29" i="3"/>
  <c r="BK29" i="3"/>
  <c r="BL29" i="3"/>
  <c r="BM29" i="3"/>
  <c r="BN29" i="3"/>
  <c r="BJ30" i="3"/>
  <c r="BK30" i="3"/>
  <c r="BL30" i="3"/>
  <c r="BM30" i="3"/>
  <c r="BN30" i="3"/>
  <c r="BJ31" i="3"/>
  <c r="BK31" i="3"/>
  <c r="BL31" i="3"/>
  <c r="BM31" i="3"/>
  <c r="BN31" i="3"/>
  <c r="BJ32" i="3"/>
  <c r="BK32" i="3"/>
  <c r="BL32" i="3"/>
  <c r="BM32" i="3"/>
  <c r="BN32" i="3"/>
  <c r="BJ33" i="3"/>
  <c r="BK33" i="3"/>
  <c r="BL33" i="3"/>
  <c r="BM33" i="3"/>
  <c r="BN33" i="3"/>
  <c r="BJ34" i="3"/>
  <c r="BK34" i="3"/>
  <c r="BL34" i="3"/>
  <c r="BM34" i="3"/>
  <c r="BN34" i="3"/>
  <c r="BJ35" i="3"/>
  <c r="BK35" i="3"/>
  <c r="BL35" i="3"/>
  <c r="BM35" i="3"/>
  <c r="BN35" i="3"/>
  <c r="BJ36" i="3"/>
  <c r="BK36" i="3"/>
  <c r="BL36" i="3"/>
  <c r="BM36" i="3"/>
  <c r="BN36" i="3"/>
  <c r="BJ37" i="3"/>
  <c r="BK37" i="3"/>
  <c r="BL37" i="3"/>
  <c r="BM37" i="3"/>
  <c r="BN37" i="3"/>
  <c r="BJ38" i="3"/>
  <c r="BK38" i="3"/>
  <c r="BL38" i="3"/>
  <c r="BM38" i="3"/>
  <c r="BN38" i="3"/>
  <c r="BJ39" i="3"/>
  <c r="BK39" i="3"/>
  <c r="BL39" i="3"/>
  <c r="BM39" i="3"/>
  <c r="BN39" i="3"/>
  <c r="BJ40" i="3"/>
  <c r="BK40" i="3"/>
  <c r="BL40" i="3"/>
  <c r="BM40" i="3"/>
  <c r="BN40" i="3"/>
  <c r="BJ41" i="3"/>
  <c r="BK41" i="3"/>
  <c r="BL41" i="3"/>
  <c r="BM41" i="3"/>
  <c r="BN41" i="3"/>
  <c r="BJ42" i="3"/>
  <c r="BK42" i="3"/>
  <c r="BL42" i="3"/>
  <c r="BM42" i="3"/>
  <c r="BN42" i="3"/>
  <c r="BJ43" i="3"/>
  <c r="BK43" i="3"/>
  <c r="BL43" i="3"/>
  <c r="BM43" i="3"/>
  <c r="BN43" i="3"/>
  <c r="BJ44" i="3"/>
  <c r="BK44" i="3"/>
  <c r="BL44" i="3"/>
  <c r="BM44" i="3"/>
  <c r="BN44" i="3"/>
  <c r="BJ45" i="3"/>
  <c r="BK45" i="3"/>
  <c r="BL45" i="3"/>
  <c r="BM45" i="3"/>
  <c r="BN45" i="3"/>
  <c r="BJ46" i="3"/>
  <c r="BK46" i="3"/>
  <c r="BL46" i="3"/>
  <c r="BM46" i="3"/>
  <c r="BN46" i="3"/>
  <c r="BJ47" i="3"/>
  <c r="BK47" i="3"/>
  <c r="BL47" i="3"/>
  <c r="BM47" i="3"/>
  <c r="BN47" i="3"/>
  <c r="BJ48" i="3"/>
  <c r="BK48" i="3"/>
  <c r="BL48" i="3"/>
  <c r="BM48" i="3"/>
  <c r="BN48" i="3"/>
  <c r="BJ49" i="3"/>
  <c r="BK49" i="3"/>
  <c r="BL49" i="3"/>
  <c r="BM49" i="3"/>
  <c r="BN49" i="3"/>
  <c r="BJ50" i="3"/>
  <c r="BK50" i="3"/>
  <c r="BL50" i="3"/>
  <c r="BM50" i="3"/>
  <c r="BN50" i="3"/>
  <c r="BJ51" i="3"/>
  <c r="BK51" i="3"/>
  <c r="BL51" i="3"/>
  <c r="BM51" i="3"/>
  <c r="BN51" i="3"/>
  <c r="BJ52" i="3"/>
  <c r="BK52" i="3"/>
  <c r="BL52" i="3"/>
  <c r="BM52" i="3"/>
  <c r="BN52" i="3"/>
  <c r="BJ53" i="3"/>
  <c r="BK53" i="3"/>
  <c r="BL53" i="3"/>
  <c r="BM53" i="3"/>
  <c r="BN53" i="3"/>
  <c r="BJ54" i="3"/>
  <c r="BK54" i="3"/>
  <c r="BL54" i="3"/>
  <c r="BM54" i="3"/>
  <c r="BN54" i="3"/>
  <c r="BJ55" i="3"/>
  <c r="BK55" i="3"/>
  <c r="BL55" i="3"/>
  <c r="BM55" i="3"/>
  <c r="BN55" i="3"/>
  <c r="BJ5" i="3"/>
  <c r="BK5" i="3"/>
  <c r="BL5" i="3"/>
  <c r="BM5" i="3"/>
  <c r="BN5" i="3"/>
  <c r="BJ1" i="3"/>
  <c r="BL4" i="3" s="1"/>
  <c r="BK1" i="3"/>
  <c r="BM4" i="3" s="1"/>
  <c r="BL1" i="3"/>
  <c r="BN4" i="3" s="1"/>
  <c r="BH1" i="3"/>
  <c r="BJ4" i="3" s="1"/>
  <c r="BI1" i="3"/>
  <c r="BK4" i="3" s="1"/>
  <c r="BH6" i="3"/>
  <c r="BI6" i="3"/>
  <c r="BH7" i="3"/>
  <c r="BI7" i="3"/>
  <c r="BH8" i="3"/>
  <c r="BI8" i="3"/>
  <c r="BH9" i="3"/>
  <c r="BI9" i="3"/>
  <c r="BH10" i="3"/>
  <c r="BI10" i="3"/>
  <c r="BH11" i="3"/>
  <c r="BI11" i="3"/>
  <c r="BH12" i="3"/>
  <c r="BI12" i="3"/>
  <c r="BH13" i="3"/>
  <c r="BI13" i="3"/>
  <c r="BH14" i="3"/>
  <c r="BI14" i="3"/>
  <c r="BH15" i="3"/>
  <c r="BI15" i="3"/>
  <c r="BH16" i="3"/>
  <c r="BI16" i="3"/>
  <c r="BH17" i="3"/>
  <c r="BI17" i="3"/>
  <c r="BH18" i="3"/>
  <c r="BI18" i="3"/>
  <c r="BH19" i="3"/>
  <c r="BI19" i="3"/>
  <c r="BH20" i="3"/>
  <c r="BI20" i="3"/>
  <c r="BH21" i="3"/>
  <c r="BI21" i="3"/>
  <c r="BH22" i="3"/>
  <c r="BI22" i="3"/>
  <c r="BH23" i="3"/>
  <c r="BI23" i="3"/>
  <c r="BH24" i="3"/>
  <c r="BI24" i="3"/>
  <c r="BH25" i="3"/>
  <c r="BI25" i="3"/>
  <c r="BH26" i="3"/>
  <c r="BI26" i="3"/>
  <c r="BH27" i="3"/>
  <c r="BI27" i="3"/>
  <c r="BH28" i="3"/>
  <c r="BI28" i="3"/>
  <c r="BH29" i="3"/>
  <c r="BI29" i="3"/>
  <c r="BH30" i="3"/>
  <c r="BI30" i="3"/>
  <c r="BH31" i="3"/>
  <c r="BI31" i="3"/>
  <c r="BH32" i="3"/>
  <c r="BI32" i="3"/>
  <c r="BH33" i="3"/>
  <c r="BI33" i="3"/>
  <c r="BH34" i="3"/>
  <c r="BI34" i="3"/>
  <c r="BH35" i="3"/>
  <c r="BI35" i="3"/>
  <c r="BH36" i="3"/>
  <c r="BI36" i="3"/>
  <c r="BH37" i="3"/>
  <c r="BI37" i="3"/>
  <c r="BH38" i="3"/>
  <c r="BI38" i="3"/>
  <c r="BH39" i="3"/>
  <c r="BI39" i="3"/>
  <c r="BH40" i="3"/>
  <c r="BI40" i="3"/>
  <c r="BH41" i="3"/>
  <c r="BI41" i="3"/>
  <c r="BH42" i="3"/>
  <c r="BI42" i="3"/>
  <c r="BH43" i="3"/>
  <c r="BI43" i="3"/>
  <c r="BH44" i="3"/>
  <c r="BI44" i="3"/>
  <c r="BH45" i="3"/>
  <c r="BI45" i="3"/>
  <c r="BH46" i="3"/>
  <c r="BI46" i="3"/>
  <c r="BH47" i="3"/>
  <c r="BI47" i="3"/>
  <c r="BH48" i="3"/>
  <c r="BI48" i="3"/>
  <c r="BH49" i="3"/>
  <c r="BI49" i="3"/>
  <c r="BH50" i="3"/>
  <c r="BI50" i="3"/>
  <c r="BH51" i="3"/>
  <c r="BI51" i="3"/>
  <c r="BH52" i="3"/>
  <c r="BI52" i="3"/>
  <c r="BH53" i="3"/>
  <c r="BI53" i="3"/>
  <c r="BH54" i="3"/>
  <c r="BI54" i="3"/>
  <c r="BH55" i="3"/>
  <c r="BI55" i="3"/>
  <c r="BH5" i="3"/>
  <c r="BI5" i="3"/>
  <c r="T281" i="3"/>
  <c r="U281" i="3"/>
  <c r="V281" i="3"/>
  <c r="W281" i="3"/>
  <c r="X281" i="3"/>
  <c r="T282" i="3"/>
  <c r="U282" i="3"/>
  <c r="V282" i="3"/>
  <c r="W282" i="3"/>
  <c r="X282" i="3"/>
  <c r="T283" i="3"/>
  <c r="U283" i="3"/>
  <c r="V283" i="3"/>
  <c r="W283" i="3"/>
  <c r="X283" i="3"/>
  <c r="T284" i="3"/>
  <c r="U284" i="3"/>
  <c r="V284" i="3"/>
  <c r="W284" i="3"/>
  <c r="X284" i="3"/>
  <c r="T285" i="3"/>
  <c r="U285" i="3"/>
  <c r="V285" i="3"/>
  <c r="W285" i="3"/>
  <c r="X285" i="3"/>
  <c r="T286" i="3"/>
  <c r="U286" i="3"/>
  <c r="V286" i="3"/>
  <c r="W286" i="3"/>
  <c r="X286" i="3"/>
  <c r="T287" i="3"/>
  <c r="U287" i="3"/>
  <c r="V287" i="3"/>
  <c r="W287" i="3"/>
  <c r="X287" i="3"/>
  <c r="T288" i="3"/>
  <c r="U288" i="3"/>
  <c r="V288" i="3"/>
  <c r="W288" i="3"/>
  <c r="X288" i="3"/>
  <c r="T289" i="3"/>
  <c r="U289" i="3"/>
  <c r="V289" i="3"/>
  <c r="W289" i="3"/>
  <c r="X289" i="3"/>
  <c r="T290" i="3"/>
  <c r="U290" i="3"/>
  <c r="V290" i="3"/>
  <c r="W290" i="3"/>
  <c r="X290" i="3"/>
  <c r="T291" i="3"/>
  <c r="U291" i="3"/>
  <c r="V291" i="3"/>
  <c r="W291" i="3"/>
  <c r="X291" i="3"/>
  <c r="T292" i="3"/>
  <c r="U292" i="3"/>
  <c r="V292" i="3"/>
  <c r="W292" i="3"/>
  <c r="X292" i="3"/>
  <c r="T293" i="3"/>
  <c r="U293" i="3"/>
  <c r="V293" i="3"/>
  <c r="W293" i="3"/>
  <c r="X293" i="3"/>
  <c r="T294" i="3"/>
  <c r="U294" i="3"/>
  <c r="V294" i="3"/>
  <c r="W294" i="3"/>
  <c r="X294" i="3"/>
  <c r="T295" i="3"/>
  <c r="U295" i="3"/>
  <c r="V295" i="3"/>
  <c r="W295" i="3"/>
  <c r="X295" i="3"/>
  <c r="T296" i="3"/>
  <c r="U296" i="3"/>
  <c r="V296" i="3"/>
  <c r="W296" i="3"/>
  <c r="X296" i="3"/>
  <c r="T297" i="3"/>
  <c r="U297" i="3"/>
  <c r="V297" i="3"/>
  <c r="W297" i="3"/>
  <c r="X297" i="3"/>
  <c r="T298" i="3"/>
  <c r="U298" i="3"/>
  <c r="V298" i="3"/>
  <c r="W298" i="3"/>
  <c r="X298" i="3"/>
  <c r="T299" i="3"/>
  <c r="U299" i="3"/>
  <c r="V299" i="3"/>
  <c r="W299" i="3"/>
  <c r="X299" i="3"/>
  <c r="T300" i="3"/>
  <c r="U300" i="3"/>
  <c r="V300" i="3"/>
  <c r="W300" i="3"/>
  <c r="X300" i="3"/>
  <c r="T301" i="3"/>
  <c r="U301" i="3"/>
  <c r="V301" i="3"/>
  <c r="W301" i="3"/>
  <c r="X301" i="3"/>
  <c r="T302" i="3"/>
  <c r="U302" i="3"/>
  <c r="V302" i="3"/>
  <c r="W302" i="3"/>
  <c r="X302" i="3"/>
  <c r="T303" i="3"/>
  <c r="U303" i="3"/>
  <c r="V303" i="3"/>
  <c r="W303" i="3"/>
  <c r="X303" i="3"/>
  <c r="T304" i="3"/>
  <c r="U304" i="3"/>
  <c r="V304" i="3"/>
  <c r="W304" i="3"/>
  <c r="X304" i="3"/>
  <c r="T305" i="3"/>
  <c r="U305" i="3"/>
  <c r="V305" i="3"/>
  <c r="W305" i="3"/>
  <c r="X305" i="3"/>
  <c r="T306" i="3"/>
  <c r="U306" i="3"/>
  <c r="V306" i="3"/>
  <c r="W306" i="3"/>
  <c r="X306" i="3"/>
  <c r="T307" i="3"/>
  <c r="U307" i="3"/>
  <c r="V307" i="3"/>
  <c r="W307" i="3"/>
  <c r="X307" i="3"/>
  <c r="T308" i="3"/>
  <c r="U308" i="3"/>
  <c r="V308" i="3"/>
  <c r="W308" i="3"/>
  <c r="X308" i="3"/>
  <c r="T309" i="3"/>
  <c r="U309" i="3"/>
  <c r="V309" i="3"/>
  <c r="W309" i="3"/>
  <c r="X309" i="3"/>
  <c r="T310" i="3"/>
  <c r="U310" i="3"/>
  <c r="V310" i="3"/>
  <c r="W310" i="3"/>
  <c r="X310" i="3"/>
  <c r="T311" i="3"/>
  <c r="U311" i="3"/>
  <c r="V311" i="3"/>
  <c r="W311" i="3"/>
  <c r="X311" i="3"/>
  <c r="T312" i="3"/>
  <c r="U312" i="3"/>
  <c r="V312" i="3"/>
  <c r="W312" i="3"/>
  <c r="X312" i="3"/>
  <c r="T313" i="3"/>
  <c r="U313" i="3"/>
  <c r="V313" i="3"/>
  <c r="W313" i="3"/>
  <c r="X313" i="3"/>
  <c r="T314" i="3"/>
  <c r="U314" i="3"/>
  <c r="V314" i="3"/>
  <c r="W314" i="3"/>
  <c r="X314" i="3"/>
  <c r="T315" i="3"/>
  <c r="U315" i="3"/>
  <c r="V315" i="3"/>
  <c r="W315" i="3"/>
  <c r="X315" i="3"/>
  <c r="T316" i="3"/>
  <c r="U316" i="3"/>
  <c r="V316" i="3"/>
  <c r="W316" i="3"/>
  <c r="X316" i="3"/>
  <c r="T317" i="3"/>
  <c r="U317" i="3"/>
  <c r="V317" i="3"/>
  <c r="W317" i="3"/>
  <c r="X317" i="3"/>
  <c r="T318" i="3"/>
  <c r="U318" i="3"/>
  <c r="V318" i="3"/>
  <c r="W318" i="3"/>
  <c r="X318" i="3"/>
  <c r="T319" i="3"/>
  <c r="U319" i="3"/>
  <c r="V319" i="3"/>
  <c r="W319" i="3"/>
  <c r="X319" i="3"/>
  <c r="T320" i="3"/>
  <c r="U320" i="3"/>
  <c r="V320" i="3"/>
  <c r="W320" i="3"/>
  <c r="X320" i="3"/>
  <c r="T321" i="3"/>
  <c r="U321" i="3"/>
  <c r="V321" i="3"/>
  <c r="W321" i="3"/>
  <c r="X321" i="3"/>
  <c r="T322" i="3"/>
  <c r="U322" i="3"/>
  <c r="V322" i="3"/>
  <c r="W322" i="3"/>
  <c r="X322" i="3"/>
  <c r="T323" i="3"/>
  <c r="U323" i="3"/>
  <c r="V323" i="3"/>
  <c r="W323" i="3"/>
  <c r="X323" i="3"/>
  <c r="T324" i="3"/>
  <c r="U324" i="3"/>
  <c r="V324" i="3"/>
  <c r="W324" i="3"/>
  <c r="X324" i="3"/>
  <c r="T325" i="3"/>
  <c r="U325" i="3"/>
  <c r="V325" i="3"/>
  <c r="W325" i="3"/>
  <c r="X325" i="3"/>
  <c r="T326" i="3"/>
  <c r="U326" i="3"/>
  <c r="V326" i="3"/>
  <c r="W326" i="3"/>
  <c r="X326" i="3"/>
  <c r="T327" i="3"/>
  <c r="U327" i="3"/>
  <c r="V327" i="3"/>
  <c r="W327" i="3"/>
  <c r="X327" i="3"/>
  <c r="T328" i="3"/>
  <c r="U328" i="3"/>
  <c r="V328" i="3"/>
  <c r="W328" i="3"/>
  <c r="X328" i="3"/>
  <c r="T329" i="3"/>
  <c r="U329" i="3"/>
  <c r="V329" i="3"/>
  <c r="W329" i="3"/>
  <c r="X329" i="3"/>
  <c r="T330" i="3"/>
  <c r="U330" i="3"/>
  <c r="V330" i="3"/>
  <c r="W330" i="3"/>
  <c r="X330" i="3"/>
  <c r="T331" i="3"/>
  <c r="U331" i="3"/>
  <c r="V331" i="3"/>
  <c r="W331" i="3"/>
  <c r="X331" i="3"/>
  <c r="T332" i="3"/>
  <c r="U332" i="3"/>
  <c r="V332" i="3"/>
  <c r="W332" i="3"/>
  <c r="X332" i="3"/>
  <c r="T333" i="3"/>
  <c r="U333" i="3"/>
  <c r="V333" i="3"/>
  <c r="W333" i="3"/>
  <c r="X333" i="3"/>
  <c r="T334" i="3"/>
  <c r="U334" i="3"/>
  <c r="V334" i="3"/>
  <c r="W334" i="3"/>
  <c r="X334" i="3"/>
  <c r="T335" i="3"/>
  <c r="U335" i="3"/>
  <c r="V335" i="3"/>
  <c r="W335" i="3"/>
  <c r="X335" i="3"/>
  <c r="T336" i="3"/>
  <c r="U336" i="3"/>
  <c r="V336" i="3"/>
  <c r="W336" i="3"/>
  <c r="X336" i="3"/>
  <c r="T337" i="3"/>
  <c r="U337" i="3"/>
  <c r="V337" i="3"/>
  <c r="W337" i="3"/>
  <c r="X337" i="3"/>
  <c r="T338" i="3"/>
  <c r="U338" i="3"/>
  <c r="V338" i="3"/>
  <c r="W338" i="3"/>
  <c r="X338" i="3"/>
  <c r="T339" i="3"/>
  <c r="U339" i="3"/>
  <c r="V339" i="3"/>
  <c r="W339" i="3"/>
  <c r="X339" i="3"/>
  <c r="T340" i="3"/>
  <c r="U340" i="3"/>
  <c r="V340" i="3"/>
  <c r="W340" i="3"/>
  <c r="X340" i="3"/>
  <c r="T341" i="3"/>
  <c r="U341" i="3"/>
  <c r="V341" i="3"/>
  <c r="W341" i="3"/>
  <c r="X341" i="3"/>
  <c r="T342" i="3"/>
  <c r="U342" i="3"/>
  <c r="V342" i="3"/>
  <c r="W342" i="3"/>
  <c r="X342" i="3"/>
  <c r="T343" i="3"/>
  <c r="U343" i="3"/>
  <c r="V343" i="3"/>
  <c r="W343" i="3"/>
  <c r="X343" i="3"/>
  <c r="T344" i="3"/>
  <c r="U344" i="3"/>
  <c r="V344" i="3"/>
  <c r="W344" i="3"/>
  <c r="X344" i="3"/>
  <c r="T345" i="3"/>
  <c r="U345" i="3"/>
  <c r="V345" i="3"/>
  <c r="W345" i="3"/>
  <c r="X345" i="3"/>
  <c r="T346" i="3"/>
  <c r="U346" i="3"/>
  <c r="V346" i="3"/>
  <c r="W346" i="3"/>
  <c r="X346" i="3"/>
  <c r="T347" i="3"/>
  <c r="U347" i="3"/>
  <c r="V347" i="3"/>
  <c r="W347" i="3"/>
  <c r="X347" i="3"/>
  <c r="T348" i="3"/>
  <c r="U348" i="3"/>
  <c r="V348" i="3"/>
  <c r="W348" i="3"/>
  <c r="X348" i="3"/>
  <c r="T349" i="3"/>
  <c r="U349" i="3"/>
  <c r="V349" i="3"/>
  <c r="W349" i="3"/>
  <c r="X349" i="3"/>
  <c r="T350" i="3"/>
  <c r="U350" i="3"/>
  <c r="V350" i="3"/>
  <c r="W350" i="3"/>
  <c r="X350" i="3"/>
  <c r="T96" i="3"/>
  <c r="U96" i="3"/>
  <c r="V96" i="3"/>
  <c r="W96" i="3"/>
  <c r="X96" i="3"/>
  <c r="T97" i="3"/>
  <c r="U97" i="3"/>
  <c r="V97" i="3"/>
  <c r="W97" i="3"/>
  <c r="X97" i="3"/>
  <c r="T98" i="3"/>
  <c r="U98" i="3"/>
  <c r="V98" i="3"/>
  <c r="W98" i="3"/>
  <c r="X98" i="3"/>
  <c r="T99" i="3"/>
  <c r="U99" i="3"/>
  <c r="V99" i="3"/>
  <c r="W99" i="3"/>
  <c r="X99" i="3"/>
  <c r="T100" i="3"/>
  <c r="U100" i="3"/>
  <c r="V100" i="3"/>
  <c r="W100" i="3"/>
  <c r="X100" i="3"/>
  <c r="T101" i="3"/>
  <c r="U101" i="3"/>
  <c r="V101" i="3"/>
  <c r="W101" i="3"/>
  <c r="X101" i="3"/>
  <c r="T102" i="3"/>
  <c r="U102" i="3"/>
  <c r="V102" i="3"/>
  <c r="W102" i="3"/>
  <c r="X102" i="3"/>
  <c r="T103" i="3"/>
  <c r="U103" i="3"/>
  <c r="V103" i="3"/>
  <c r="W103" i="3"/>
  <c r="X103" i="3"/>
  <c r="T104" i="3"/>
  <c r="U104" i="3"/>
  <c r="V104" i="3"/>
  <c r="W104" i="3"/>
  <c r="X104" i="3"/>
  <c r="T105" i="3"/>
  <c r="U105" i="3"/>
  <c r="V105" i="3"/>
  <c r="W105" i="3"/>
  <c r="X105" i="3"/>
  <c r="T106" i="3"/>
  <c r="U106" i="3"/>
  <c r="V106" i="3"/>
  <c r="W106" i="3"/>
  <c r="X106" i="3"/>
  <c r="T107" i="3"/>
  <c r="U107" i="3"/>
  <c r="V107" i="3"/>
  <c r="W107" i="3"/>
  <c r="X107" i="3"/>
  <c r="T108" i="3"/>
  <c r="U108" i="3"/>
  <c r="V108" i="3"/>
  <c r="W108" i="3"/>
  <c r="X108" i="3"/>
  <c r="T109" i="3"/>
  <c r="U109" i="3"/>
  <c r="V109" i="3"/>
  <c r="W109" i="3"/>
  <c r="X109" i="3"/>
  <c r="T110" i="3"/>
  <c r="U110" i="3"/>
  <c r="V110" i="3"/>
  <c r="W110" i="3"/>
  <c r="X110" i="3"/>
  <c r="T111" i="3"/>
  <c r="U111" i="3"/>
  <c r="V111" i="3"/>
  <c r="W111" i="3"/>
  <c r="X111" i="3"/>
  <c r="T112" i="3"/>
  <c r="U112" i="3"/>
  <c r="V112" i="3"/>
  <c r="W112" i="3"/>
  <c r="X112" i="3"/>
  <c r="T113" i="3"/>
  <c r="U113" i="3"/>
  <c r="V113" i="3"/>
  <c r="W113" i="3"/>
  <c r="X113" i="3"/>
  <c r="T114" i="3"/>
  <c r="U114" i="3"/>
  <c r="V114" i="3"/>
  <c r="W114" i="3"/>
  <c r="X114" i="3"/>
  <c r="T115" i="3"/>
  <c r="U115" i="3"/>
  <c r="V115" i="3"/>
  <c r="W115" i="3"/>
  <c r="X115" i="3"/>
  <c r="T116" i="3"/>
  <c r="U116" i="3"/>
  <c r="V116" i="3"/>
  <c r="W116" i="3"/>
  <c r="X116" i="3"/>
  <c r="T117" i="3"/>
  <c r="U117" i="3"/>
  <c r="V117" i="3"/>
  <c r="W117" i="3"/>
  <c r="X117" i="3"/>
  <c r="T118" i="3"/>
  <c r="U118" i="3"/>
  <c r="V118" i="3"/>
  <c r="W118" i="3"/>
  <c r="X118" i="3"/>
  <c r="T119" i="3"/>
  <c r="U119" i="3"/>
  <c r="V119" i="3"/>
  <c r="W119" i="3"/>
  <c r="X119" i="3"/>
  <c r="T120" i="3"/>
  <c r="U120" i="3"/>
  <c r="V120" i="3"/>
  <c r="W120" i="3"/>
  <c r="X120" i="3"/>
  <c r="T121" i="3"/>
  <c r="U121" i="3"/>
  <c r="V121" i="3"/>
  <c r="W121" i="3"/>
  <c r="X121" i="3"/>
  <c r="T122" i="3"/>
  <c r="U122" i="3"/>
  <c r="V122" i="3"/>
  <c r="W122" i="3"/>
  <c r="X122" i="3"/>
  <c r="T123" i="3"/>
  <c r="U123" i="3"/>
  <c r="V123" i="3"/>
  <c r="W123" i="3"/>
  <c r="X123" i="3"/>
  <c r="T124" i="3"/>
  <c r="U124" i="3"/>
  <c r="V124" i="3"/>
  <c r="W124" i="3"/>
  <c r="X124" i="3"/>
  <c r="T125" i="3"/>
  <c r="U125" i="3"/>
  <c r="V125" i="3"/>
  <c r="W125" i="3"/>
  <c r="X125" i="3"/>
  <c r="T126" i="3"/>
  <c r="U126" i="3"/>
  <c r="V126" i="3"/>
  <c r="W126" i="3"/>
  <c r="X126" i="3"/>
  <c r="T127" i="3"/>
  <c r="U127" i="3"/>
  <c r="V127" i="3"/>
  <c r="W127" i="3"/>
  <c r="X127" i="3"/>
  <c r="T128" i="3"/>
  <c r="U128" i="3"/>
  <c r="V128" i="3"/>
  <c r="W128" i="3"/>
  <c r="X128" i="3"/>
  <c r="T129" i="3"/>
  <c r="U129" i="3"/>
  <c r="V129" i="3"/>
  <c r="W129" i="3"/>
  <c r="X129" i="3"/>
  <c r="T130" i="3"/>
  <c r="U130" i="3"/>
  <c r="V130" i="3"/>
  <c r="W130" i="3"/>
  <c r="X130" i="3"/>
  <c r="T131" i="3"/>
  <c r="U131" i="3"/>
  <c r="V131" i="3"/>
  <c r="W131" i="3"/>
  <c r="X131" i="3"/>
  <c r="T132" i="3"/>
  <c r="U132" i="3"/>
  <c r="V132" i="3"/>
  <c r="W132" i="3"/>
  <c r="X132" i="3"/>
  <c r="T133" i="3"/>
  <c r="U133" i="3"/>
  <c r="V133" i="3"/>
  <c r="W133" i="3"/>
  <c r="X133" i="3"/>
  <c r="T134" i="3"/>
  <c r="U134" i="3"/>
  <c r="V134" i="3"/>
  <c r="W134" i="3"/>
  <c r="X134" i="3"/>
  <c r="T135" i="3"/>
  <c r="U135" i="3"/>
  <c r="V135" i="3"/>
  <c r="W135" i="3"/>
  <c r="X135" i="3"/>
  <c r="T136" i="3"/>
  <c r="U136" i="3"/>
  <c r="V136" i="3"/>
  <c r="W136" i="3"/>
  <c r="X136" i="3"/>
  <c r="T137" i="3"/>
  <c r="U137" i="3"/>
  <c r="V137" i="3"/>
  <c r="W137" i="3"/>
  <c r="X137" i="3"/>
  <c r="T138" i="3"/>
  <c r="U138" i="3"/>
  <c r="V138" i="3"/>
  <c r="W138" i="3"/>
  <c r="X138" i="3"/>
  <c r="T139" i="3"/>
  <c r="U139" i="3"/>
  <c r="V139" i="3"/>
  <c r="W139" i="3"/>
  <c r="X139" i="3"/>
  <c r="T140" i="3"/>
  <c r="U140" i="3"/>
  <c r="V140" i="3"/>
  <c r="W140" i="3"/>
  <c r="X140" i="3"/>
  <c r="T141" i="3"/>
  <c r="U141" i="3"/>
  <c r="V141" i="3"/>
  <c r="W141" i="3"/>
  <c r="X141" i="3"/>
  <c r="T142" i="3"/>
  <c r="U142" i="3"/>
  <c r="V142" i="3"/>
  <c r="W142" i="3"/>
  <c r="X142" i="3"/>
  <c r="T143" i="3"/>
  <c r="U143" i="3"/>
  <c r="V143" i="3"/>
  <c r="W143" i="3"/>
  <c r="X143" i="3"/>
  <c r="T144" i="3"/>
  <c r="U144" i="3"/>
  <c r="V144" i="3"/>
  <c r="W144" i="3"/>
  <c r="X144" i="3"/>
  <c r="T145" i="3"/>
  <c r="U145" i="3"/>
  <c r="V145" i="3"/>
  <c r="W145" i="3"/>
  <c r="X145" i="3"/>
  <c r="T146" i="3"/>
  <c r="U146" i="3"/>
  <c r="V146" i="3"/>
  <c r="W146" i="3"/>
  <c r="X146" i="3"/>
  <c r="T147" i="3"/>
  <c r="U147" i="3"/>
  <c r="V147" i="3"/>
  <c r="W147" i="3"/>
  <c r="X147" i="3"/>
  <c r="T148" i="3"/>
  <c r="U148" i="3"/>
  <c r="V148" i="3"/>
  <c r="W148" i="3"/>
  <c r="X148" i="3"/>
  <c r="T149" i="3"/>
  <c r="U149" i="3"/>
  <c r="V149" i="3"/>
  <c r="W149" i="3"/>
  <c r="X149" i="3"/>
  <c r="T150" i="3"/>
  <c r="U150" i="3"/>
  <c r="V150" i="3"/>
  <c r="W150" i="3"/>
  <c r="X150" i="3"/>
  <c r="T151" i="3"/>
  <c r="U151" i="3"/>
  <c r="V151" i="3"/>
  <c r="W151" i="3"/>
  <c r="X151" i="3"/>
  <c r="T152" i="3"/>
  <c r="U152" i="3"/>
  <c r="V152" i="3"/>
  <c r="W152" i="3"/>
  <c r="X152" i="3"/>
  <c r="T153" i="3"/>
  <c r="U153" i="3"/>
  <c r="V153" i="3"/>
  <c r="W153" i="3"/>
  <c r="X153" i="3"/>
  <c r="T154" i="3"/>
  <c r="U154" i="3"/>
  <c r="V154" i="3"/>
  <c r="W154" i="3"/>
  <c r="X154" i="3"/>
  <c r="T155" i="3"/>
  <c r="U155" i="3"/>
  <c r="V155" i="3"/>
  <c r="W155" i="3"/>
  <c r="X155" i="3"/>
  <c r="T156" i="3"/>
  <c r="U156" i="3"/>
  <c r="V156" i="3"/>
  <c r="W156" i="3"/>
  <c r="X156" i="3"/>
  <c r="T157" i="3"/>
  <c r="U157" i="3"/>
  <c r="V157" i="3"/>
  <c r="W157" i="3"/>
  <c r="X157" i="3"/>
  <c r="T158" i="3"/>
  <c r="U158" i="3"/>
  <c r="V158" i="3"/>
  <c r="W158" i="3"/>
  <c r="X158" i="3"/>
  <c r="T159" i="3"/>
  <c r="U159" i="3"/>
  <c r="V159" i="3"/>
  <c r="W159" i="3"/>
  <c r="X159" i="3"/>
  <c r="T160" i="3"/>
  <c r="U160" i="3"/>
  <c r="V160" i="3"/>
  <c r="W160" i="3"/>
  <c r="X160" i="3"/>
  <c r="T161" i="3"/>
  <c r="U161" i="3"/>
  <c r="V161" i="3"/>
  <c r="W161" i="3"/>
  <c r="X161" i="3"/>
  <c r="T162" i="3"/>
  <c r="U162" i="3"/>
  <c r="V162" i="3"/>
  <c r="W162" i="3"/>
  <c r="X162" i="3"/>
  <c r="T163" i="3"/>
  <c r="U163" i="3"/>
  <c r="V163" i="3"/>
  <c r="W163" i="3"/>
  <c r="X163" i="3"/>
  <c r="T164" i="3"/>
  <c r="U164" i="3"/>
  <c r="V164" i="3"/>
  <c r="W164" i="3"/>
  <c r="X164" i="3"/>
  <c r="T165" i="3"/>
  <c r="U165" i="3"/>
  <c r="V165" i="3"/>
  <c r="W165" i="3"/>
  <c r="X165" i="3"/>
  <c r="T166" i="3"/>
  <c r="U166" i="3"/>
  <c r="V166" i="3"/>
  <c r="W166" i="3"/>
  <c r="X166" i="3"/>
  <c r="T167" i="3"/>
  <c r="U167" i="3"/>
  <c r="V167" i="3"/>
  <c r="W167" i="3"/>
  <c r="X167" i="3"/>
  <c r="T168" i="3"/>
  <c r="U168" i="3"/>
  <c r="V168" i="3"/>
  <c r="W168" i="3"/>
  <c r="X168" i="3"/>
  <c r="T169" i="3"/>
  <c r="U169" i="3"/>
  <c r="V169" i="3"/>
  <c r="W169" i="3"/>
  <c r="X169" i="3"/>
  <c r="T170" i="3"/>
  <c r="U170" i="3"/>
  <c r="V170" i="3"/>
  <c r="W170" i="3"/>
  <c r="X170" i="3"/>
  <c r="T171" i="3"/>
  <c r="U171" i="3"/>
  <c r="V171" i="3"/>
  <c r="W171" i="3"/>
  <c r="X171" i="3"/>
  <c r="T172" i="3"/>
  <c r="U172" i="3"/>
  <c r="V172" i="3"/>
  <c r="W172" i="3"/>
  <c r="X172" i="3"/>
  <c r="T173" i="3"/>
  <c r="U173" i="3"/>
  <c r="V173" i="3"/>
  <c r="W173" i="3"/>
  <c r="X173" i="3"/>
  <c r="T174" i="3"/>
  <c r="U174" i="3"/>
  <c r="V174" i="3"/>
  <c r="W174" i="3"/>
  <c r="X174" i="3"/>
  <c r="T175" i="3"/>
  <c r="U175" i="3"/>
  <c r="V175" i="3"/>
  <c r="W175" i="3"/>
  <c r="X175" i="3"/>
  <c r="T176" i="3"/>
  <c r="U176" i="3"/>
  <c r="V176" i="3"/>
  <c r="W176" i="3"/>
  <c r="X176" i="3"/>
  <c r="T177" i="3"/>
  <c r="U177" i="3"/>
  <c r="V177" i="3"/>
  <c r="W177" i="3"/>
  <c r="X177" i="3"/>
  <c r="T178" i="3"/>
  <c r="U178" i="3"/>
  <c r="V178" i="3"/>
  <c r="W178" i="3"/>
  <c r="X178" i="3"/>
  <c r="T179" i="3"/>
  <c r="U179" i="3"/>
  <c r="V179" i="3"/>
  <c r="W179" i="3"/>
  <c r="X179" i="3"/>
  <c r="T180" i="3"/>
  <c r="U180" i="3"/>
  <c r="V180" i="3"/>
  <c r="W180" i="3"/>
  <c r="X180" i="3"/>
  <c r="T181" i="3"/>
  <c r="U181" i="3"/>
  <c r="V181" i="3"/>
  <c r="W181" i="3"/>
  <c r="X181" i="3"/>
  <c r="T182" i="3"/>
  <c r="U182" i="3"/>
  <c r="V182" i="3"/>
  <c r="W182" i="3"/>
  <c r="X182" i="3"/>
  <c r="T183" i="3"/>
  <c r="U183" i="3"/>
  <c r="V183" i="3"/>
  <c r="W183" i="3"/>
  <c r="X183" i="3"/>
  <c r="T184" i="3"/>
  <c r="U184" i="3"/>
  <c r="V184" i="3"/>
  <c r="W184" i="3"/>
  <c r="X184" i="3"/>
  <c r="T185" i="3"/>
  <c r="U185" i="3"/>
  <c r="V185" i="3"/>
  <c r="W185" i="3"/>
  <c r="X185" i="3"/>
  <c r="T186" i="3"/>
  <c r="U186" i="3"/>
  <c r="V186" i="3"/>
  <c r="W186" i="3"/>
  <c r="X186" i="3"/>
  <c r="T187" i="3"/>
  <c r="U187" i="3"/>
  <c r="V187" i="3"/>
  <c r="W187" i="3"/>
  <c r="X187" i="3"/>
  <c r="T188" i="3"/>
  <c r="U188" i="3"/>
  <c r="V188" i="3"/>
  <c r="W188" i="3"/>
  <c r="X188" i="3"/>
  <c r="T189" i="3"/>
  <c r="U189" i="3"/>
  <c r="V189" i="3"/>
  <c r="W189" i="3"/>
  <c r="X189" i="3"/>
  <c r="T190" i="3"/>
  <c r="U190" i="3"/>
  <c r="V190" i="3"/>
  <c r="W190" i="3"/>
  <c r="X190" i="3"/>
  <c r="T191" i="3"/>
  <c r="U191" i="3"/>
  <c r="V191" i="3"/>
  <c r="W191" i="3"/>
  <c r="X191" i="3"/>
  <c r="T192" i="3"/>
  <c r="U192" i="3"/>
  <c r="V192" i="3"/>
  <c r="W192" i="3"/>
  <c r="X192" i="3"/>
  <c r="T193" i="3"/>
  <c r="U193" i="3"/>
  <c r="V193" i="3"/>
  <c r="W193" i="3"/>
  <c r="X193" i="3"/>
  <c r="T194" i="3"/>
  <c r="U194" i="3"/>
  <c r="V194" i="3"/>
  <c r="W194" i="3"/>
  <c r="X194" i="3"/>
  <c r="T195" i="3"/>
  <c r="U195" i="3"/>
  <c r="V195" i="3"/>
  <c r="W195" i="3"/>
  <c r="X195" i="3"/>
  <c r="T196" i="3"/>
  <c r="U196" i="3"/>
  <c r="V196" i="3"/>
  <c r="W196" i="3"/>
  <c r="X196" i="3"/>
  <c r="T197" i="3"/>
  <c r="U197" i="3"/>
  <c r="V197" i="3"/>
  <c r="W197" i="3"/>
  <c r="X197" i="3"/>
  <c r="T198" i="3"/>
  <c r="U198" i="3"/>
  <c r="V198" i="3"/>
  <c r="W198" i="3"/>
  <c r="X198" i="3"/>
  <c r="T199" i="3"/>
  <c r="U199" i="3"/>
  <c r="V199" i="3"/>
  <c r="W199" i="3"/>
  <c r="X199" i="3"/>
  <c r="T200" i="3"/>
  <c r="U200" i="3"/>
  <c r="V200" i="3"/>
  <c r="W200" i="3"/>
  <c r="X200" i="3"/>
  <c r="T201" i="3"/>
  <c r="U201" i="3"/>
  <c r="V201" i="3"/>
  <c r="W201" i="3"/>
  <c r="X201" i="3"/>
  <c r="T202" i="3"/>
  <c r="U202" i="3"/>
  <c r="V202" i="3"/>
  <c r="W202" i="3"/>
  <c r="X202" i="3"/>
  <c r="T203" i="3"/>
  <c r="U203" i="3"/>
  <c r="V203" i="3"/>
  <c r="W203" i="3"/>
  <c r="X203" i="3"/>
  <c r="T204" i="3"/>
  <c r="U204" i="3"/>
  <c r="V204" i="3"/>
  <c r="W204" i="3"/>
  <c r="X204" i="3"/>
  <c r="T205" i="3"/>
  <c r="U205" i="3"/>
  <c r="V205" i="3"/>
  <c r="W205" i="3"/>
  <c r="X205" i="3"/>
  <c r="T206" i="3"/>
  <c r="U206" i="3"/>
  <c r="V206" i="3"/>
  <c r="W206" i="3"/>
  <c r="X206" i="3"/>
  <c r="T207" i="3"/>
  <c r="U207" i="3"/>
  <c r="V207" i="3"/>
  <c r="W207" i="3"/>
  <c r="X207" i="3"/>
  <c r="T208" i="3"/>
  <c r="U208" i="3"/>
  <c r="V208" i="3"/>
  <c r="W208" i="3"/>
  <c r="X208" i="3"/>
  <c r="T209" i="3"/>
  <c r="U209" i="3"/>
  <c r="V209" i="3"/>
  <c r="W209" i="3"/>
  <c r="X209" i="3"/>
  <c r="T210" i="3"/>
  <c r="U210" i="3"/>
  <c r="V210" i="3"/>
  <c r="W210" i="3"/>
  <c r="X210" i="3"/>
  <c r="T211" i="3"/>
  <c r="U211" i="3"/>
  <c r="V211" i="3"/>
  <c r="W211" i="3"/>
  <c r="X211" i="3"/>
  <c r="T212" i="3"/>
  <c r="U212" i="3"/>
  <c r="V212" i="3"/>
  <c r="W212" i="3"/>
  <c r="X212" i="3"/>
  <c r="T213" i="3"/>
  <c r="U213" i="3"/>
  <c r="V213" i="3"/>
  <c r="W213" i="3"/>
  <c r="X213" i="3"/>
  <c r="T214" i="3"/>
  <c r="U214" i="3"/>
  <c r="V214" i="3"/>
  <c r="W214" i="3"/>
  <c r="X214" i="3"/>
  <c r="T215" i="3"/>
  <c r="U215" i="3"/>
  <c r="V215" i="3"/>
  <c r="W215" i="3"/>
  <c r="X215" i="3"/>
  <c r="T216" i="3"/>
  <c r="U216" i="3"/>
  <c r="V216" i="3"/>
  <c r="W216" i="3"/>
  <c r="X216" i="3"/>
  <c r="T217" i="3"/>
  <c r="U217" i="3"/>
  <c r="V217" i="3"/>
  <c r="W217" i="3"/>
  <c r="X217" i="3"/>
  <c r="T218" i="3"/>
  <c r="U218" i="3"/>
  <c r="V218" i="3"/>
  <c r="W218" i="3"/>
  <c r="X218" i="3"/>
  <c r="T219" i="3"/>
  <c r="U219" i="3"/>
  <c r="V219" i="3"/>
  <c r="W219" i="3"/>
  <c r="X219" i="3"/>
  <c r="T220" i="3"/>
  <c r="U220" i="3"/>
  <c r="V220" i="3"/>
  <c r="W220" i="3"/>
  <c r="X220" i="3"/>
  <c r="T221" i="3"/>
  <c r="U221" i="3"/>
  <c r="V221" i="3"/>
  <c r="W221" i="3"/>
  <c r="X221" i="3"/>
  <c r="T222" i="3"/>
  <c r="U222" i="3"/>
  <c r="V222" i="3"/>
  <c r="W222" i="3"/>
  <c r="X222" i="3"/>
  <c r="T223" i="3"/>
  <c r="U223" i="3"/>
  <c r="V223" i="3"/>
  <c r="W223" i="3"/>
  <c r="X223" i="3"/>
  <c r="T224" i="3"/>
  <c r="U224" i="3"/>
  <c r="V224" i="3"/>
  <c r="W224" i="3"/>
  <c r="X224" i="3"/>
  <c r="T225" i="3"/>
  <c r="U225" i="3"/>
  <c r="V225" i="3"/>
  <c r="W225" i="3"/>
  <c r="X225" i="3"/>
  <c r="T226" i="3"/>
  <c r="U226" i="3"/>
  <c r="V226" i="3"/>
  <c r="W226" i="3"/>
  <c r="X226" i="3"/>
  <c r="T227" i="3"/>
  <c r="U227" i="3"/>
  <c r="V227" i="3"/>
  <c r="W227" i="3"/>
  <c r="X227" i="3"/>
  <c r="T228" i="3"/>
  <c r="U228" i="3"/>
  <c r="V228" i="3"/>
  <c r="W228" i="3"/>
  <c r="X228" i="3"/>
  <c r="T229" i="3"/>
  <c r="U229" i="3"/>
  <c r="V229" i="3"/>
  <c r="W229" i="3"/>
  <c r="X229" i="3"/>
  <c r="T230" i="3"/>
  <c r="U230" i="3"/>
  <c r="V230" i="3"/>
  <c r="W230" i="3"/>
  <c r="X230" i="3"/>
  <c r="T231" i="3"/>
  <c r="U231" i="3"/>
  <c r="V231" i="3"/>
  <c r="W231" i="3"/>
  <c r="X231" i="3"/>
  <c r="T232" i="3"/>
  <c r="U232" i="3"/>
  <c r="V232" i="3"/>
  <c r="W232" i="3"/>
  <c r="X232" i="3"/>
  <c r="T233" i="3"/>
  <c r="U233" i="3"/>
  <c r="V233" i="3"/>
  <c r="W233" i="3"/>
  <c r="X233" i="3"/>
  <c r="T234" i="3"/>
  <c r="U234" i="3"/>
  <c r="V234" i="3"/>
  <c r="W234" i="3"/>
  <c r="X234" i="3"/>
  <c r="T235" i="3"/>
  <c r="U235" i="3"/>
  <c r="V235" i="3"/>
  <c r="W235" i="3"/>
  <c r="X235" i="3"/>
  <c r="T236" i="3"/>
  <c r="U236" i="3"/>
  <c r="V236" i="3"/>
  <c r="W236" i="3"/>
  <c r="X236" i="3"/>
  <c r="T237" i="3"/>
  <c r="U237" i="3"/>
  <c r="V237" i="3"/>
  <c r="W237" i="3"/>
  <c r="X237" i="3"/>
  <c r="T238" i="3"/>
  <c r="U238" i="3"/>
  <c r="V238" i="3"/>
  <c r="W238" i="3"/>
  <c r="X238" i="3"/>
  <c r="T239" i="3"/>
  <c r="U239" i="3"/>
  <c r="V239" i="3"/>
  <c r="W239" i="3"/>
  <c r="X239" i="3"/>
  <c r="T240" i="3"/>
  <c r="U240" i="3"/>
  <c r="V240" i="3"/>
  <c r="W240" i="3"/>
  <c r="X240" i="3"/>
  <c r="T241" i="3"/>
  <c r="U241" i="3"/>
  <c r="V241" i="3"/>
  <c r="W241" i="3"/>
  <c r="X241" i="3"/>
  <c r="T242" i="3"/>
  <c r="U242" i="3"/>
  <c r="V242" i="3"/>
  <c r="W242" i="3"/>
  <c r="X242" i="3"/>
  <c r="T243" i="3"/>
  <c r="U243" i="3"/>
  <c r="V243" i="3"/>
  <c r="W243" i="3"/>
  <c r="X243" i="3"/>
  <c r="T244" i="3"/>
  <c r="U244" i="3"/>
  <c r="V244" i="3"/>
  <c r="W244" i="3"/>
  <c r="X244" i="3"/>
  <c r="T245" i="3"/>
  <c r="U245" i="3"/>
  <c r="V245" i="3"/>
  <c r="W245" i="3"/>
  <c r="X245" i="3"/>
  <c r="T246" i="3"/>
  <c r="U246" i="3"/>
  <c r="V246" i="3"/>
  <c r="W246" i="3"/>
  <c r="X246" i="3"/>
  <c r="T247" i="3"/>
  <c r="U247" i="3"/>
  <c r="V247" i="3"/>
  <c r="W247" i="3"/>
  <c r="X247" i="3"/>
  <c r="T248" i="3"/>
  <c r="U248" i="3"/>
  <c r="V248" i="3"/>
  <c r="W248" i="3"/>
  <c r="X248" i="3"/>
  <c r="T249" i="3"/>
  <c r="U249" i="3"/>
  <c r="V249" i="3"/>
  <c r="W249" i="3"/>
  <c r="X249" i="3"/>
  <c r="T250" i="3"/>
  <c r="U250" i="3"/>
  <c r="V250" i="3"/>
  <c r="W250" i="3"/>
  <c r="X250" i="3"/>
  <c r="T251" i="3"/>
  <c r="U251" i="3"/>
  <c r="V251" i="3"/>
  <c r="W251" i="3"/>
  <c r="X251" i="3"/>
  <c r="T252" i="3"/>
  <c r="U252" i="3"/>
  <c r="V252" i="3"/>
  <c r="W252" i="3"/>
  <c r="X252" i="3"/>
  <c r="T253" i="3"/>
  <c r="U253" i="3"/>
  <c r="V253" i="3"/>
  <c r="W253" i="3"/>
  <c r="X253" i="3"/>
  <c r="T254" i="3"/>
  <c r="U254" i="3"/>
  <c r="V254" i="3"/>
  <c r="W254" i="3"/>
  <c r="X254" i="3"/>
  <c r="T255" i="3"/>
  <c r="U255" i="3"/>
  <c r="V255" i="3"/>
  <c r="W255" i="3"/>
  <c r="X255" i="3"/>
  <c r="T256" i="3"/>
  <c r="U256" i="3"/>
  <c r="V256" i="3"/>
  <c r="W256" i="3"/>
  <c r="X256" i="3"/>
  <c r="T257" i="3"/>
  <c r="U257" i="3"/>
  <c r="V257" i="3"/>
  <c r="W257" i="3"/>
  <c r="X257" i="3"/>
  <c r="T258" i="3"/>
  <c r="U258" i="3"/>
  <c r="V258" i="3"/>
  <c r="W258" i="3"/>
  <c r="X258" i="3"/>
  <c r="T259" i="3"/>
  <c r="U259" i="3"/>
  <c r="V259" i="3"/>
  <c r="W259" i="3"/>
  <c r="X259" i="3"/>
  <c r="T260" i="3"/>
  <c r="U260" i="3"/>
  <c r="V260" i="3"/>
  <c r="W260" i="3"/>
  <c r="X260" i="3"/>
  <c r="T261" i="3"/>
  <c r="U261" i="3"/>
  <c r="V261" i="3"/>
  <c r="W261" i="3"/>
  <c r="X261" i="3"/>
  <c r="T262" i="3"/>
  <c r="U262" i="3"/>
  <c r="V262" i="3"/>
  <c r="W262" i="3"/>
  <c r="X262" i="3"/>
  <c r="T263" i="3"/>
  <c r="U263" i="3"/>
  <c r="V263" i="3"/>
  <c r="W263" i="3"/>
  <c r="X263" i="3"/>
  <c r="T264" i="3"/>
  <c r="U264" i="3"/>
  <c r="V264" i="3"/>
  <c r="W264" i="3"/>
  <c r="X264" i="3"/>
  <c r="T265" i="3"/>
  <c r="U265" i="3"/>
  <c r="V265" i="3"/>
  <c r="W265" i="3"/>
  <c r="X265" i="3"/>
  <c r="T266" i="3"/>
  <c r="U266" i="3"/>
  <c r="V266" i="3"/>
  <c r="W266" i="3"/>
  <c r="X266" i="3"/>
  <c r="T267" i="3"/>
  <c r="U267" i="3"/>
  <c r="V267" i="3"/>
  <c r="W267" i="3"/>
  <c r="X267" i="3"/>
  <c r="T268" i="3"/>
  <c r="U268" i="3"/>
  <c r="V268" i="3"/>
  <c r="W268" i="3"/>
  <c r="X268" i="3"/>
  <c r="T269" i="3"/>
  <c r="U269" i="3"/>
  <c r="V269" i="3"/>
  <c r="W269" i="3"/>
  <c r="X269" i="3"/>
  <c r="T270" i="3"/>
  <c r="U270" i="3"/>
  <c r="V270" i="3"/>
  <c r="W270" i="3"/>
  <c r="X270" i="3"/>
  <c r="T271" i="3"/>
  <c r="U271" i="3"/>
  <c r="V271" i="3"/>
  <c r="W271" i="3"/>
  <c r="X271" i="3"/>
  <c r="T272" i="3"/>
  <c r="U272" i="3"/>
  <c r="V272" i="3"/>
  <c r="W272" i="3"/>
  <c r="X272" i="3"/>
  <c r="T273" i="3"/>
  <c r="U273" i="3"/>
  <c r="V273" i="3"/>
  <c r="W273" i="3"/>
  <c r="X273" i="3"/>
  <c r="T274" i="3"/>
  <c r="U274" i="3"/>
  <c r="V274" i="3"/>
  <c r="W274" i="3"/>
  <c r="X274" i="3"/>
  <c r="T275" i="3"/>
  <c r="U275" i="3"/>
  <c r="V275" i="3"/>
  <c r="W275" i="3"/>
  <c r="X275" i="3"/>
  <c r="T276" i="3"/>
  <c r="U276" i="3"/>
  <c r="V276" i="3"/>
  <c r="W276" i="3"/>
  <c r="X276" i="3"/>
  <c r="T277" i="3"/>
  <c r="U277" i="3"/>
  <c r="V277" i="3"/>
  <c r="W277" i="3"/>
  <c r="X277" i="3"/>
  <c r="T278" i="3"/>
  <c r="U278" i="3"/>
  <c r="V278" i="3"/>
  <c r="W278" i="3"/>
  <c r="X278" i="3"/>
  <c r="T279" i="3"/>
  <c r="U279" i="3"/>
  <c r="V279" i="3"/>
  <c r="W279" i="3"/>
  <c r="X279" i="3"/>
  <c r="T280" i="3"/>
  <c r="U280" i="3"/>
  <c r="V280" i="3"/>
  <c r="W280" i="3"/>
  <c r="X280" i="3"/>
  <c r="T63" i="3"/>
  <c r="U63" i="3"/>
  <c r="V63" i="3"/>
  <c r="W63" i="3"/>
  <c r="X63" i="3"/>
  <c r="T64" i="3"/>
  <c r="U64" i="3"/>
  <c r="V64" i="3"/>
  <c r="W64" i="3"/>
  <c r="X64" i="3"/>
  <c r="T65" i="3"/>
  <c r="U65" i="3"/>
  <c r="V65" i="3"/>
  <c r="W65" i="3"/>
  <c r="X65" i="3"/>
  <c r="T66" i="3"/>
  <c r="U66" i="3"/>
  <c r="V66" i="3"/>
  <c r="W66" i="3"/>
  <c r="X66" i="3"/>
  <c r="T67" i="3"/>
  <c r="U67" i="3"/>
  <c r="V67" i="3"/>
  <c r="W67" i="3"/>
  <c r="X67" i="3"/>
  <c r="T68" i="3"/>
  <c r="U68" i="3"/>
  <c r="V68" i="3"/>
  <c r="W68" i="3"/>
  <c r="X68" i="3"/>
  <c r="T69" i="3"/>
  <c r="U69" i="3"/>
  <c r="V69" i="3"/>
  <c r="W69" i="3"/>
  <c r="X69" i="3"/>
  <c r="T70" i="3"/>
  <c r="U70" i="3"/>
  <c r="V70" i="3"/>
  <c r="W70" i="3"/>
  <c r="X70" i="3"/>
  <c r="T71" i="3"/>
  <c r="U71" i="3"/>
  <c r="V71" i="3"/>
  <c r="W71" i="3"/>
  <c r="X71" i="3"/>
  <c r="T72" i="3"/>
  <c r="U72" i="3"/>
  <c r="V72" i="3"/>
  <c r="W72" i="3"/>
  <c r="X72" i="3"/>
  <c r="T73" i="3"/>
  <c r="U73" i="3"/>
  <c r="V73" i="3"/>
  <c r="W73" i="3"/>
  <c r="X73" i="3"/>
  <c r="T74" i="3"/>
  <c r="U74" i="3"/>
  <c r="V74" i="3"/>
  <c r="W74" i="3"/>
  <c r="X74" i="3"/>
  <c r="T75" i="3"/>
  <c r="U75" i="3"/>
  <c r="V75" i="3"/>
  <c r="W75" i="3"/>
  <c r="X75" i="3"/>
  <c r="T76" i="3"/>
  <c r="U76" i="3"/>
  <c r="V76" i="3"/>
  <c r="W76" i="3"/>
  <c r="X76" i="3"/>
  <c r="T77" i="3"/>
  <c r="U77" i="3"/>
  <c r="V77" i="3"/>
  <c r="W77" i="3"/>
  <c r="X77" i="3"/>
  <c r="T78" i="3"/>
  <c r="U78" i="3"/>
  <c r="V78" i="3"/>
  <c r="W78" i="3"/>
  <c r="X78" i="3"/>
  <c r="T79" i="3"/>
  <c r="U79" i="3"/>
  <c r="V79" i="3"/>
  <c r="W79" i="3"/>
  <c r="X79" i="3"/>
  <c r="T80" i="3"/>
  <c r="U80" i="3"/>
  <c r="V80" i="3"/>
  <c r="W80" i="3"/>
  <c r="X80" i="3"/>
  <c r="T81" i="3"/>
  <c r="U81" i="3"/>
  <c r="V81" i="3"/>
  <c r="W81" i="3"/>
  <c r="X81" i="3"/>
  <c r="T82" i="3"/>
  <c r="U82" i="3"/>
  <c r="V82" i="3"/>
  <c r="W82" i="3"/>
  <c r="X82" i="3"/>
  <c r="T83" i="3"/>
  <c r="U83" i="3"/>
  <c r="V83" i="3"/>
  <c r="W83" i="3"/>
  <c r="X83" i="3"/>
  <c r="T84" i="3"/>
  <c r="U84" i="3"/>
  <c r="V84" i="3"/>
  <c r="W84" i="3"/>
  <c r="X84" i="3"/>
  <c r="T85" i="3"/>
  <c r="U85" i="3"/>
  <c r="V85" i="3"/>
  <c r="W85" i="3"/>
  <c r="X85" i="3"/>
  <c r="T86" i="3"/>
  <c r="U86" i="3"/>
  <c r="V86" i="3"/>
  <c r="W86" i="3"/>
  <c r="X86" i="3"/>
  <c r="T87" i="3"/>
  <c r="U87" i="3"/>
  <c r="V87" i="3"/>
  <c r="W87" i="3"/>
  <c r="X87" i="3"/>
  <c r="T88" i="3"/>
  <c r="U88" i="3"/>
  <c r="V88" i="3"/>
  <c r="W88" i="3"/>
  <c r="X88" i="3"/>
  <c r="T89" i="3"/>
  <c r="U89" i="3"/>
  <c r="V89" i="3"/>
  <c r="W89" i="3"/>
  <c r="X89" i="3"/>
  <c r="T90" i="3"/>
  <c r="U90" i="3"/>
  <c r="V90" i="3"/>
  <c r="W90" i="3"/>
  <c r="X90" i="3"/>
  <c r="T91" i="3"/>
  <c r="U91" i="3"/>
  <c r="V91" i="3"/>
  <c r="W91" i="3"/>
  <c r="X91" i="3"/>
  <c r="T92" i="3"/>
  <c r="U92" i="3"/>
  <c r="V92" i="3"/>
  <c r="W92" i="3"/>
  <c r="X92" i="3"/>
  <c r="T93" i="3"/>
  <c r="U93" i="3"/>
  <c r="V93" i="3"/>
  <c r="W93" i="3"/>
  <c r="X93" i="3"/>
  <c r="T94" i="3"/>
  <c r="U94" i="3"/>
  <c r="V94" i="3"/>
  <c r="W94" i="3"/>
  <c r="X94" i="3"/>
  <c r="T95" i="3"/>
  <c r="U95" i="3"/>
  <c r="V95" i="3"/>
  <c r="W95" i="3"/>
  <c r="X95" i="3"/>
  <c r="V62" i="3"/>
  <c r="U62" i="3"/>
  <c r="T62" i="3"/>
  <c r="W62" i="3"/>
  <c r="X62" i="3"/>
  <c r="AA680" i="3"/>
  <c r="AA681" i="3"/>
  <c r="AA649" i="3"/>
  <c r="AA650" i="3"/>
  <c r="AA618" i="3"/>
  <c r="AA619" i="3"/>
  <c r="AA587" i="3"/>
  <c r="AA588" i="3"/>
  <c r="AA528" i="3"/>
  <c r="AA529" i="3"/>
  <c r="AA530" i="3"/>
  <c r="AA531" i="3"/>
  <c r="AA532" i="3"/>
  <c r="AA533" i="3"/>
  <c r="AA534" i="3"/>
  <c r="AA535" i="3"/>
  <c r="AA536" i="3"/>
  <c r="AA537" i="3"/>
  <c r="AA538" i="3"/>
  <c r="AA539" i="3"/>
  <c r="AA540" i="3"/>
  <c r="AA541" i="3"/>
  <c r="AA542" i="3"/>
  <c r="AA543" i="3"/>
  <c r="AA544" i="3"/>
  <c r="AA545" i="3"/>
  <c r="AA546" i="3"/>
  <c r="AA547" i="3"/>
  <c r="AA548" i="3"/>
  <c r="AA549" i="3"/>
  <c r="AA550" i="3"/>
  <c r="AA551" i="3"/>
  <c r="AA552" i="3"/>
  <c r="AA553" i="3"/>
  <c r="AA554" i="3"/>
  <c r="AA555" i="3"/>
  <c r="AA556" i="3"/>
  <c r="AA557" i="3"/>
  <c r="AA525" i="3"/>
  <c r="AA526" i="3"/>
  <c r="AA494" i="3"/>
  <c r="AA495" i="3"/>
  <c r="AA463" i="3"/>
  <c r="AA464" i="3"/>
  <c r="AA432" i="3"/>
  <c r="AA433" i="3"/>
  <c r="AA401" i="3"/>
  <c r="AA402" i="3"/>
  <c r="AA92" i="3"/>
  <c r="AA370" i="3"/>
  <c r="AA371" i="3"/>
  <c r="AA339" i="3"/>
  <c r="AA340" i="3"/>
  <c r="AA308" i="3"/>
  <c r="AA309" i="3"/>
  <c r="AA277" i="3"/>
  <c r="AA278" i="3"/>
  <c r="I62" i="3"/>
  <c r="J62" i="3" s="1"/>
  <c r="K62" i="3" s="1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11" i="2"/>
  <c r="BD11" i="2"/>
  <c r="BD4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BD35" i="2"/>
  <c r="BD36" i="2"/>
  <c r="BD37" i="2"/>
  <c r="BD38" i="2"/>
  <c r="BD39" i="2"/>
  <c r="BD40" i="2"/>
  <c r="X61" i="3"/>
  <c r="N10" i="2"/>
  <c r="G61" i="3"/>
  <c r="E224" i="3"/>
  <c r="F224" i="3"/>
  <c r="G224" i="3"/>
  <c r="H224" i="3"/>
  <c r="I224" i="3"/>
  <c r="J224" i="3" s="1"/>
  <c r="K224" i="3" s="1"/>
  <c r="E225" i="3"/>
  <c r="F225" i="3"/>
  <c r="G225" i="3"/>
  <c r="H225" i="3"/>
  <c r="I225" i="3"/>
  <c r="J225" i="3" s="1"/>
  <c r="K225" i="3" s="1"/>
  <c r="E226" i="3"/>
  <c r="F226" i="3"/>
  <c r="G226" i="3"/>
  <c r="H226" i="3"/>
  <c r="I226" i="3"/>
  <c r="J226" i="3" s="1"/>
  <c r="K226" i="3" s="1"/>
  <c r="E227" i="3"/>
  <c r="F227" i="3"/>
  <c r="G227" i="3"/>
  <c r="H227" i="3"/>
  <c r="I227" i="3"/>
  <c r="J227" i="3" s="1"/>
  <c r="K227" i="3" s="1"/>
  <c r="E228" i="3"/>
  <c r="F228" i="3"/>
  <c r="G228" i="3"/>
  <c r="H228" i="3"/>
  <c r="I228" i="3"/>
  <c r="J228" i="3" s="1"/>
  <c r="K228" i="3" s="1"/>
  <c r="E229" i="3"/>
  <c r="F229" i="3"/>
  <c r="G229" i="3"/>
  <c r="H229" i="3"/>
  <c r="I229" i="3"/>
  <c r="J229" i="3" s="1"/>
  <c r="K229" i="3" s="1"/>
  <c r="E230" i="3"/>
  <c r="F230" i="3"/>
  <c r="G230" i="3"/>
  <c r="H230" i="3"/>
  <c r="I230" i="3"/>
  <c r="J230" i="3" s="1"/>
  <c r="K230" i="3" s="1"/>
  <c r="E231" i="3"/>
  <c r="F231" i="3"/>
  <c r="G231" i="3"/>
  <c r="H231" i="3"/>
  <c r="I231" i="3"/>
  <c r="J231" i="3" s="1"/>
  <c r="K231" i="3" s="1"/>
  <c r="E232" i="3"/>
  <c r="F232" i="3"/>
  <c r="G232" i="3"/>
  <c r="H232" i="3"/>
  <c r="I232" i="3"/>
  <c r="J232" i="3" s="1"/>
  <c r="K232" i="3" s="1"/>
  <c r="E233" i="3"/>
  <c r="F233" i="3"/>
  <c r="G233" i="3"/>
  <c r="H233" i="3"/>
  <c r="I233" i="3"/>
  <c r="J233" i="3" s="1"/>
  <c r="K233" i="3" s="1"/>
  <c r="E234" i="3"/>
  <c r="F234" i="3"/>
  <c r="G234" i="3"/>
  <c r="H234" i="3"/>
  <c r="I234" i="3"/>
  <c r="J234" i="3" s="1"/>
  <c r="K234" i="3" s="1"/>
  <c r="E235" i="3"/>
  <c r="F235" i="3"/>
  <c r="G235" i="3"/>
  <c r="H235" i="3"/>
  <c r="I235" i="3"/>
  <c r="J235" i="3" s="1"/>
  <c r="K235" i="3" s="1"/>
  <c r="E236" i="3"/>
  <c r="F236" i="3"/>
  <c r="G236" i="3"/>
  <c r="H236" i="3"/>
  <c r="I236" i="3"/>
  <c r="J236" i="3" s="1"/>
  <c r="K236" i="3" s="1"/>
  <c r="E237" i="3"/>
  <c r="F237" i="3"/>
  <c r="G237" i="3"/>
  <c r="H237" i="3"/>
  <c r="I237" i="3"/>
  <c r="J237" i="3" s="1"/>
  <c r="K237" i="3" s="1"/>
  <c r="E238" i="3"/>
  <c r="F238" i="3"/>
  <c r="G238" i="3"/>
  <c r="H238" i="3"/>
  <c r="I238" i="3"/>
  <c r="J238" i="3" s="1"/>
  <c r="K238" i="3" s="1"/>
  <c r="E239" i="3"/>
  <c r="F239" i="3"/>
  <c r="G239" i="3"/>
  <c r="H239" i="3"/>
  <c r="I239" i="3"/>
  <c r="J239" i="3" s="1"/>
  <c r="K239" i="3" s="1"/>
  <c r="E240" i="3"/>
  <c r="F240" i="3"/>
  <c r="G240" i="3"/>
  <c r="H240" i="3"/>
  <c r="I240" i="3"/>
  <c r="J240" i="3" s="1"/>
  <c r="K240" i="3" s="1"/>
  <c r="E241" i="3"/>
  <c r="F241" i="3"/>
  <c r="G241" i="3"/>
  <c r="H241" i="3"/>
  <c r="I241" i="3"/>
  <c r="J241" i="3" s="1"/>
  <c r="K241" i="3" s="1"/>
  <c r="E242" i="3"/>
  <c r="F242" i="3"/>
  <c r="G242" i="3"/>
  <c r="H242" i="3"/>
  <c r="I242" i="3"/>
  <c r="J242" i="3" s="1"/>
  <c r="K242" i="3" s="1"/>
  <c r="E243" i="3"/>
  <c r="F243" i="3"/>
  <c r="G243" i="3"/>
  <c r="H243" i="3"/>
  <c r="I243" i="3"/>
  <c r="J243" i="3" s="1"/>
  <c r="K243" i="3" s="1"/>
  <c r="E244" i="3"/>
  <c r="F244" i="3"/>
  <c r="G244" i="3"/>
  <c r="H244" i="3"/>
  <c r="I244" i="3"/>
  <c r="J244" i="3" s="1"/>
  <c r="K244" i="3" s="1"/>
  <c r="E245" i="3"/>
  <c r="F245" i="3"/>
  <c r="G245" i="3"/>
  <c r="H245" i="3"/>
  <c r="I245" i="3"/>
  <c r="J245" i="3" s="1"/>
  <c r="K245" i="3" s="1"/>
  <c r="E246" i="3"/>
  <c r="F246" i="3"/>
  <c r="G246" i="3"/>
  <c r="H246" i="3"/>
  <c r="I246" i="3"/>
  <c r="J246" i="3" s="1"/>
  <c r="K246" i="3" s="1"/>
  <c r="E247" i="3"/>
  <c r="F247" i="3"/>
  <c r="G247" i="3"/>
  <c r="H247" i="3"/>
  <c r="I247" i="3"/>
  <c r="J247" i="3" s="1"/>
  <c r="K247" i="3" s="1"/>
  <c r="E248" i="3"/>
  <c r="F248" i="3"/>
  <c r="G248" i="3"/>
  <c r="H248" i="3"/>
  <c r="I248" i="3"/>
  <c r="J248" i="3" s="1"/>
  <c r="K248" i="3" s="1"/>
  <c r="E249" i="3"/>
  <c r="F249" i="3"/>
  <c r="G249" i="3"/>
  <c r="H249" i="3"/>
  <c r="I249" i="3"/>
  <c r="J249" i="3" s="1"/>
  <c r="K249" i="3" s="1"/>
  <c r="E250" i="3"/>
  <c r="F250" i="3"/>
  <c r="G250" i="3"/>
  <c r="H250" i="3"/>
  <c r="I250" i="3"/>
  <c r="J250" i="3" s="1"/>
  <c r="K250" i="3" s="1"/>
  <c r="E251" i="3"/>
  <c r="F251" i="3"/>
  <c r="G251" i="3"/>
  <c r="H251" i="3"/>
  <c r="I251" i="3"/>
  <c r="J251" i="3" s="1"/>
  <c r="K251" i="3" s="1"/>
  <c r="E252" i="3"/>
  <c r="F252" i="3"/>
  <c r="G252" i="3"/>
  <c r="H252" i="3"/>
  <c r="I252" i="3"/>
  <c r="J252" i="3" s="1"/>
  <c r="K252" i="3" s="1"/>
  <c r="E253" i="3"/>
  <c r="F253" i="3"/>
  <c r="G253" i="3"/>
  <c r="H253" i="3"/>
  <c r="I253" i="3"/>
  <c r="J253" i="3" s="1"/>
  <c r="K253" i="3" s="1"/>
  <c r="E254" i="3"/>
  <c r="F254" i="3"/>
  <c r="G254" i="3"/>
  <c r="H254" i="3"/>
  <c r="I254" i="3"/>
  <c r="J254" i="3" s="1"/>
  <c r="K254" i="3" s="1"/>
  <c r="E255" i="3"/>
  <c r="F255" i="3"/>
  <c r="G255" i="3"/>
  <c r="H255" i="3"/>
  <c r="I255" i="3"/>
  <c r="J255" i="3" s="1"/>
  <c r="K255" i="3" s="1"/>
  <c r="E256" i="3"/>
  <c r="F256" i="3"/>
  <c r="G256" i="3"/>
  <c r="H256" i="3"/>
  <c r="I256" i="3"/>
  <c r="J256" i="3" s="1"/>
  <c r="K256" i="3" s="1"/>
  <c r="E257" i="3"/>
  <c r="F257" i="3"/>
  <c r="G257" i="3"/>
  <c r="H257" i="3"/>
  <c r="I257" i="3"/>
  <c r="J257" i="3" s="1"/>
  <c r="K257" i="3" s="1"/>
  <c r="E258" i="3"/>
  <c r="F258" i="3"/>
  <c r="G258" i="3"/>
  <c r="H258" i="3"/>
  <c r="I258" i="3"/>
  <c r="J258" i="3" s="1"/>
  <c r="K258" i="3" s="1"/>
  <c r="E259" i="3"/>
  <c r="F259" i="3"/>
  <c r="G259" i="3"/>
  <c r="H259" i="3"/>
  <c r="I259" i="3"/>
  <c r="J259" i="3" s="1"/>
  <c r="K259" i="3" s="1"/>
  <c r="E260" i="3"/>
  <c r="F260" i="3"/>
  <c r="G260" i="3"/>
  <c r="H260" i="3"/>
  <c r="I260" i="3"/>
  <c r="J260" i="3" s="1"/>
  <c r="K260" i="3" s="1"/>
  <c r="E261" i="3"/>
  <c r="F261" i="3"/>
  <c r="G261" i="3"/>
  <c r="H261" i="3"/>
  <c r="I261" i="3"/>
  <c r="J261" i="3" s="1"/>
  <c r="K261" i="3" s="1"/>
  <c r="E262" i="3"/>
  <c r="F262" i="3"/>
  <c r="G262" i="3"/>
  <c r="H262" i="3"/>
  <c r="I262" i="3"/>
  <c r="J262" i="3" s="1"/>
  <c r="K262" i="3" s="1"/>
  <c r="E263" i="3"/>
  <c r="F263" i="3"/>
  <c r="G263" i="3"/>
  <c r="H263" i="3"/>
  <c r="I263" i="3"/>
  <c r="J263" i="3" s="1"/>
  <c r="K263" i="3" s="1"/>
  <c r="E264" i="3"/>
  <c r="F264" i="3"/>
  <c r="G264" i="3"/>
  <c r="H264" i="3"/>
  <c r="I264" i="3"/>
  <c r="J264" i="3" s="1"/>
  <c r="K264" i="3" s="1"/>
  <c r="E265" i="3"/>
  <c r="F265" i="3"/>
  <c r="G265" i="3"/>
  <c r="H265" i="3"/>
  <c r="I265" i="3"/>
  <c r="J265" i="3" s="1"/>
  <c r="K265" i="3" s="1"/>
  <c r="E266" i="3"/>
  <c r="F266" i="3"/>
  <c r="G266" i="3"/>
  <c r="H266" i="3"/>
  <c r="I266" i="3"/>
  <c r="J266" i="3" s="1"/>
  <c r="K266" i="3" s="1"/>
  <c r="E267" i="3"/>
  <c r="F267" i="3"/>
  <c r="G267" i="3"/>
  <c r="H267" i="3"/>
  <c r="I267" i="3"/>
  <c r="J267" i="3" s="1"/>
  <c r="K267" i="3" s="1"/>
  <c r="E268" i="3"/>
  <c r="F268" i="3"/>
  <c r="G268" i="3"/>
  <c r="H268" i="3"/>
  <c r="I268" i="3"/>
  <c r="J268" i="3" s="1"/>
  <c r="K268" i="3" s="1"/>
  <c r="E269" i="3"/>
  <c r="F269" i="3"/>
  <c r="G269" i="3"/>
  <c r="H269" i="3"/>
  <c r="I269" i="3"/>
  <c r="J269" i="3" s="1"/>
  <c r="K269" i="3" s="1"/>
  <c r="E270" i="3"/>
  <c r="F270" i="3"/>
  <c r="G270" i="3"/>
  <c r="H270" i="3"/>
  <c r="I270" i="3"/>
  <c r="J270" i="3" s="1"/>
  <c r="K270" i="3" s="1"/>
  <c r="E271" i="3"/>
  <c r="F271" i="3"/>
  <c r="G271" i="3"/>
  <c r="H271" i="3"/>
  <c r="I271" i="3"/>
  <c r="J271" i="3" s="1"/>
  <c r="K271" i="3" s="1"/>
  <c r="E272" i="3"/>
  <c r="F272" i="3"/>
  <c r="G272" i="3"/>
  <c r="H272" i="3"/>
  <c r="I272" i="3"/>
  <c r="J272" i="3" s="1"/>
  <c r="K272" i="3" s="1"/>
  <c r="E273" i="3"/>
  <c r="F273" i="3"/>
  <c r="G273" i="3"/>
  <c r="H273" i="3"/>
  <c r="I273" i="3"/>
  <c r="J273" i="3" s="1"/>
  <c r="K273" i="3" s="1"/>
  <c r="E274" i="3"/>
  <c r="F274" i="3"/>
  <c r="G274" i="3"/>
  <c r="H274" i="3"/>
  <c r="I274" i="3"/>
  <c r="J274" i="3" s="1"/>
  <c r="K274" i="3" s="1"/>
  <c r="E275" i="3"/>
  <c r="F275" i="3"/>
  <c r="G275" i="3"/>
  <c r="H275" i="3"/>
  <c r="I275" i="3"/>
  <c r="J275" i="3" s="1"/>
  <c r="K275" i="3" s="1"/>
  <c r="E276" i="3"/>
  <c r="F276" i="3"/>
  <c r="G276" i="3"/>
  <c r="H276" i="3"/>
  <c r="I276" i="3"/>
  <c r="J276" i="3" s="1"/>
  <c r="K276" i="3" s="1"/>
  <c r="E277" i="3"/>
  <c r="F277" i="3"/>
  <c r="G277" i="3"/>
  <c r="H277" i="3"/>
  <c r="I277" i="3"/>
  <c r="J277" i="3" s="1"/>
  <c r="K277" i="3" s="1"/>
  <c r="E278" i="3"/>
  <c r="F278" i="3"/>
  <c r="G278" i="3"/>
  <c r="H278" i="3"/>
  <c r="I278" i="3"/>
  <c r="J278" i="3" s="1"/>
  <c r="K278" i="3" s="1"/>
  <c r="E279" i="3"/>
  <c r="F279" i="3"/>
  <c r="G279" i="3"/>
  <c r="H279" i="3"/>
  <c r="I279" i="3"/>
  <c r="J279" i="3" s="1"/>
  <c r="K279" i="3" s="1"/>
  <c r="E280" i="3"/>
  <c r="F280" i="3"/>
  <c r="G280" i="3"/>
  <c r="H280" i="3"/>
  <c r="I280" i="3"/>
  <c r="J280" i="3" s="1"/>
  <c r="K280" i="3" s="1"/>
  <c r="E281" i="3"/>
  <c r="F281" i="3"/>
  <c r="G281" i="3"/>
  <c r="H281" i="3"/>
  <c r="I281" i="3"/>
  <c r="J281" i="3" s="1"/>
  <c r="K281" i="3" s="1"/>
  <c r="E282" i="3"/>
  <c r="F282" i="3"/>
  <c r="G282" i="3"/>
  <c r="H282" i="3"/>
  <c r="I282" i="3"/>
  <c r="J282" i="3" s="1"/>
  <c r="K282" i="3" s="1"/>
  <c r="E283" i="3"/>
  <c r="F283" i="3"/>
  <c r="G283" i="3"/>
  <c r="H283" i="3"/>
  <c r="I283" i="3"/>
  <c r="J283" i="3" s="1"/>
  <c r="K283" i="3" s="1"/>
  <c r="E284" i="3"/>
  <c r="F284" i="3"/>
  <c r="G284" i="3"/>
  <c r="H284" i="3"/>
  <c r="I284" i="3"/>
  <c r="J284" i="3" s="1"/>
  <c r="K284" i="3" s="1"/>
  <c r="E285" i="3"/>
  <c r="F285" i="3"/>
  <c r="G285" i="3"/>
  <c r="H285" i="3"/>
  <c r="I285" i="3"/>
  <c r="J285" i="3" s="1"/>
  <c r="K285" i="3" s="1"/>
  <c r="E286" i="3"/>
  <c r="F286" i="3"/>
  <c r="G286" i="3"/>
  <c r="H286" i="3"/>
  <c r="I286" i="3"/>
  <c r="J286" i="3" s="1"/>
  <c r="K286" i="3" s="1"/>
  <c r="E287" i="3"/>
  <c r="F287" i="3"/>
  <c r="G287" i="3"/>
  <c r="H287" i="3"/>
  <c r="I287" i="3"/>
  <c r="J287" i="3" s="1"/>
  <c r="K287" i="3" s="1"/>
  <c r="E288" i="3"/>
  <c r="F288" i="3"/>
  <c r="G288" i="3"/>
  <c r="H288" i="3"/>
  <c r="I288" i="3"/>
  <c r="J288" i="3" s="1"/>
  <c r="K288" i="3" s="1"/>
  <c r="E289" i="3"/>
  <c r="F289" i="3"/>
  <c r="G289" i="3"/>
  <c r="H289" i="3"/>
  <c r="I289" i="3"/>
  <c r="J289" i="3" s="1"/>
  <c r="K289" i="3" s="1"/>
  <c r="E290" i="3"/>
  <c r="F290" i="3"/>
  <c r="G290" i="3"/>
  <c r="H290" i="3"/>
  <c r="I290" i="3"/>
  <c r="J290" i="3" s="1"/>
  <c r="K290" i="3" s="1"/>
  <c r="E291" i="3"/>
  <c r="F291" i="3"/>
  <c r="G291" i="3"/>
  <c r="H291" i="3"/>
  <c r="I291" i="3"/>
  <c r="J291" i="3" s="1"/>
  <c r="K291" i="3" s="1"/>
  <c r="E292" i="3"/>
  <c r="F292" i="3"/>
  <c r="G292" i="3"/>
  <c r="H292" i="3"/>
  <c r="I292" i="3"/>
  <c r="J292" i="3" s="1"/>
  <c r="K292" i="3" s="1"/>
  <c r="E293" i="3"/>
  <c r="F293" i="3"/>
  <c r="G293" i="3"/>
  <c r="H293" i="3"/>
  <c r="I293" i="3"/>
  <c r="J293" i="3" s="1"/>
  <c r="K293" i="3" s="1"/>
  <c r="E294" i="3"/>
  <c r="F294" i="3"/>
  <c r="G294" i="3"/>
  <c r="H294" i="3"/>
  <c r="I294" i="3"/>
  <c r="J294" i="3" s="1"/>
  <c r="K294" i="3" s="1"/>
  <c r="E295" i="3"/>
  <c r="F295" i="3"/>
  <c r="G295" i="3"/>
  <c r="H295" i="3"/>
  <c r="I295" i="3"/>
  <c r="J295" i="3" s="1"/>
  <c r="K295" i="3" s="1"/>
  <c r="E296" i="3"/>
  <c r="F296" i="3"/>
  <c r="G296" i="3"/>
  <c r="H296" i="3"/>
  <c r="I296" i="3"/>
  <c r="J296" i="3" s="1"/>
  <c r="K296" i="3" s="1"/>
  <c r="E297" i="3"/>
  <c r="F297" i="3"/>
  <c r="G297" i="3"/>
  <c r="H297" i="3"/>
  <c r="I297" i="3"/>
  <c r="J297" i="3" s="1"/>
  <c r="K297" i="3" s="1"/>
  <c r="E298" i="3"/>
  <c r="F298" i="3"/>
  <c r="G298" i="3"/>
  <c r="H298" i="3"/>
  <c r="I298" i="3"/>
  <c r="J298" i="3" s="1"/>
  <c r="K298" i="3" s="1"/>
  <c r="E299" i="3"/>
  <c r="F299" i="3"/>
  <c r="G299" i="3"/>
  <c r="H299" i="3"/>
  <c r="I299" i="3"/>
  <c r="J299" i="3" s="1"/>
  <c r="K299" i="3" s="1"/>
  <c r="E300" i="3"/>
  <c r="F300" i="3"/>
  <c r="G300" i="3"/>
  <c r="H300" i="3"/>
  <c r="I300" i="3"/>
  <c r="J300" i="3" s="1"/>
  <c r="K300" i="3" s="1"/>
  <c r="E301" i="3"/>
  <c r="F301" i="3"/>
  <c r="G301" i="3"/>
  <c r="H301" i="3"/>
  <c r="I301" i="3"/>
  <c r="J301" i="3" s="1"/>
  <c r="K301" i="3" s="1"/>
  <c r="E302" i="3"/>
  <c r="F302" i="3"/>
  <c r="G302" i="3"/>
  <c r="H302" i="3"/>
  <c r="I302" i="3"/>
  <c r="J302" i="3" s="1"/>
  <c r="K302" i="3" s="1"/>
  <c r="E303" i="3"/>
  <c r="F303" i="3"/>
  <c r="G303" i="3"/>
  <c r="H303" i="3"/>
  <c r="I303" i="3"/>
  <c r="J303" i="3" s="1"/>
  <c r="K303" i="3" s="1"/>
  <c r="E304" i="3"/>
  <c r="F304" i="3"/>
  <c r="G304" i="3"/>
  <c r="H304" i="3"/>
  <c r="I304" i="3"/>
  <c r="J304" i="3" s="1"/>
  <c r="K304" i="3" s="1"/>
  <c r="E305" i="3"/>
  <c r="F305" i="3"/>
  <c r="G305" i="3"/>
  <c r="H305" i="3"/>
  <c r="I305" i="3"/>
  <c r="J305" i="3" s="1"/>
  <c r="K305" i="3" s="1"/>
  <c r="E306" i="3"/>
  <c r="F306" i="3"/>
  <c r="G306" i="3"/>
  <c r="H306" i="3"/>
  <c r="I306" i="3"/>
  <c r="J306" i="3" s="1"/>
  <c r="K306" i="3" s="1"/>
  <c r="E307" i="3"/>
  <c r="F307" i="3"/>
  <c r="G307" i="3"/>
  <c r="H307" i="3"/>
  <c r="I307" i="3"/>
  <c r="J307" i="3" s="1"/>
  <c r="K307" i="3" s="1"/>
  <c r="E308" i="3"/>
  <c r="F308" i="3"/>
  <c r="G308" i="3"/>
  <c r="H308" i="3"/>
  <c r="I308" i="3"/>
  <c r="J308" i="3" s="1"/>
  <c r="K308" i="3" s="1"/>
  <c r="E309" i="3"/>
  <c r="F309" i="3"/>
  <c r="G309" i="3"/>
  <c r="H309" i="3"/>
  <c r="I309" i="3"/>
  <c r="J309" i="3" s="1"/>
  <c r="K309" i="3" s="1"/>
  <c r="E310" i="3"/>
  <c r="F310" i="3"/>
  <c r="G310" i="3"/>
  <c r="H310" i="3"/>
  <c r="I310" i="3"/>
  <c r="J310" i="3" s="1"/>
  <c r="K310" i="3" s="1"/>
  <c r="E311" i="3"/>
  <c r="F311" i="3"/>
  <c r="G311" i="3"/>
  <c r="H311" i="3"/>
  <c r="I311" i="3"/>
  <c r="J311" i="3" s="1"/>
  <c r="K311" i="3" s="1"/>
  <c r="E312" i="3"/>
  <c r="F312" i="3"/>
  <c r="G312" i="3"/>
  <c r="H312" i="3"/>
  <c r="I312" i="3"/>
  <c r="J312" i="3" s="1"/>
  <c r="K312" i="3" s="1"/>
  <c r="E313" i="3"/>
  <c r="F313" i="3"/>
  <c r="G313" i="3"/>
  <c r="H313" i="3"/>
  <c r="I313" i="3"/>
  <c r="J313" i="3" s="1"/>
  <c r="K313" i="3" s="1"/>
  <c r="E314" i="3"/>
  <c r="F314" i="3"/>
  <c r="G314" i="3"/>
  <c r="H314" i="3"/>
  <c r="I314" i="3"/>
  <c r="J314" i="3" s="1"/>
  <c r="K314" i="3" s="1"/>
  <c r="E315" i="3"/>
  <c r="F315" i="3"/>
  <c r="G315" i="3"/>
  <c r="H315" i="3"/>
  <c r="I315" i="3"/>
  <c r="J315" i="3" s="1"/>
  <c r="K315" i="3" s="1"/>
  <c r="E316" i="3"/>
  <c r="F316" i="3"/>
  <c r="G316" i="3"/>
  <c r="H316" i="3"/>
  <c r="I316" i="3"/>
  <c r="J316" i="3" s="1"/>
  <c r="K316" i="3" s="1"/>
  <c r="E317" i="3"/>
  <c r="F317" i="3"/>
  <c r="G317" i="3"/>
  <c r="H317" i="3"/>
  <c r="I317" i="3"/>
  <c r="J317" i="3" s="1"/>
  <c r="K317" i="3" s="1"/>
  <c r="E318" i="3"/>
  <c r="F318" i="3"/>
  <c r="G318" i="3"/>
  <c r="H318" i="3"/>
  <c r="I318" i="3"/>
  <c r="J318" i="3" s="1"/>
  <c r="K318" i="3" s="1"/>
  <c r="E319" i="3"/>
  <c r="F319" i="3"/>
  <c r="G319" i="3"/>
  <c r="H319" i="3"/>
  <c r="I319" i="3"/>
  <c r="J319" i="3" s="1"/>
  <c r="K319" i="3" s="1"/>
  <c r="E320" i="3"/>
  <c r="F320" i="3"/>
  <c r="G320" i="3"/>
  <c r="H320" i="3"/>
  <c r="I320" i="3"/>
  <c r="J320" i="3" s="1"/>
  <c r="K320" i="3" s="1"/>
  <c r="E321" i="3"/>
  <c r="F321" i="3"/>
  <c r="G321" i="3"/>
  <c r="H321" i="3"/>
  <c r="I321" i="3"/>
  <c r="J321" i="3" s="1"/>
  <c r="K321" i="3" s="1"/>
  <c r="E322" i="3"/>
  <c r="F322" i="3"/>
  <c r="G322" i="3"/>
  <c r="H322" i="3"/>
  <c r="I322" i="3"/>
  <c r="J322" i="3" s="1"/>
  <c r="K322" i="3" s="1"/>
  <c r="E323" i="3"/>
  <c r="F323" i="3"/>
  <c r="G323" i="3"/>
  <c r="H323" i="3"/>
  <c r="I323" i="3"/>
  <c r="J323" i="3" s="1"/>
  <c r="K323" i="3" s="1"/>
  <c r="E324" i="3"/>
  <c r="F324" i="3"/>
  <c r="G324" i="3"/>
  <c r="H324" i="3"/>
  <c r="I324" i="3"/>
  <c r="J324" i="3" s="1"/>
  <c r="K324" i="3" s="1"/>
  <c r="E325" i="3"/>
  <c r="F325" i="3"/>
  <c r="G325" i="3"/>
  <c r="H325" i="3"/>
  <c r="I325" i="3"/>
  <c r="J325" i="3" s="1"/>
  <c r="K325" i="3" s="1"/>
  <c r="E326" i="3"/>
  <c r="F326" i="3"/>
  <c r="G326" i="3"/>
  <c r="H326" i="3"/>
  <c r="I326" i="3"/>
  <c r="J326" i="3" s="1"/>
  <c r="K326" i="3" s="1"/>
  <c r="E327" i="3"/>
  <c r="F327" i="3"/>
  <c r="G327" i="3"/>
  <c r="H327" i="3"/>
  <c r="I327" i="3"/>
  <c r="J327" i="3" s="1"/>
  <c r="K327" i="3" s="1"/>
  <c r="E328" i="3"/>
  <c r="F328" i="3"/>
  <c r="G328" i="3"/>
  <c r="H328" i="3"/>
  <c r="I328" i="3"/>
  <c r="J328" i="3" s="1"/>
  <c r="K328" i="3" s="1"/>
  <c r="E329" i="3"/>
  <c r="F329" i="3"/>
  <c r="G329" i="3"/>
  <c r="H329" i="3"/>
  <c r="I329" i="3"/>
  <c r="J329" i="3" s="1"/>
  <c r="K329" i="3" s="1"/>
  <c r="E330" i="3"/>
  <c r="F330" i="3"/>
  <c r="G330" i="3"/>
  <c r="H330" i="3"/>
  <c r="I330" i="3"/>
  <c r="J330" i="3" s="1"/>
  <c r="K330" i="3" s="1"/>
  <c r="E331" i="3"/>
  <c r="F331" i="3"/>
  <c r="G331" i="3"/>
  <c r="H331" i="3"/>
  <c r="I331" i="3"/>
  <c r="J331" i="3" s="1"/>
  <c r="K331" i="3" s="1"/>
  <c r="E332" i="3"/>
  <c r="F332" i="3"/>
  <c r="G332" i="3"/>
  <c r="H332" i="3"/>
  <c r="I332" i="3"/>
  <c r="J332" i="3" s="1"/>
  <c r="K332" i="3" s="1"/>
  <c r="E333" i="3"/>
  <c r="F333" i="3"/>
  <c r="G333" i="3"/>
  <c r="H333" i="3"/>
  <c r="I333" i="3"/>
  <c r="J333" i="3" s="1"/>
  <c r="K333" i="3" s="1"/>
  <c r="E334" i="3"/>
  <c r="F334" i="3"/>
  <c r="G334" i="3"/>
  <c r="H334" i="3"/>
  <c r="I334" i="3"/>
  <c r="J334" i="3" s="1"/>
  <c r="K334" i="3" s="1"/>
  <c r="E335" i="3"/>
  <c r="F335" i="3"/>
  <c r="G335" i="3"/>
  <c r="H335" i="3"/>
  <c r="I335" i="3"/>
  <c r="J335" i="3" s="1"/>
  <c r="K335" i="3" s="1"/>
  <c r="E336" i="3"/>
  <c r="F336" i="3"/>
  <c r="G336" i="3"/>
  <c r="H336" i="3"/>
  <c r="I336" i="3"/>
  <c r="J336" i="3" s="1"/>
  <c r="K336" i="3" s="1"/>
  <c r="E337" i="3"/>
  <c r="F337" i="3"/>
  <c r="G337" i="3"/>
  <c r="H337" i="3"/>
  <c r="I337" i="3"/>
  <c r="J337" i="3" s="1"/>
  <c r="K337" i="3" s="1"/>
  <c r="E338" i="3"/>
  <c r="F338" i="3"/>
  <c r="G338" i="3"/>
  <c r="H338" i="3"/>
  <c r="I338" i="3"/>
  <c r="J338" i="3" s="1"/>
  <c r="K338" i="3" s="1"/>
  <c r="E339" i="3"/>
  <c r="F339" i="3"/>
  <c r="G339" i="3"/>
  <c r="H339" i="3"/>
  <c r="I339" i="3"/>
  <c r="J339" i="3" s="1"/>
  <c r="K339" i="3" s="1"/>
  <c r="E340" i="3"/>
  <c r="F340" i="3"/>
  <c r="G340" i="3"/>
  <c r="H340" i="3"/>
  <c r="I340" i="3"/>
  <c r="J340" i="3" s="1"/>
  <c r="K340" i="3" s="1"/>
  <c r="E341" i="3"/>
  <c r="F341" i="3"/>
  <c r="G341" i="3"/>
  <c r="H341" i="3"/>
  <c r="I341" i="3"/>
  <c r="J341" i="3" s="1"/>
  <c r="K341" i="3" s="1"/>
  <c r="E342" i="3"/>
  <c r="F342" i="3"/>
  <c r="G342" i="3"/>
  <c r="H342" i="3"/>
  <c r="I342" i="3"/>
  <c r="J342" i="3" s="1"/>
  <c r="K342" i="3" s="1"/>
  <c r="E343" i="3"/>
  <c r="F343" i="3"/>
  <c r="G343" i="3"/>
  <c r="H343" i="3"/>
  <c r="I343" i="3"/>
  <c r="J343" i="3" s="1"/>
  <c r="K343" i="3" s="1"/>
  <c r="E344" i="3"/>
  <c r="F344" i="3"/>
  <c r="G344" i="3"/>
  <c r="H344" i="3"/>
  <c r="I344" i="3"/>
  <c r="J344" i="3" s="1"/>
  <c r="K344" i="3" s="1"/>
  <c r="E345" i="3"/>
  <c r="F345" i="3"/>
  <c r="G345" i="3"/>
  <c r="H345" i="3"/>
  <c r="I345" i="3"/>
  <c r="J345" i="3" s="1"/>
  <c r="K345" i="3" s="1"/>
  <c r="E346" i="3"/>
  <c r="F346" i="3"/>
  <c r="G346" i="3"/>
  <c r="H346" i="3"/>
  <c r="I346" i="3"/>
  <c r="J346" i="3" s="1"/>
  <c r="K346" i="3" s="1"/>
  <c r="E347" i="3"/>
  <c r="F347" i="3"/>
  <c r="G347" i="3"/>
  <c r="H347" i="3"/>
  <c r="I347" i="3"/>
  <c r="J347" i="3" s="1"/>
  <c r="K347" i="3" s="1"/>
  <c r="E348" i="3"/>
  <c r="F348" i="3"/>
  <c r="G348" i="3"/>
  <c r="H348" i="3"/>
  <c r="I348" i="3"/>
  <c r="J348" i="3" s="1"/>
  <c r="K348" i="3" s="1"/>
  <c r="E349" i="3"/>
  <c r="F349" i="3"/>
  <c r="G349" i="3"/>
  <c r="H349" i="3"/>
  <c r="I349" i="3"/>
  <c r="J349" i="3" s="1"/>
  <c r="K349" i="3" s="1"/>
  <c r="E350" i="3"/>
  <c r="F350" i="3"/>
  <c r="G350" i="3"/>
  <c r="H350" i="3"/>
  <c r="I350" i="3"/>
  <c r="J350" i="3" s="1"/>
  <c r="K350" i="3" s="1"/>
  <c r="I223" i="3"/>
  <c r="J223" i="3" s="1"/>
  <c r="K223" i="3" s="1"/>
  <c r="I63" i="3"/>
  <c r="J63" i="3" s="1"/>
  <c r="K63" i="3" s="1"/>
  <c r="I64" i="3"/>
  <c r="J64" i="3" s="1"/>
  <c r="K64" i="3" s="1"/>
  <c r="I65" i="3"/>
  <c r="J65" i="3" s="1"/>
  <c r="K65" i="3" s="1"/>
  <c r="I66" i="3"/>
  <c r="J66" i="3" s="1"/>
  <c r="K66" i="3" s="1"/>
  <c r="I67" i="3"/>
  <c r="J67" i="3" s="1"/>
  <c r="K67" i="3" s="1"/>
  <c r="I68" i="3"/>
  <c r="J68" i="3" s="1"/>
  <c r="K68" i="3" s="1"/>
  <c r="I69" i="3"/>
  <c r="J69" i="3" s="1"/>
  <c r="K69" i="3" s="1"/>
  <c r="I70" i="3"/>
  <c r="J70" i="3" s="1"/>
  <c r="K70" i="3" s="1"/>
  <c r="I71" i="3"/>
  <c r="J71" i="3" s="1"/>
  <c r="K71" i="3" s="1"/>
  <c r="I72" i="3"/>
  <c r="J72" i="3" s="1"/>
  <c r="K72" i="3" s="1"/>
  <c r="I73" i="3"/>
  <c r="J73" i="3" s="1"/>
  <c r="K73" i="3" s="1"/>
  <c r="I74" i="3"/>
  <c r="J74" i="3" s="1"/>
  <c r="K74" i="3" s="1"/>
  <c r="I75" i="3"/>
  <c r="J75" i="3" s="1"/>
  <c r="K75" i="3" s="1"/>
  <c r="I76" i="3"/>
  <c r="J76" i="3" s="1"/>
  <c r="K76" i="3" s="1"/>
  <c r="I77" i="3"/>
  <c r="J77" i="3" s="1"/>
  <c r="K77" i="3" s="1"/>
  <c r="I78" i="3"/>
  <c r="J78" i="3" s="1"/>
  <c r="K78" i="3" s="1"/>
  <c r="I79" i="3"/>
  <c r="J79" i="3" s="1"/>
  <c r="K79" i="3" s="1"/>
  <c r="I80" i="3"/>
  <c r="J80" i="3" s="1"/>
  <c r="K80" i="3" s="1"/>
  <c r="I81" i="3"/>
  <c r="J81" i="3" s="1"/>
  <c r="K81" i="3" s="1"/>
  <c r="I82" i="3"/>
  <c r="J82" i="3" s="1"/>
  <c r="K82" i="3" s="1"/>
  <c r="I83" i="3"/>
  <c r="J83" i="3" s="1"/>
  <c r="K83" i="3" s="1"/>
  <c r="I84" i="3"/>
  <c r="J84" i="3" s="1"/>
  <c r="K84" i="3" s="1"/>
  <c r="I85" i="3"/>
  <c r="J85" i="3" s="1"/>
  <c r="K85" i="3" s="1"/>
  <c r="I86" i="3"/>
  <c r="J86" i="3" s="1"/>
  <c r="K86" i="3" s="1"/>
  <c r="I87" i="3"/>
  <c r="J87" i="3" s="1"/>
  <c r="K87" i="3" s="1"/>
  <c r="I88" i="3"/>
  <c r="J88" i="3" s="1"/>
  <c r="K88" i="3" s="1"/>
  <c r="I89" i="3"/>
  <c r="J89" i="3" s="1"/>
  <c r="K89" i="3" s="1"/>
  <c r="I90" i="3"/>
  <c r="J90" i="3" s="1"/>
  <c r="K90" i="3" s="1"/>
  <c r="I91" i="3"/>
  <c r="J91" i="3" s="1"/>
  <c r="K91" i="3" s="1"/>
  <c r="I92" i="3"/>
  <c r="J92" i="3" s="1"/>
  <c r="K92" i="3" s="1"/>
  <c r="I93" i="3"/>
  <c r="J93" i="3" s="1"/>
  <c r="K93" i="3" s="1"/>
  <c r="I94" i="3"/>
  <c r="J94" i="3" s="1"/>
  <c r="K94" i="3" s="1"/>
  <c r="I95" i="3"/>
  <c r="J95" i="3" s="1"/>
  <c r="K95" i="3" s="1"/>
  <c r="I96" i="3"/>
  <c r="J96" i="3" s="1"/>
  <c r="K96" i="3" s="1"/>
  <c r="I97" i="3"/>
  <c r="J97" i="3" s="1"/>
  <c r="K97" i="3" s="1"/>
  <c r="I98" i="3"/>
  <c r="J98" i="3" s="1"/>
  <c r="K98" i="3" s="1"/>
  <c r="I99" i="3"/>
  <c r="J99" i="3" s="1"/>
  <c r="K99" i="3" s="1"/>
  <c r="I100" i="3"/>
  <c r="J100" i="3" s="1"/>
  <c r="K100" i="3" s="1"/>
  <c r="I101" i="3"/>
  <c r="J101" i="3" s="1"/>
  <c r="K101" i="3" s="1"/>
  <c r="I102" i="3"/>
  <c r="J102" i="3" s="1"/>
  <c r="K102" i="3" s="1"/>
  <c r="I103" i="3"/>
  <c r="J103" i="3" s="1"/>
  <c r="K103" i="3" s="1"/>
  <c r="I104" i="3"/>
  <c r="J104" i="3" s="1"/>
  <c r="K104" i="3" s="1"/>
  <c r="I105" i="3"/>
  <c r="J105" i="3" s="1"/>
  <c r="K105" i="3" s="1"/>
  <c r="I106" i="3"/>
  <c r="J106" i="3" s="1"/>
  <c r="K106" i="3" s="1"/>
  <c r="I107" i="3"/>
  <c r="J107" i="3" s="1"/>
  <c r="K107" i="3" s="1"/>
  <c r="I108" i="3"/>
  <c r="J108" i="3" s="1"/>
  <c r="K108" i="3" s="1"/>
  <c r="I109" i="3"/>
  <c r="J109" i="3" s="1"/>
  <c r="K109" i="3" s="1"/>
  <c r="I110" i="3"/>
  <c r="J110" i="3" s="1"/>
  <c r="K110" i="3" s="1"/>
  <c r="I111" i="3"/>
  <c r="J111" i="3" s="1"/>
  <c r="K111" i="3" s="1"/>
  <c r="I112" i="3"/>
  <c r="J112" i="3" s="1"/>
  <c r="K112" i="3" s="1"/>
  <c r="I113" i="3"/>
  <c r="J113" i="3" s="1"/>
  <c r="K113" i="3" s="1"/>
  <c r="I114" i="3"/>
  <c r="J114" i="3" s="1"/>
  <c r="K114" i="3" s="1"/>
  <c r="I115" i="3"/>
  <c r="J115" i="3" s="1"/>
  <c r="K115" i="3" s="1"/>
  <c r="I116" i="3"/>
  <c r="J116" i="3" s="1"/>
  <c r="K116" i="3" s="1"/>
  <c r="I117" i="3"/>
  <c r="J117" i="3" s="1"/>
  <c r="K117" i="3" s="1"/>
  <c r="I118" i="3"/>
  <c r="J118" i="3" s="1"/>
  <c r="K118" i="3" s="1"/>
  <c r="I119" i="3"/>
  <c r="J119" i="3" s="1"/>
  <c r="K119" i="3" s="1"/>
  <c r="I120" i="3"/>
  <c r="J120" i="3" s="1"/>
  <c r="K120" i="3" s="1"/>
  <c r="I121" i="3"/>
  <c r="J121" i="3" s="1"/>
  <c r="K121" i="3" s="1"/>
  <c r="I122" i="3"/>
  <c r="J122" i="3" s="1"/>
  <c r="K122" i="3" s="1"/>
  <c r="I123" i="3"/>
  <c r="J123" i="3" s="1"/>
  <c r="K123" i="3" s="1"/>
  <c r="I124" i="3"/>
  <c r="J124" i="3" s="1"/>
  <c r="K124" i="3" s="1"/>
  <c r="I125" i="3"/>
  <c r="J125" i="3" s="1"/>
  <c r="K125" i="3" s="1"/>
  <c r="I126" i="3"/>
  <c r="J126" i="3" s="1"/>
  <c r="K126" i="3" s="1"/>
  <c r="I127" i="3"/>
  <c r="J127" i="3" s="1"/>
  <c r="K127" i="3" s="1"/>
  <c r="I128" i="3"/>
  <c r="J128" i="3" s="1"/>
  <c r="K128" i="3" s="1"/>
  <c r="I129" i="3"/>
  <c r="J129" i="3" s="1"/>
  <c r="K129" i="3" s="1"/>
  <c r="I130" i="3"/>
  <c r="J130" i="3" s="1"/>
  <c r="K130" i="3" s="1"/>
  <c r="I131" i="3"/>
  <c r="J131" i="3" s="1"/>
  <c r="K131" i="3" s="1"/>
  <c r="I132" i="3"/>
  <c r="J132" i="3" s="1"/>
  <c r="K132" i="3" s="1"/>
  <c r="I133" i="3"/>
  <c r="J133" i="3" s="1"/>
  <c r="K133" i="3" s="1"/>
  <c r="I134" i="3"/>
  <c r="J134" i="3" s="1"/>
  <c r="K134" i="3" s="1"/>
  <c r="I135" i="3"/>
  <c r="J135" i="3" s="1"/>
  <c r="K135" i="3" s="1"/>
  <c r="I136" i="3"/>
  <c r="J136" i="3" s="1"/>
  <c r="K136" i="3" s="1"/>
  <c r="I137" i="3"/>
  <c r="J137" i="3" s="1"/>
  <c r="K137" i="3" s="1"/>
  <c r="I138" i="3"/>
  <c r="J138" i="3" s="1"/>
  <c r="K138" i="3" s="1"/>
  <c r="I139" i="3"/>
  <c r="J139" i="3" s="1"/>
  <c r="K139" i="3" s="1"/>
  <c r="I140" i="3"/>
  <c r="J140" i="3" s="1"/>
  <c r="K140" i="3" s="1"/>
  <c r="I141" i="3"/>
  <c r="J141" i="3" s="1"/>
  <c r="K141" i="3" s="1"/>
  <c r="I142" i="3"/>
  <c r="J142" i="3" s="1"/>
  <c r="K142" i="3" s="1"/>
  <c r="I143" i="3"/>
  <c r="J143" i="3" s="1"/>
  <c r="K143" i="3" s="1"/>
  <c r="I144" i="3"/>
  <c r="J144" i="3" s="1"/>
  <c r="K144" i="3" s="1"/>
  <c r="I145" i="3"/>
  <c r="J145" i="3" s="1"/>
  <c r="K145" i="3" s="1"/>
  <c r="I146" i="3"/>
  <c r="J146" i="3" s="1"/>
  <c r="K146" i="3" s="1"/>
  <c r="I147" i="3"/>
  <c r="J147" i="3" s="1"/>
  <c r="K147" i="3" s="1"/>
  <c r="I148" i="3"/>
  <c r="J148" i="3" s="1"/>
  <c r="K148" i="3" s="1"/>
  <c r="I149" i="3"/>
  <c r="J149" i="3" s="1"/>
  <c r="K149" i="3" s="1"/>
  <c r="I150" i="3"/>
  <c r="J150" i="3" s="1"/>
  <c r="K150" i="3" s="1"/>
  <c r="I151" i="3"/>
  <c r="J151" i="3" s="1"/>
  <c r="K151" i="3" s="1"/>
  <c r="I152" i="3"/>
  <c r="J152" i="3" s="1"/>
  <c r="K152" i="3" s="1"/>
  <c r="I153" i="3"/>
  <c r="J153" i="3" s="1"/>
  <c r="K153" i="3" s="1"/>
  <c r="I154" i="3"/>
  <c r="J154" i="3" s="1"/>
  <c r="K154" i="3" s="1"/>
  <c r="I155" i="3"/>
  <c r="J155" i="3" s="1"/>
  <c r="K155" i="3" s="1"/>
  <c r="I156" i="3"/>
  <c r="J156" i="3" s="1"/>
  <c r="K156" i="3" s="1"/>
  <c r="I157" i="3"/>
  <c r="J157" i="3" s="1"/>
  <c r="K157" i="3" s="1"/>
  <c r="I158" i="3"/>
  <c r="J158" i="3" s="1"/>
  <c r="K158" i="3" s="1"/>
  <c r="I159" i="3"/>
  <c r="J159" i="3" s="1"/>
  <c r="K159" i="3" s="1"/>
  <c r="I160" i="3"/>
  <c r="J160" i="3" s="1"/>
  <c r="K160" i="3" s="1"/>
  <c r="I161" i="3"/>
  <c r="J161" i="3" s="1"/>
  <c r="K161" i="3" s="1"/>
  <c r="I162" i="3"/>
  <c r="J162" i="3" s="1"/>
  <c r="K162" i="3" s="1"/>
  <c r="I163" i="3"/>
  <c r="J163" i="3" s="1"/>
  <c r="K163" i="3" s="1"/>
  <c r="I164" i="3"/>
  <c r="J164" i="3" s="1"/>
  <c r="K164" i="3" s="1"/>
  <c r="I165" i="3"/>
  <c r="J165" i="3" s="1"/>
  <c r="K165" i="3" s="1"/>
  <c r="I166" i="3"/>
  <c r="J166" i="3" s="1"/>
  <c r="K166" i="3" s="1"/>
  <c r="I167" i="3"/>
  <c r="J167" i="3" s="1"/>
  <c r="K167" i="3" s="1"/>
  <c r="I168" i="3"/>
  <c r="J168" i="3" s="1"/>
  <c r="K168" i="3" s="1"/>
  <c r="I169" i="3"/>
  <c r="J169" i="3" s="1"/>
  <c r="K169" i="3" s="1"/>
  <c r="I170" i="3"/>
  <c r="J170" i="3" s="1"/>
  <c r="K170" i="3" s="1"/>
  <c r="I171" i="3"/>
  <c r="J171" i="3" s="1"/>
  <c r="K171" i="3" s="1"/>
  <c r="I172" i="3"/>
  <c r="J172" i="3" s="1"/>
  <c r="K172" i="3" s="1"/>
  <c r="I173" i="3"/>
  <c r="J173" i="3" s="1"/>
  <c r="K173" i="3" s="1"/>
  <c r="I174" i="3"/>
  <c r="J174" i="3" s="1"/>
  <c r="K174" i="3" s="1"/>
  <c r="I175" i="3"/>
  <c r="J175" i="3" s="1"/>
  <c r="K175" i="3" s="1"/>
  <c r="I176" i="3"/>
  <c r="J176" i="3" s="1"/>
  <c r="K176" i="3" s="1"/>
  <c r="I177" i="3"/>
  <c r="J177" i="3" s="1"/>
  <c r="K177" i="3" s="1"/>
  <c r="I178" i="3"/>
  <c r="J178" i="3" s="1"/>
  <c r="K178" i="3" s="1"/>
  <c r="I179" i="3"/>
  <c r="J179" i="3" s="1"/>
  <c r="K179" i="3" s="1"/>
  <c r="I180" i="3"/>
  <c r="J180" i="3" s="1"/>
  <c r="K180" i="3" s="1"/>
  <c r="I181" i="3"/>
  <c r="J181" i="3" s="1"/>
  <c r="K181" i="3" s="1"/>
  <c r="I182" i="3"/>
  <c r="J182" i="3" s="1"/>
  <c r="K182" i="3" s="1"/>
  <c r="I183" i="3"/>
  <c r="J183" i="3" s="1"/>
  <c r="K183" i="3" s="1"/>
  <c r="I184" i="3"/>
  <c r="J184" i="3" s="1"/>
  <c r="K184" i="3" s="1"/>
  <c r="I185" i="3"/>
  <c r="J185" i="3" s="1"/>
  <c r="K185" i="3" s="1"/>
  <c r="I186" i="3"/>
  <c r="J186" i="3" s="1"/>
  <c r="K186" i="3" s="1"/>
  <c r="I187" i="3"/>
  <c r="J187" i="3" s="1"/>
  <c r="K187" i="3" s="1"/>
  <c r="I188" i="3"/>
  <c r="J188" i="3" s="1"/>
  <c r="K188" i="3" s="1"/>
  <c r="I189" i="3"/>
  <c r="J189" i="3" s="1"/>
  <c r="K189" i="3" s="1"/>
  <c r="I190" i="3"/>
  <c r="J190" i="3" s="1"/>
  <c r="K190" i="3" s="1"/>
  <c r="I191" i="3"/>
  <c r="J191" i="3" s="1"/>
  <c r="K191" i="3" s="1"/>
  <c r="I192" i="3"/>
  <c r="J192" i="3" s="1"/>
  <c r="K192" i="3" s="1"/>
  <c r="I193" i="3"/>
  <c r="J193" i="3" s="1"/>
  <c r="K193" i="3" s="1"/>
  <c r="I194" i="3"/>
  <c r="J194" i="3" s="1"/>
  <c r="K194" i="3" s="1"/>
  <c r="I195" i="3"/>
  <c r="J195" i="3" s="1"/>
  <c r="K195" i="3" s="1"/>
  <c r="I196" i="3"/>
  <c r="J196" i="3" s="1"/>
  <c r="K196" i="3" s="1"/>
  <c r="I197" i="3"/>
  <c r="J197" i="3" s="1"/>
  <c r="K197" i="3" s="1"/>
  <c r="I198" i="3"/>
  <c r="J198" i="3" s="1"/>
  <c r="K198" i="3" s="1"/>
  <c r="I199" i="3"/>
  <c r="J199" i="3" s="1"/>
  <c r="K199" i="3" s="1"/>
  <c r="I200" i="3"/>
  <c r="J200" i="3" s="1"/>
  <c r="K200" i="3" s="1"/>
  <c r="I201" i="3"/>
  <c r="J201" i="3" s="1"/>
  <c r="K201" i="3" s="1"/>
  <c r="I202" i="3"/>
  <c r="J202" i="3" s="1"/>
  <c r="K202" i="3" s="1"/>
  <c r="I203" i="3"/>
  <c r="J203" i="3" s="1"/>
  <c r="K203" i="3" s="1"/>
  <c r="I204" i="3"/>
  <c r="J204" i="3" s="1"/>
  <c r="K204" i="3" s="1"/>
  <c r="I205" i="3"/>
  <c r="J205" i="3" s="1"/>
  <c r="K205" i="3" s="1"/>
  <c r="I206" i="3"/>
  <c r="J206" i="3" s="1"/>
  <c r="K206" i="3" s="1"/>
  <c r="I207" i="3"/>
  <c r="J207" i="3" s="1"/>
  <c r="K207" i="3" s="1"/>
  <c r="I208" i="3"/>
  <c r="J208" i="3" s="1"/>
  <c r="K208" i="3" s="1"/>
  <c r="I209" i="3"/>
  <c r="J209" i="3" s="1"/>
  <c r="K209" i="3" s="1"/>
  <c r="I210" i="3"/>
  <c r="J210" i="3" s="1"/>
  <c r="K210" i="3" s="1"/>
  <c r="I211" i="3"/>
  <c r="J211" i="3" s="1"/>
  <c r="K211" i="3" s="1"/>
  <c r="I212" i="3"/>
  <c r="J212" i="3" s="1"/>
  <c r="K212" i="3" s="1"/>
  <c r="I213" i="3"/>
  <c r="J213" i="3" s="1"/>
  <c r="K213" i="3" s="1"/>
  <c r="I214" i="3"/>
  <c r="J214" i="3" s="1"/>
  <c r="K214" i="3" s="1"/>
  <c r="I215" i="3"/>
  <c r="J215" i="3" s="1"/>
  <c r="K215" i="3" s="1"/>
  <c r="I216" i="3"/>
  <c r="J216" i="3" s="1"/>
  <c r="K216" i="3" s="1"/>
  <c r="I217" i="3"/>
  <c r="J217" i="3" s="1"/>
  <c r="K217" i="3" s="1"/>
  <c r="I218" i="3"/>
  <c r="J218" i="3" s="1"/>
  <c r="K218" i="3" s="1"/>
  <c r="I219" i="3"/>
  <c r="J219" i="3" s="1"/>
  <c r="K219" i="3" s="1"/>
  <c r="I220" i="3"/>
  <c r="J220" i="3" s="1"/>
  <c r="K220" i="3" s="1"/>
  <c r="I221" i="3"/>
  <c r="J221" i="3" s="1"/>
  <c r="K221" i="3" s="1"/>
  <c r="I222" i="3"/>
  <c r="J222" i="3" s="1"/>
  <c r="K222" i="3" s="1"/>
  <c r="E61" i="3"/>
  <c r="AA651" i="3"/>
  <c r="AA652" i="3"/>
  <c r="AA653" i="3"/>
  <c r="AA654" i="3"/>
  <c r="AA655" i="3"/>
  <c r="AA656" i="3"/>
  <c r="AA657" i="3"/>
  <c r="AA658" i="3"/>
  <c r="AA659" i="3"/>
  <c r="AA660" i="3"/>
  <c r="AA661" i="3"/>
  <c r="AA662" i="3"/>
  <c r="AA663" i="3"/>
  <c r="AA664" i="3"/>
  <c r="AA665" i="3"/>
  <c r="AA666" i="3"/>
  <c r="AA667" i="3"/>
  <c r="AA668" i="3"/>
  <c r="AA669" i="3"/>
  <c r="AA670" i="3"/>
  <c r="AA671" i="3"/>
  <c r="AA672" i="3"/>
  <c r="AA673" i="3"/>
  <c r="AA674" i="3"/>
  <c r="AA675" i="3"/>
  <c r="AA676" i="3"/>
  <c r="AA677" i="3"/>
  <c r="AA678" i="3"/>
  <c r="AA679" i="3"/>
  <c r="AA620" i="3"/>
  <c r="AA621" i="3"/>
  <c r="AA622" i="3"/>
  <c r="AA623" i="3"/>
  <c r="AA624" i="3"/>
  <c r="AA625" i="3"/>
  <c r="AA626" i="3"/>
  <c r="AA627" i="3"/>
  <c r="AA628" i="3"/>
  <c r="AA629" i="3"/>
  <c r="AA630" i="3"/>
  <c r="AA631" i="3"/>
  <c r="AA632" i="3"/>
  <c r="AA633" i="3"/>
  <c r="AA634" i="3"/>
  <c r="AA635" i="3"/>
  <c r="AA636" i="3"/>
  <c r="AA637" i="3"/>
  <c r="AA638" i="3"/>
  <c r="AA639" i="3"/>
  <c r="AA640" i="3"/>
  <c r="AA641" i="3"/>
  <c r="AA642" i="3"/>
  <c r="AA643" i="3"/>
  <c r="AA644" i="3"/>
  <c r="AA645" i="3"/>
  <c r="AA646" i="3"/>
  <c r="AA647" i="3"/>
  <c r="AA648" i="3"/>
  <c r="AA589" i="3"/>
  <c r="AA590" i="3"/>
  <c r="AA591" i="3"/>
  <c r="AA592" i="3"/>
  <c r="AA593" i="3"/>
  <c r="AA594" i="3"/>
  <c r="AA595" i="3"/>
  <c r="AA596" i="3"/>
  <c r="AA597" i="3"/>
  <c r="AA598" i="3"/>
  <c r="AA599" i="3"/>
  <c r="AA600" i="3"/>
  <c r="AA601" i="3"/>
  <c r="AA602" i="3"/>
  <c r="AA603" i="3"/>
  <c r="AA604" i="3"/>
  <c r="AA605" i="3"/>
  <c r="AA606" i="3"/>
  <c r="AA607" i="3"/>
  <c r="AA608" i="3"/>
  <c r="AA609" i="3"/>
  <c r="AA610" i="3"/>
  <c r="AA611" i="3"/>
  <c r="AA612" i="3"/>
  <c r="AA613" i="3"/>
  <c r="AA614" i="3"/>
  <c r="AA615" i="3"/>
  <c r="AA616" i="3"/>
  <c r="AA617" i="3"/>
  <c r="AA558" i="3"/>
  <c r="AA559" i="3"/>
  <c r="AA560" i="3"/>
  <c r="AA561" i="3"/>
  <c r="AA562" i="3"/>
  <c r="AA563" i="3"/>
  <c r="AA564" i="3"/>
  <c r="AA565" i="3"/>
  <c r="AA566" i="3"/>
  <c r="AA567" i="3"/>
  <c r="AA568" i="3"/>
  <c r="AA569" i="3"/>
  <c r="AA570" i="3"/>
  <c r="AA571" i="3"/>
  <c r="AA572" i="3"/>
  <c r="AA573" i="3"/>
  <c r="AA574" i="3"/>
  <c r="AA575" i="3"/>
  <c r="AA576" i="3"/>
  <c r="AA577" i="3"/>
  <c r="AA578" i="3"/>
  <c r="AA579" i="3"/>
  <c r="AA580" i="3"/>
  <c r="AA581" i="3"/>
  <c r="AA582" i="3"/>
  <c r="AA583" i="3"/>
  <c r="AA584" i="3"/>
  <c r="AA585" i="3"/>
  <c r="AA586" i="3"/>
  <c r="AA527" i="3"/>
  <c r="AA496" i="3"/>
  <c r="AA497" i="3"/>
  <c r="AA498" i="3"/>
  <c r="AA499" i="3"/>
  <c r="AA500" i="3"/>
  <c r="AA501" i="3"/>
  <c r="AA502" i="3"/>
  <c r="AA503" i="3"/>
  <c r="AA504" i="3"/>
  <c r="AA505" i="3"/>
  <c r="AA506" i="3"/>
  <c r="AA507" i="3"/>
  <c r="AA508" i="3"/>
  <c r="AA509" i="3"/>
  <c r="AA510" i="3"/>
  <c r="AA511" i="3"/>
  <c r="AA512" i="3"/>
  <c r="AA513" i="3"/>
  <c r="AA514" i="3"/>
  <c r="AA515" i="3"/>
  <c r="AA516" i="3"/>
  <c r="AA517" i="3"/>
  <c r="AA518" i="3"/>
  <c r="AA519" i="3"/>
  <c r="AA520" i="3"/>
  <c r="AA521" i="3"/>
  <c r="AA522" i="3"/>
  <c r="AA523" i="3"/>
  <c r="AA524" i="3"/>
  <c r="AA481" i="3"/>
  <c r="AA482" i="3"/>
  <c r="AA483" i="3"/>
  <c r="AA484" i="3"/>
  <c r="AA485" i="3"/>
  <c r="AA486" i="3"/>
  <c r="AA487" i="3"/>
  <c r="AA488" i="3"/>
  <c r="AA489" i="3"/>
  <c r="AA490" i="3"/>
  <c r="AA491" i="3"/>
  <c r="AA492" i="3"/>
  <c r="AA493" i="3"/>
  <c r="AA465" i="3"/>
  <c r="AA466" i="3"/>
  <c r="AA467" i="3"/>
  <c r="AA468" i="3"/>
  <c r="AA469" i="3"/>
  <c r="AA470" i="3"/>
  <c r="AA471" i="3"/>
  <c r="AA472" i="3"/>
  <c r="AA473" i="3"/>
  <c r="AA474" i="3"/>
  <c r="AA475" i="3"/>
  <c r="AA476" i="3"/>
  <c r="AA477" i="3"/>
  <c r="AA478" i="3"/>
  <c r="AA479" i="3"/>
  <c r="AA480" i="3"/>
  <c r="AA452" i="3"/>
  <c r="AA453" i="3"/>
  <c r="AA454" i="3"/>
  <c r="AA455" i="3"/>
  <c r="AA456" i="3"/>
  <c r="AA457" i="3"/>
  <c r="AA458" i="3"/>
  <c r="AA459" i="3"/>
  <c r="AA460" i="3"/>
  <c r="AA461" i="3"/>
  <c r="AA462" i="3"/>
  <c r="AA434" i="3"/>
  <c r="AA435" i="3"/>
  <c r="AA436" i="3"/>
  <c r="AA437" i="3"/>
  <c r="AA438" i="3"/>
  <c r="AA439" i="3"/>
  <c r="AA440" i="3"/>
  <c r="AA441" i="3"/>
  <c r="AA442" i="3"/>
  <c r="AA443" i="3"/>
  <c r="AA444" i="3"/>
  <c r="AA445" i="3"/>
  <c r="AA446" i="3"/>
  <c r="AA447" i="3"/>
  <c r="AA448" i="3"/>
  <c r="AA449" i="3"/>
  <c r="AA450" i="3"/>
  <c r="AA451" i="3"/>
  <c r="AA403" i="3"/>
  <c r="AA404" i="3"/>
  <c r="AA405" i="3"/>
  <c r="AA406" i="3"/>
  <c r="AA407" i="3"/>
  <c r="AA408" i="3"/>
  <c r="AA409" i="3"/>
  <c r="AA410" i="3"/>
  <c r="AA411" i="3"/>
  <c r="AA412" i="3"/>
  <c r="AA413" i="3"/>
  <c r="AA414" i="3"/>
  <c r="AA415" i="3"/>
  <c r="AA416" i="3"/>
  <c r="AA417" i="3"/>
  <c r="AA418" i="3"/>
  <c r="AA419" i="3"/>
  <c r="AA420" i="3"/>
  <c r="AA421" i="3"/>
  <c r="AA422" i="3"/>
  <c r="AA423" i="3"/>
  <c r="AA424" i="3"/>
  <c r="AA425" i="3"/>
  <c r="AA426" i="3"/>
  <c r="AA427" i="3"/>
  <c r="AA428" i="3"/>
  <c r="AA429" i="3"/>
  <c r="AA430" i="3"/>
  <c r="AA431" i="3"/>
  <c r="AA372" i="3"/>
  <c r="AA373" i="3"/>
  <c r="AA374" i="3"/>
  <c r="AA375" i="3"/>
  <c r="AA376" i="3"/>
  <c r="AA377" i="3"/>
  <c r="AA378" i="3"/>
  <c r="AA379" i="3"/>
  <c r="AA380" i="3"/>
  <c r="AA381" i="3"/>
  <c r="AA382" i="3"/>
  <c r="AA383" i="3"/>
  <c r="AA384" i="3"/>
  <c r="AA385" i="3"/>
  <c r="AA386" i="3"/>
  <c r="AA387" i="3"/>
  <c r="AA388" i="3"/>
  <c r="AA389" i="3"/>
  <c r="AA390" i="3"/>
  <c r="AA391" i="3"/>
  <c r="AA392" i="3"/>
  <c r="AA393" i="3"/>
  <c r="AA394" i="3"/>
  <c r="AA395" i="3"/>
  <c r="AA396" i="3"/>
  <c r="AA397" i="3"/>
  <c r="AA398" i="3"/>
  <c r="AA399" i="3"/>
  <c r="AA400" i="3"/>
  <c r="AA341" i="3"/>
  <c r="AA342" i="3"/>
  <c r="AA343" i="3"/>
  <c r="AA344" i="3"/>
  <c r="AA345" i="3"/>
  <c r="AA346" i="3"/>
  <c r="AA347" i="3"/>
  <c r="AA348" i="3"/>
  <c r="AA349" i="3"/>
  <c r="AA350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31" i="3"/>
  <c r="AA332" i="3"/>
  <c r="AA333" i="3"/>
  <c r="AA334" i="3"/>
  <c r="AA335" i="3"/>
  <c r="AA336" i="3"/>
  <c r="AA337" i="3"/>
  <c r="AA338" i="3"/>
  <c r="AA310" i="3"/>
  <c r="AA311" i="3"/>
  <c r="AA312" i="3"/>
  <c r="AA313" i="3"/>
  <c r="AA314" i="3"/>
  <c r="AA315" i="3"/>
  <c r="AA316" i="3"/>
  <c r="AA317" i="3"/>
  <c r="AA318" i="3"/>
  <c r="AA319" i="3"/>
  <c r="AA320" i="3"/>
  <c r="AA321" i="3"/>
  <c r="AA322" i="3"/>
  <c r="AA323" i="3"/>
  <c r="AA324" i="3"/>
  <c r="AA325" i="3"/>
  <c r="AA326" i="3"/>
  <c r="AA327" i="3"/>
  <c r="AA328" i="3"/>
  <c r="AA329" i="3"/>
  <c r="AA330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249" i="3"/>
  <c r="AA250" i="3"/>
  <c r="AA251" i="3"/>
  <c r="AA252" i="3"/>
  <c r="AA253" i="3"/>
  <c r="AA254" i="3"/>
  <c r="AA255" i="3"/>
  <c r="AA256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48" i="3"/>
  <c r="AA218" i="3"/>
  <c r="AA219" i="3"/>
  <c r="AA220" i="3"/>
  <c r="AA221" i="3"/>
  <c r="AA222" i="3"/>
  <c r="AA223" i="3"/>
  <c r="AA224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17" i="3"/>
  <c r="AA214" i="3"/>
  <c r="AA215" i="3"/>
  <c r="AA21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186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55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24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62" i="3"/>
  <c r="K59" i="3" l="1"/>
  <c r="K58" i="3"/>
  <c r="J59" i="3"/>
  <c r="J58" i="3"/>
  <c r="P6" i="3"/>
  <c r="AB342" i="3" s="1"/>
  <c r="Q6" i="3"/>
  <c r="AB373" i="3" s="1"/>
  <c r="R6" i="3"/>
  <c r="AB404" i="3" s="1"/>
  <c r="S6" i="3"/>
  <c r="AB435" i="3" s="1"/>
  <c r="T6" i="3"/>
  <c r="AB466" i="3" s="1"/>
  <c r="U6" i="3"/>
  <c r="AB497" i="3" s="1"/>
  <c r="V6" i="3"/>
  <c r="AB528" i="3" s="1"/>
  <c r="P7" i="3"/>
  <c r="AB343" i="3" s="1"/>
  <c r="Q7" i="3"/>
  <c r="AB374" i="3" s="1"/>
  <c r="R7" i="3"/>
  <c r="AB405" i="3" s="1"/>
  <c r="S7" i="3"/>
  <c r="AB436" i="3" s="1"/>
  <c r="T7" i="3"/>
  <c r="AB467" i="3" s="1"/>
  <c r="U7" i="3"/>
  <c r="AB498" i="3" s="1"/>
  <c r="V7" i="3"/>
  <c r="AB529" i="3" s="1"/>
  <c r="P8" i="3"/>
  <c r="AB344" i="3" s="1"/>
  <c r="Q8" i="3"/>
  <c r="AB375" i="3" s="1"/>
  <c r="R8" i="3"/>
  <c r="AB406" i="3" s="1"/>
  <c r="S8" i="3"/>
  <c r="AB437" i="3" s="1"/>
  <c r="T8" i="3"/>
  <c r="AB468" i="3" s="1"/>
  <c r="U8" i="3"/>
  <c r="AB499" i="3" s="1"/>
  <c r="V8" i="3"/>
  <c r="AB530" i="3" s="1"/>
  <c r="P9" i="3"/>
  <c r="AB345" i="3" s="1"/>
  <c r="Q9" i="3"/>
  <c r="AB376" i="3" s="1"/>
  <c r="R9" i="3"/>
  <c r="AB407" i="3" s="1"/>
  <c r="S9" i="3"/>
  <c r="AB438" i="3" s="1"/>
  <c r="T9" i="3"/>
  <c r="AB469" i="3" s="1"/>
  <c r="U9" i="3"/>
  <c r="AB500" i="3" s="1"/>
  <c r="V9" i="3"/>
  <c r="AB531" i="3" s="1"/>
  <c r="P10" i="3"/>
  <c r="AB346" i="3" s="1"/>
  <c r="Q10" i="3"/>
  <c r="AB377" i="3" s="1"/>
  <c r="R10" i="3"/>
  <c r="AB408" i="3" s="1"/>
  <c r="S10" i="3"/>
  <c r="AB439" i="3" s="1"/>
  <c r="T10" i="3"/>
  <c r="AB470" i="3" s="1"/>
  <c r="U10" i="3"/>
  <c r="AB501" i="3" s="1"/>
  <c r="V10" i="3"/>
  <c r="AB532" i="3" s="1"/>
  <c r="P11" i="3"/>
  <c r="AB347" i="3" s="1"/>
  <c r="Q11" i="3"/>
  <c r="AB378" i="3" s="1"/>
  <c r="R11" i="3"/>
  <c r="AB409" i="3" s="1"/>
  <c r="S11" i="3"/>
  <c r="AB440" i="3" s="1"/>
  <c r="T11" i="3"/>
  <c r="AB471" i="3" s="1"/>
  <c r="U11" i="3"/>
  <c r="AB502" i="3" s="1"/>
  <c r="V11" i="3"/>
  <c r="AB533" i="3" s="1"/>
  <c r="P12" i="3"/>
  <c r="AB348" i="3" s="1"/>
  <c r="Q12" i="3"/>
  <c r="AB379" i="3" s="1"/>
  <c r="R12" i="3"/>
  <c r="AB410" i="3" s="1"/>
  <c r="S12" i="3"/>
  <c r="AB441" i="3" s="1"/>
  <c r="T12" i="3"/>
  <c r="AB472" i="3" s="1"/>
  <c r="U12" i="3"/>
  <c r="AB503" i="3" s="1"/>
  <c r="V12" i="3"/>
  <c r="AB534" i="3" s="1"/>
  <c r="P13" i="3"/>
  <c r="AB349" i="3" s="1"/>
  <c r="Q13" i="3"/>
  <c r="AB380" i="3" s="1"/>
  <c r="R13" i="3"/>
  <c r="AB411" i="3" s="1"/>
  <c r="S13" i="3"/>
  <c r="AB442" i="3" s="1"/>
  <c r="T13" i="3"/>
  <c r="AB473" i="3" s="1"/>
  <c r="U13" i="3"/>
  <c r="AB504" i="3" s="1"/>
  <c r="V13" i="3"/>
  <c r="AB535" i="3" s="1"/>
  <c r="P14" i="3"/>
  <c r="AB350" i="3" s="1"/>
  <c r="Q14" i="3"/>
  <c r="AB381" i="3" s="1"/>
  <c r="R14" i="3"/>
  <c r="AB412" i="3" s="1"/>
  <c r="S14" i="3"/>
  <c r="AB443" i="3" s="1"/>
  <c r="T14" i="3"/>
  <c r="AB474" i="3" s="1"/>
  <c r="U14" i="3"/>
  <c r="AB505" i="3" s="1"/>
  <c r="V14" i="3"/>
  <c r="AB536" i="3" s="1"/>
  <c r="P15" i="3"/>
  <c r="AB351" i="3" s="1"/>
  <c r="Q15" i="3"/>
  <c r="AB382" i="3" s="1"/>
  <c r="R15" i="3"/>
  <c r="AB413" i="3" s="1"/>
  <c r="S15" i="3"/>
  <c r="AB444" i="3" s="1"/>
  <c r="T15" i="3"/>
  <c r="AB475" i="3" s="1"/>
  <c r="U15" i="3"/>
  <c r="AB506" i="3" s="1"/>
  <c r="V15" i="3"/>
  <c r="AB537" i="3" s="1"/>
  <c r="P16" i="3"/>
  <c r="AB352" i="3" s="1"/>
  <c r="Q16" i="3"/>
  <c r="AB383" i="3" s="1"/>
  <c r="R16" i="3"/>
  <c r="AB414" i="3" s="1"/>
  <c r="S16" i="3"/>
  <c r="AB445" i="3" s="1"/>
  <c r="T16" i="3"/>
  <c r="AB476" i="3" s="1"/>
  <c r="U16" i="3"/>
  <c r="AB507" i="3" s="1"/>
  <c r="V16" i="3"/>
  <c r="AB538" i="3" s="1"/>
  <c r="P17" i="3"/>
  <c r="AB353" i="3" s="1"/>
  <c r="Q17" i="3"/>
  <c r="AB384" i="3" s="1"/>
  <c r="R17" i="3"/>
  <c r="AB415" i="3" s="1"/>
  <c r="S17" i="3"/>
  <c r="AB446" i="3" s="1"/>
  <c r="T17" i="3"/>
  <c r="AB477" i="3" s="1"/>
  <c r="U17" i="3"/>
  <c r="AB508" i="3" s="1"/>
  <c r="V17" i="3"/>
  <c r="AB539" i="3" s="1"/>
  <c r="P18" i="3"/>
  <c r="AB354" i="3" s="1"/>
  <c r="Q18" i="3"/>
  <c r="AB385" i="3" s="1"/>
  <c r="R18" i="3"/>
  <c r="AB416" i="3" s="1"/>
  <c r="S18" i="3"/>
  <c r="AB447" i="3" s="1"/>
  <c r="T18" i="3"/>
  <c r="AB478" i="3" s="1"/>
  <c r="U18" i="3"/>
  <c r="AB509" i="3" s="1"/>
  <c r="V18" i="3"/>
  <c r="AB540" i="3" s="1"/>
  <c r="P19" i="3"/>
  <c r="AB355" i="3" s="1"/>
  <c r="Q19" i="3"/>
  <c r="AB386" i="3" s="1"/>
  <c r="R19" i="3"/>
  <c r="AB417" i="3" s="1"/>
  <c r="S19" i="3"/>
  <c r="AB448" i="3" s="1"/>
  <c r="T19" i="3"/>
  <c r="AB479" i="3" s="1"/>
  <c r="U19" i="3"/>
  <c r="AB510" i="3" s="1"/>
  <c r="V19" i="3"/>
  <c r="AB541" i="3" s="1"/>
  <c r="P20" i="3"/>
  <c r="AB356" i="3" s="1"/>
  <c r="Q20" i="3"/>
  <c r="AB387" i="3" s="1"/>
  <c r="R20" i="3"/>
  <c r="AB418" i="3" s="1"/>
  <c r="S20" i="3"/>
  <c r="AB449" i="3" s="1"/>
  <c r="T20" i="3"/>
  <c r="AB480" i="3" s="1"/>
  <c r="U20" i="3"/>
  <c r="AB511" i="3" s="1"/>
  <c r="V20" i="3"/>
  <c r="AB542" i="3" s="1"/>
  <c r="P21" i="3"/>
  <c r="AB357" i="3" s="1"/>
  <c r="Q21" i="3"/>
  <c r="AB388" i="3" s="1"/>
  <c r="R21" i="3"/>
  <c r="AB419" i="3" s="1"/>
  <c r="S21" i="3"/>
  <c r="AB450" i="3" s="1"/>
  <c r="T21" i="3"/>
  <c r="AB481" i="3" s="1"/>
  <c r="U21" i="3"/>
  <c r="AB512" i="3" s="1"/>
  <c r="V21" i="3"/>
  <c r="AB543" i="3" s="1"/>
  <c r="P22" i="3"/>
  <c r="AB358" i="3" s="1"/>
  <c r="Q22" i="3"/>
  <c r="AB389" i="3" s="1"/>
  <c r="R22" i="3"/>
  <c r="AB420" i="3" s="1"/>
  <c r="S22" i="3"/>
  <c r="AB451" i="3" s="1"/>
  <c r="T22" i="3"/>
  <c r="AB482" i="3" s="1"/>
  <c r="U22" i="3"/>
  <c r="AB513" i="3" s="1"/>
  <c r="V22" i="3"/>
  <c r="AB544" i="3" s="1"/>
  <c r="P23" i="3"/>
  <c r="AB359" i="3" s="1"/>
  <c r="Q23" i="3"/>
  <c r="AB390" i="3" s="1"/>
  <c r="R23" i="3"/>
  <c r="AB421" i="3" s="1"/>
  <c r="S23" i="3"/>
  <c r="AB452" i="3" s="1"/>
  <c r="T23" i="3"/>
  <c r="AB483" i="3" s="1"/>
  <c r="U23" i="3"/>
  <c r="AB514" i="3" s="1"/>
  <c r="V23" i="3"/>
  <c r="AB545" i="3" s="1"/>
  <c r="P24" i="3"/>
  <c r="AB360" i="3" s="1"/>
  <c r="Q24" i="3"/>
  <c r="AB391" i="3" s="1"/>
  <c r="R24" i="3"/>
  <c r="AB422" i="3" s="1"/>
  <c r="S24" i="3"/>
  <c r="AB453" i="3" s="1"/>
  <c r="T24" i="3"/>
  <c r="AB484" i="3" s="1"/>
  <c r="U24" i="3"/>
  <c r="AB515" i="3" s="1"/>
  <c r="V24" i="3"/>
  <c r="AB546" i="3" s="1"/>
  <c r="P25" i="3"/>
  <c r="AB361" i="3" s="1"/>
  <c r="Q25" i="3"/>
  <c r="AB392" i="3" s="1"/>
  <c r="R25" i="3"/>
  <c r="AB423" i="3" s="1"/>
  <c r="S25" i="3"/>
  <c r="AB454" i="3" s="1"/>
  <c r="T25" i="3"/>
  <c r="AB485" i="3" s="1"/>
  <c r="U25" i="3"/>
  <c r="AB516" i="3" s="1"/>
  <c r="V25" i="3"/>
  <c r="AB547" i="3" s="1"/>
  <c r="P26" i="3"/>
  <c r="AB362" i="3" s="1"/>
  <c r="Q26" i="3"/>
  <c r="AB393" i="3" s="1"/>
  <c r="R26" i="3"/>
  <c r="AB424" i="3" s="1"/>
  <c r="S26" i="3"/>
  <c r="AB455" i="3" s="1"/>
  <c r="T26" i="3"/>
  <c r="AB486" i="3" s="1"/>
  <c r="U26" i="3"/>
  <c r="AB517" i="3" s="1"/>
  <c r="V26" i="3"/>
  <c r="AB548" i="3" s="1"/>
  <c r="P27" i="3"/>
  <c r="AB363" i="3" s="1"/>
  <c r="Q27" i="3"/>
  <c r="AB394" i="3" s="1"/>
  <c r="R27" i="3"/>
  <c r="AB425" i="3" s="1"/>
  <c r="S27" i="3"/>
  <c r="AB456" i="3" s="1"/>
  <c r="T27" i="3"/>
  <c r="AB487" i="3" s="1"/>
  <c r="U27" i="3"/>
  <c r="AB518" i="3" s="1"/>
  <c r="V27" i="3"/>
  <c r="AB549" i="3" s="1"/>
  <c r="P28" i="3"/>
  <c r="AB364" i="3" s="1"/>
  <c r="Q28" i="3"/>
  <c r="AB395" i="3" s="1"/>
  <c r="R28" i="3"/>
  <c r="AB426" i="3" s="1"/>
  <c r="S28" i="3"/>
  <c r="AB457" i="3" s="1"/>
  <c r="T28" i="3"/>
  <c r="AB488" i="3" s="1"/>
  <c r="U28" i="3"/>
  <c r="AB519" i="3" s="1"/>
  <c r="V28" i="3"/>
  <c r="AB550" i="3" s="1"/>
  <c r="P29" i="3"/>
  <c r="AB365" i="3" s="1"/>
  <c r="Q29" i="3"/>
  <c r="AB396" i="3" s="1"/>
  <c r="R29" i="3"/>
  <c r="AB427" i="3" s="1"/>
  <c r="S29" i="3"/>
  <c r="AB458" i="3" s="1"/>
  <c r="T29" i="3"/>
  <c r="AB489" i="3" s="1"/>
  <c r="U29" i="3"/>
  <c r="AB520" i="3" s="1"/>
  <c r="V29" i="3"/>
  <c r="AB551" i="3" s="1"/>
  <c r="P30" i="3"/>
  <c r="AB366" i="3" s="1"/>
  <c r="Q30" i="3"/>
  <c r="AB397" i="3" s="1"/>
  <c r="R30" i="3"/>
  <c r="AB428" i="3" s="1"/>
  <c r="S30" i="3"/>
  <c r="AB459" i="3" s="1"/>
  <c r="T30" i="3"/>
  <c r="AB490" i="3" s="1"/>
  <c r="U30" i="3"/>
  <c r="AB521" i="3" s="1"/>
  <c r="V30" i="3"/>
  <c r="AB552" i="3" s="1"/>
  <c r="P31" i="3"/>
  <c r="AB367" i="3" s="1"/>
  <c r="Q31" i="3"/>
  <c r="AB398" i="3" s="1"/>
  <c r="R31" i="3"/>
  <c r="AB429" i="3" s="1"/>
  <c r="S31" i="3"/>
  <c r="AB460" i="3" s="1"/>
  <c r="T31" i="3"/>
  <c r="AB491" i="3" s="1"/>
  <c r="U31" i="3"/>
  <c r="AB522" i="3" s="1"/>
  <c r="V31" i="3"/>
  <c r="AB553" i="3" s="1"/>
  <c r="P32" i="3"/>
  <c r="AB368" i="3" s="1"/>
  <c r="Q32" i="3"/>
  <c r="AB399" i="3" s="1"/>
  <c r="R32" i="3"/>
  <c r="AB430" i="3" s="1"/>
  <c r="S32" i="3"/>
  <c r="AB461" i="3" s="1"/>
  <c r="T32" i="3"/>
  <c r="AB492" i="3" s="1"/>
  <c r="U32" i="3"/>
  <c r="AB523" i="3" s="1"/>
  <c r="V32" i="3"/>
  <c r="AB554" i="3" s="1"/>
  <c r="P33" i="3"/>
  <c r="AB369" i="3" s="1"/>
  <c r="Q33" i="3"/>
  <c r="AB400" i="3" s="1"/>
  <c r="R33" i="3"/>
  <c r="AB431" i="3" s="1"/>
  <c r="S33" i="3"/>
  <c r="AB462" i="3" s="1"/>
  <c r="T33" i="3"/>
  <c r="AB493" i="3" s="1"/>
  <c r="U33" i="3"/>
  <c r="AB524" i="3" s="1"/>
  <c r="V33" i="3"/>
  <c r="AB555" i="3" s="1"/>
  <c r="P34" i="3"/>
  <c r="AB370" i="3" s="1"/>
  <c r="Q34" i="3"/>
  <c r="AB401" i="3" s="1"/>
  <c r="R34" i="3"/>
  <c r="AB432" i="3" s="1"/>
  <c r="S34" i="3"/>
  <c r="AB463" i="3" s="1"/>
  <c r="T34" i="3"/>
  <c r="AB494" i="3" s="1"/>
  <c r="U34" i="3"/>
  <c r="AB525" i="3" s="1"/>
  <c r="V34" i="3"/>
  <c r="AB556" i="3" s="1"/>
  <c r="P35" i="3"/>
  <c r="AB371" i="3" s="1"/>
  <c r="Q35" i="3"/>
  <c r="AB402" i="3" s="1"/>
  <c r="R35" i="3"/>
  <c r="AB433" i="3" s="1"/>
  <c r="S35" i="3"/>
  <c r="AB464" i="3" s="1"/>
  <c r="T35" i="3"/>
  <c r="AB495" i="3" s="1"/>
  <c r="U35" i="3"/>
  <c r="AB526" i="3" s="1"/>
  <c r="V35" i="3"/>
  <c r="AB557" i="3" s="1"/>
  <c r="P36" i="3"/>
  <c r="Q36" i="3"/>
  <c r="R36" i="3"/>
  <c r="S36" i="3"/>
  <c r="T36" i="3"/>
  <c r="U36" i="3"/>
  <c r="V36" i="3"/>
  <c r="P37" i="3"/>
  <c r="Q37" i="3"/>
  <c r="R37" i="3"/>
  <c r="S37" i="3"/>
  <c r="T37" i="3"/>
  <c r="U37" i="3"/>
  <c r="V37" i="3"/>
  <c r="P38" i="3"/>
  <c r="Q38" i="3"/>
  <c r="R38" i="3"/>
  <c r="S38" i="3"/>
  <c r="T38" i="3"/>
  <c r="U38" i="3"/>
  <c r="V38" i="3"/>
  <c r="P39" i="3"/>
  <c r="Q39" i="3"/>
  <c r="R39" i="3"/>
  <c r="S39" i="3"/>
  <c r="T39" i="3"/>
  <c r="U39" i="3"/>
  <c r="V39" i="3"/>
  <c r="P40" i="3"/>
  <c r="Q40" i="3"/>
  <c r="R40" i="3"/>
  <c r="S40" i="3"/>
  <c r="T40" i="3"/>
  <c r="U40" i="3"/>
  <c r="V40" i="3"/>
  <c r="P41" i="3"/>
  <c r="Q41" i="3"/>
  <c r="R41" i="3"/>
  <c r="S41" i="3"/>
  <c r="T41" i="3"/>
  <c r="U41" i="3"/>
  <c r="V41" i="3"/>
  <c r="P42" i="3"/>
  <c r="Q42" i="3"/>
  <c r="R42" i="3"/>
  <c r="S42" i="3"/>
  <c r="T42" i="3"/>
  <c r="U42" i="3"/>
  <c r="V42" i="3"/>
  <c r="P43" i="3"/>
  <c r="Q43" i="3"/>
  <c r="R43" i="3"/>
  <c r="S43" i="3"/>
  <c r="T43" i="3"/>
  <c r="U43" i="3"/>
  <c r="V43" i="3"/>
  <c r="P44" i="3"/>
  <c r="Q44" i="3"/>
  <c r="R44" i="3"/>
  <c r="S44" i="3"/>
  <c r="T44" i="3"/>
  <c r="U44" i="3"/>
  <c r="V44" i="3"/>
  <c r="P45" i="3"/>
  <c r="Q45" i="3"/>
  <c r="R45" i="3"/>
  <c r="S45" i="3"/>
  <c r="T45" i="3"/>
  <c r="U45" i="3"/>
  <c r="V45" i="3"/>
  <c r="P46" i="3"/>
  <c r="Q46" i="3"/>
  <c r="R46" i="3"/>
  <c r="S46" i="3"/>
  <c r="T46" i="3"/>
  <c r="U46" i="3"/>
  <c r="V46" i="3"/>
  <c r="P47" i="3"/>
  <c r="Q47" i="3"/>
  <c r="R47" i="3"/>
  <c r="S47" i="3"/>
  <c r="T47" i="3"/>
  <c r="U47" i="3"/>
  <c r="V47" i="3"/>
  <c r="P48" i="3"/>
  <c r="Q48" i="3"/>
  <c r="R48" i="3"/>
  <c r="S48" i="3"/>
  <c r="T48" i="3"/>
  <c r="U48" i="3"/>
  <c r="V48" i="3"/>
  <c r="P49" i="3"/>
  <c r="Q49" i="3"/>
  <c r="R49" i="3"/>
  <c r="S49" i="3"/>
  <c r="T49" i="3"/>
  <c r="U49" i="3"/>
  <c r="V49" i="3"/>
  <c r="P50" i="3"/>
  <c r="Q50" i="3"/>
  <c r="R50" i="3"/>
  <c r="S50" i="3"/>
  <c r="T50" i="3"/>
  <c r="U50" i="3"/>
  <c r="V50" i="3"/>
  <c r="P51" i="3"/>
  <c r="Q51" i="3"/>
  <c r="R51" i="3"/>
  <c r="S51" i="3"/>
  <c r="T51" i="3"/>
  <c r="U51" i="3"/>
  <c r="V51" i="3"/>
  <c r="P52" i="3"/>
  <c r="Q52" i="3"/>
  <c r="R52" i="3"/>
  <c r="S52" i="3"/>
  <c r="T52" i="3"/>
  <c r="U52" i="3"/>
  <c r="V52" i="3"/>
  <c r="P53" i="3"/>
  <c r="Q53" i="3"/>
  <c r="R53" i="3"/>
  <c r="S53" i="3"/>
  <c r="T53" i="3"/>
  <c r="U53" i="3"/>
  <c r="V53" i="3"/>
  <c r="P54" i="3"/>
  <c r="Q54" i="3"/>
  <c r="R54" i="3"/>
  <c r="S54" i="3"/>
  <c r="T54" i="3"/>
  <c r="U54" i="3"/>
  <c r="V54" i="3"/>
  <c r="P55" i="3"/>
  <c r="Q55" i="3"/>
  <c r="R55" i="3"/>
  <c r="S55" i="3"/>
  <c r="T55" i="3"/>
  <c r="U55" i="3"/>
  <c r="V55" i="3"/>
  <c r="U5" i="3"/>
  <c r="AB496" i="3" s="1"/>
  <c r="T5" i="3"/>
  <c r="AB465" i="3" s="1"/>
  <c r="S5" i="3"/>
  <c r="AB434" i="3" s="1"/>
  <c r="R5" i="3"/>
  <c r="AB403" i="3" s="1"/>
  <c r="Q5" i="3"/>
  <c r="AB372" i="3" s="1"/>
  <c r="P5" i="3"/>
  <c r="AB341" i="3" s="1"/>
  <c r="E63" i="3"/>
  <c r="F63" i="3"/>
  <c r="G63" i="3"/>
  <c r="H63" i="3"/>
  <c r="E64" i="3"/>
  <c r="F64" i="3"/>
  <c r="G64" i="3"/>
  <c r="H64" i="3"/>
  <c r="E65" i="3"/>
  <c r="F65" i="3"/>
  <c r="G65" i="3"/>
  <c r="H65" i="3"/>
  <c r="E66" i="3"/>
  <c r="F66" i="3"/>
  <c r="G66" i="3"/>
  <c r="H66" i="3"/>
  <c r="E67" i="3"/>
  <c r="F67" i="3"/>
  <c r="G67" i="3"/>
  <c r="H67" i="3"/>
  <c r="E68" i="3"/>
  <c r="F68" i="3"/>
  <c r="G68" i="3"/>
  <c r="H68" i="3"/>
  <c r="E69" i="3"/>
  <c r="F69" i="3"/>
  <c r="G69" i="3"/>
  <c r="H69" i="3"/>
  <c r="E70" i="3"/>
  <c r="F70" i="3"/>
  <c r="G70" i="3"/>
  <c r="H70" i="3"/>
  <c r="E71" i="3"/>
  <c r="F71" i="3"/>
  <c r="G71" i="3"/>
  <c r="H71" i="3"/>
  <c r="E72" i="3"/>
  <c r="F72" i="3"/>
  <c r="G72" i="3"/>
  <c r="H72" i="3"/>
  <c r="E73" i="3"/>
  <c r="F73" i="3"/>
  <c r="G73" i="3"/>
  <c r="H73" i="3"/>
  <c r="E74" i="3"/>
  <c r="F74" i="3"/>
  <c r="G74" i="3"/>
  <c r="H74" i="3"/>
  <c r="E75" i="3"/>
  <c r="F75" i="3"/>
  <c r="G75" i="3"/>
  <c r="H75" i="3"/>
  <c r="E76" i="3"/>
  <c r="F76" i="3"/>
  <c r="G76" i="3"/>
  <c r="H76" i="3"/>
  <c r="E77" i="3"/>
  <c r="F77" i="3"/>
  <c r="G77" i="3"/>
  <c r="H77" i="3"/>
  <c r="E78" i="3"/>
  <c r="F78" i="3"/>
  <c r="G78" i="3"/>
  <c r="H78" i="3"/>
  <c r="E79" i="3"/>
  <c r="F79" i="3"/>
  <c r="G79" i="3"/>
  <c r="H79" i="3"/>
  <c r="E80" i="3"/>
  <c r="F80" i="3"/>
  <c r="G80" i="3"/>
  <c r="H80" i="3"/>
  <c r="E81" i="3"/>
  <c r="F81" i="3"/>
  <c r="G81" i="3"/>
  <c r="H81" i="3"/>
  <c r="E82" i="3"/>
  <c r="F82" i="3"/>
  <c r="G82" i="3"/>
  <c r="H82" i="3"/>
  <c r="E83" i="3"/>
  <c r="F83" i="3"/>
  <c r="G83" i="3"/>
  <c r="H83" i="3"/>
  <c r="E84" i="3"/>
  <c r="F84" i="3"/>
  <c r="G84" i="3"/>
  <c r="H84" i="3"/>
  <c r="E85" i="3"/>
  <c r="F85" i="3"/>
  <c r="G85" i="3"/>
  <c r="H85" i="3"/>
  <c r="E86" i="3"/>
  <c r="F86" i="3"/>
  <c r="G86" i="3"/>
  <c r="H86" i="3"/>
  <c r="E87" i="3"/>
  <c r="F87" i="3"/>
  <c r="G87" i="3"/>
  <c r="H87" i="3"/>
  <c r="E88" i="3"/>
  <c r="F88" i="3"/>
  <c r="G88" i="3"/>
  <c r="H88" i="3"/>
  <c r="E89" i="3"/>
  <c r="F89" i="3"/>
  <c r="G89" i="3"/>
  <c r="H89" i="3"/>
  <c r="E90" i="3"/>
  <c r="F90" i="3"/>
  <c r="G90" i="3"/>
  <c r="H90" i="3"/>
  <c r="E91" i="3"/>
  <c r="F91" i="3"/>
  <c r="G91" i="3"/>
  <c r="H91" i="3"/>
  <c r="E92" i="3"/>
  <c r="F92" i="3"/>
  <c r="G92" i="3"/>
  <c r="H92" i="3"/>
  <c r="E93" i="3"/>
  <c r="F93" i="3"/>
  <c r="G93" i="3"/>
  <c r="H93" i="3"/>
  <c r="E94" i="3"/>
  <c r="F94" i="3"/>
  <c r="G94" i="3"/>
  <c r="H94" i="3"/>
  <c r="E95" i="3"/>
  <c r="F95" i="3"/>
  <c r="G95" i="3"/>
  <c r="H95" i="3"/>
  <c r="E96" i="3"/>
  <c r="F96" i="3"/>
  <c r="G96" i="3"/>
  <c r="H96" i="3"/>
  <c r="E97" i="3"/>
  <c r="F97" i="3"/>
  <c r="G97" i="3"/>
  <c r="H97" i="3"/>
  <c r="E98" i="3"/>
  <c r="F98" i="3"/>
  <c r="G98" i="3"/>
  <c r="H98" i="3"/>
  <c r="E99" i="3"/>
  <c r="F99" i="3"/>
  <c r="G99" i="3"/>
  <c r="H99" i="3"/>
  <c r="E100" i="3"/>
  <c r="F100" i="3"/>
  <c r="G100" i="3"/>
  <c r="H100" i="3"/>
  <c r="E101" i="3"/>
  <c r="F101" i="3"/>
  <c r="G101" i="3"/>
  <c r="H101" i="3"/>
  <c r="E102" i="3"/>
  <c r="F102" i="3"/>
  <c r="G102" i="3"/>
  <c r="H102" i="3"/>
  <c r="E103" i="3"/>
  <c r="F103" i="3"/>
  <c r="G103" i="3"/>
  <c r="H103" i="3"/>
  <c r="E104" i="3"/>
  <c r="F104" i="3"/>
  <c r="G104" i="3"/>
  <c r="H104" i="3"/>
  <c r="E105" i="3"/>
  <c r="F105" i="3"/>
  <c r="G105" i="3"/>
  <c r="H105" i="3"/>
  <c r="E106" i="3"/>
  <c r="F106" i="3"/>
  <c r="G106" i="3"/>
  <c r="H106" i="3"/>
  <c r="E107" i="3"/>
  <c r="F107" i="3"/>
  <c r="G107" i="3"/>
  <c r="H107" i="3"/>
  <c r="E108" i="3"/>
  <c r="F108" i="3"/>
  <c r="G108" i="3"/>
  <c r="H108" i="3"/>
  <c r="E109" i="3"/>
  <c r="F109" i="3"/>
  <c r="G109" i="3"/>
  <c r="H109" i="3"/>
  <c r="E110" i="3"/>
  <c r="F110" i="3"/>
  <c r="G110" i="3"/>
  <c r="H110" i="3"/>
  <c r="E111" i="3"/>
  <c r="F111" i="3"/>
  <c r="G111" i="3"/>
  <c r="H111" i="3"/>
  <c r="E112" i="3"/>
  <c r="F112" i="3"/>
  <c r="G112" i="3"/>
  <c r="H112" i="3"/>
  <c r="E113" i="3"/>
  <c r="F113" i="3"/>
  <c r="G113" i="3"/>
  <c r="H113" i="3"/>
  <c r="E114" i="3"/>
  <c r="F114" i="3"/>
  <c r="G114" i="3"/>
  <c r="H114" i="3"/>
  <c r="E115" i="3"/>
  <c r="F115" i="3"/>
  <c r="G115" i="3"/>
  <c r="H115" i="3"/>
  <c r="E116" i="3"/>
  <c r="F116" i="3"/>
  <c r="G116" i="3"/>
  <c r="H116" i="3"/>
  <c r="E117" i="3"/>
  <c r="F117" i="3"/>
  <c r="G117" i="3"/>
  <c r="H117" i="3"/>
  <c r="E118" i="3"/>
  <c r="F118" i="3"/>
  <c r="G118" i="3"/>
  <c r="H118" i="3"/>
  <c r="E119" i="3"/>
  <c r="F119" i="3"/>
  <c r="G119" i="3"/>
  <c r="H119" i="3"/>
  <c r="E120" i="3"/>
  <c r="F120" i="3"/>
  <c r="G120" i="3"/>
  <c r="H120" i="3"/>
  <c r="E121" i="3"/>
  <c r="F121" i="3"/>
  <c r="G121" i="3"/>
  <c r="H121" i="3"/>
  <c r="E122" i="3"/>
  <c r="F122" i="3"/>
  <c r="G122" i="3"/>
  <c r="H122" i="3"/>
  <c r="E123" i="3"/>
  <c r="F123" i="3"/>
  <c r="G123" i="3"/>
  <c r="H123" i="3"/>
  <c r="E124" i="3"/>
  <c r="F124" i="3"/>
  <c r="G124" i="3"/>
  <c r="H124" i="3"/>
  <c r="E125" i="3"/>
  <c r="F125" i="3"/>
  <c r="G125" i="3"/>
  <c r="H125" i="3"/>
  <c r="E126" i="3"/>
  <c r="F126" i="3"/>
  <c r="G126" i="3"/>
  <c r="H126" i="3"/>
  <c r="E127" i="3"/>
  <c r="F127" i="3"/>
  <c r="G127" i="3"/>
  <c r="H127" i="3"/>
  <c r="E128" i="3"/>
  <c r="F128" i="3"/>
  <c r="G128" i="3"/>
  <c r="H128" i="3"/>
  <c r="E129" i="3"/>
  <c r="F129" i="3"/>
  <c r="G129" i="3"/>
  <c r="H129" i="3"/>
  <c r="E130" i="3"/>
  <c r="F130" i="3"/>
  <c r="G130" i="3"/>
  <c r="H130" i="3"/>
  <c r="E131" i="3"/>
  <c r="F131" i="3"/>
  <c r="G131" i="3"/>
  <c r="H131" i="3"/>
  <c r="E132" i="3"/>
  <c r="F132" i="3"/>
  <c r="G132" i="3"/>
  <c r="H132" i="3"/>
  <c r="E133" i="3"/>
  <c r="F133" i="3"/>
  <c r="G133" i="3"/>
  <c r="H133" i="3"/>
  <c r="E134" i="3"/>
  <c r="F134" i="3"/>
  <c r="G134" i="3"/>
  <c r="H134" i="3"/>
  <c r="E135" i="3"/>
  <c r="F135" i="3"/>
  <c r="G135" i="3"/>
  <c r="H135" i="3"/>
  <c r="E136" i="3"/>
  <c r="F136" i="3"/>
  <c r="G136" i="3"/>
  <c r="H136" i="3"/>
  <c r="E137" i="3"/>
  <c r="F137" i="3"/>
  <c r="G137" i="3"/>
  <c r="H137" i="3"/>
  <c r="E138" i="3"/>
  <c r="F138" i="3"/>
  <c r="G138" i="3"/>
  <c r="H138" i="3"/>
  <c r="E139" i="3"/>
  <c r="F139" i="3"/>
  <c r="G139" i="3"/>
  <c r="H139" i="3"/>
  <c r="E140" i="3"/>
  <c r="F140" i="3"/>
  <c r="G140" i="3"/>
  <c r="H140" i="3"/>
  <c r="E141" i="3"/>
  <c r="F141" i="3"/>
  <c r="G141" i="3"/>
  <c r="H141" i="3"/>
  <c r="E142" i="3"/>
  <c r="F142" i="3"/>
  <c r="G142" i="3"/>
  <c r="H142" i="3"/>
  <c r="E143" i="3"/>
  <c r="F143" i="3"/>
  <c r="G143" i="3"/>
  <c r="H143" i="3"/>
  <c r="E144" i="3"/>
  <c r="F144" i="3"/>
  <c r="G144" i="3"/>
  <c r="H144" i="3"/>
  <c r="E145" i="3"/>
  <c r="F145" i="3"/>
  <c r="G145" i="3"/>
  <c r="H145" i="3"/>
  <c r="E146" i="3"/>
  <c r="F146" i="3"/>
  <c r="G146" i="3"/>
  <c r="H146" i="3"/>
  <c r="E147" i="3"/>
  <c r="F147" i="3"/>
  <c r="G147" i="3"/>
  <c r="H147" i="3"/>
  <c r="E148" i="3"/>
  <c r="F148" i="3"/>
  <c r="G148" i="3"/>
  <c r="H148" i="3"/>
  <c r="E149" i="3"/>
  <c r="F149" i="3"/>
  <c r="G149" i="3"/>
  <c r="H149" i="3"/>
  <c r="E150" i="3"/>
  <c r="F150" i="3"/>
  <c r="G150" i="3"/>
  <c r="H150" i="3"/>
  <c r="E151" i="3"/>
  <c r="F151" i="3"/>
  <c r="G151" i="3"/>
  <c r="H151" i="3"/>
  <c r="E152" i="3"/>
  <c r="F152" i="3"/>
  <c r="G152" i="3"/>
  <c r="H152" i="3"/>
  <c r="E153" i="3"/>
  <c r="F153" i="3"/>
  <c r="G153" i="3"/>
  <c r="H153" i="3"/>
  <c r="E154" i="3"/>
  <c r="F154" i="3"/>
  <c r="G154" i="3"/>
  <c r="H154" i="3"/>
  <c r="E155" i="3"/>
  <c r="F155" i="3"/>
  <c r="G155" i="3"/>
  <c r="H155" i="3"/>
  <c r="E156" i="3"/>
  <c r="F156" i="3"/>
  <c r="G156" i="3"/>
  <c r="H156" i="3"/>
  <c r="E157" i="3"/>
  <c r="F157" i="3"/>
  <c r="G157" i="3"/>
  <c r="H157" i="3"/>
  <c r="E158" i="3"/>
  <c r="F158" i="3"/>
  <c r="G158" i="3"/>
  <c r="H158" i="3"/>
  <c r="E159" i="3"/>
  <c r="F159" i="3"/>
  <c r="G159" i="3"/>
  <c r="H159" i="3"/>
  <c r="E160" i="3"/>
  <c r="F160" i="3"/>
  <c r="G160" i="3"/>
  <c r="H160" i="3"/>
  <c r="E161" i="3"/>
  <c r="F161" i="3"/>
  <c r="G161" i="3"/>
  <c r="H161" i="3"/>
  <c r="E162" i="3"/>
  <c r="F162" i="3"/>
  <c r="G162" i="3"/>
  <c r="H162" i="3"/>
  <c r="E163" i="3"/>
  <c r="F163" i="3"/>
  <c r="G163" i="3"/>
  <c r="H163" i="3"/>
  <c r="E164" i="3"/>
  <c r="F164" i="3"/>
  <c r="G164" i="3"/>
  <c r="H164" i="3"/>
  <c r="E165" i="3"/>
  <c r="F165" i="3"/>
  <c r="G165" i="3"/>
  <c r="H165" i="3"/>
  <c r="E166" i="3"/>
  <c r="F166" i="3"/>
  <c r="G166" i="3"/>
  <c r="H166" i="3"/>
  <c r="E167" i="3"/>
  <c r="F167" i="3"/>
  <c r="G167" i="3"/>
  <c r="H167" i="3"/>
  <c r="E168" i="3"/>
  <c r="F168" i="3"/>
  <c r="G168" i="3"/>
  <c r="H168" i="3"/>
  <c r="E169" i="3"/>
  <c r="F169" i="3"/>
  <c r="G169" i="3"/>
  <c r="H169" i="3"/>
  <c r="E170" i="3"/>
  <c r="F170" i="3"/>
  <c r="G170" i="3"/>
  <c r="H170" i="3"/>
  <c r="E171" i="3"/>
  <c r="F171" i="3"/>
  <c r="G171" i="3"/>
  <c r="H171" i="3"/>
  <c r="E172" i="3"/>
  <c r="F172" i="3"/>
  <c r="G172" i="3"/>
  <c r="H172" i="3"/>
  <c r="E173" i="3"/>
  <c r="F173" i="3"/>
  <c r="G173" i="3"/>
  <c r="H173" i="3"/>
  <c r="E174" i="3"/>
  <c r="F174" i="3"/>
  <c r="G174" i="3"/>
  <c r="H174" i="3"/>
  <c r="E175" i="3"/>
  <c r="F175" i="3"/>
  <c r="G175" i="3"/>
  <c r="H175" i="3"/>
  <c r="E176" i="3"/>
  <c r="F176" i="3"/>
  <c r="G176" i="3"/>
  <c r="H176" i="3"/>
  <c r="E177" i="3"/>
  <c r="F177" i="3"/>
  <c r="G177" i="3"/>
  <c r="H177" i="3"/>
  <c r="E178" i="3"/>
  <c r="F178" i="3"/>
  <c r="G178" i="3"/>
  <c r="H178" i="3"/>
  <c r="E179" i="3"/>
  <c r="F179" i="3"/>
  <c r="G179" i="3"/>
  <c r="H179" i="3"/>
  <c r="E180" i="3"/>
  <c r="F180" i="3"/>
  <c r="G180" i="3"/>
  <c r="H180" i="3"/>
  <c r="E181" i="3"/>
  <c r="F181" i="3"/>
  <c r="G181" i="3"/>
  <c r="H181" i="3"/>
  <c r="E182" i="3"/>
  <c r="F182" i="3"/>
  <c r="G182" i="3"/>
  <c r="H182" i="3"/>
  <c r="E183" i="3"/>
  <c r="F183" i="3"/>
  <c r="G183" i="3"/>
  <c r="H183" i="3"/>
  <c r="E184" i="3"/>
  <c r="F184" i="3"/>
  <c r="G184" i="3"/>
  <c r="H184" i="3"/>
  <c r="E185" i="3"/>
  <c r="F185" i="3"/>
  <c r="G185" i="3"/>
  <c r="H185" i="3"/>
  <c r="E186" i="3"/>
  <c r="F186" i="3"/>
  <c r="G186" i="3"/>
  <c r="H186" i="3"/>
  <c r="E187" i="3"/>
  <c r="F187" i="3"/>
  <c r="G187" i="3"/>
  <c r="H187" i="3"/>
  <c r="E188" i="3"/>
  <c r="F188" i="3"/>
  <c r="G188" i="3"/>
  <c r="H188" i="3"/>
  <c r="E189" i="3"/>
  <c r="F189" i="3"/>
  <c r="G189" i="3"/>
  <c r="H189" i="3"/>
  <c r="E190" i="3"/>
  <c r="F190" i="3"/>
  <c r="G190" i="3"/>
  <c r="H190" i="3"/>
  <c r="E191" i="3"/>
  <c r="F191" i="3"/>
  <c r="G191" i="3"/>
  <c r="H191" i="3"/>
  <c r="E192" i="3"/>
  <c r="F192" i="3"/>
  <c r="G192" i="3"/>
  <c r="H192" i="3"/>
  <c r="E193" i="3"/>
  <c r="F193" i="3"/>
  <c r="G193" i="3"/>
  <c r="H193" i="3"/>
  <c r="E194" i="3"/>
  <c r="F194" i="3"/>
  <c r="G194" i="3"/>
  <c r="H194" i="3"/>
  <c r="E195" i="3"/>
  <c r="F195" i="3"/>
  <c r="G195" i="3"/>
  <c r="H195" i="3"/>
  <c r="E196" i="3"/>
  <c r="F196" i="3"/>
  <c r="G196" i="3"/>
  <c r="H196" i="3"/>
  <c r="E197" i="3"/>
  <c r="F197" i="3"/>
  <c r="G197" i="3"/>
  <c r="H197" i="3"/>
  <c r="E198" i="3"/>
  <c r="F198" i="3"/>
  <c r="G198" i="3"/>
  <c r="H198" i="3"/>
  <c r="E199" i="3"/>
  <c r="F199" i="3"/>
  <c r="G199" i="3"/>
  <c r="H199" i="3"/>
  <c r="E200" i="3"/>
  <c r="F200" i="3"/>
  <c r="G200" i="3"/>
  <c r="H200" i="3"/>
  <c r="E201" i="3"/>
  <c r="F201" i="3"/>
  <c r="G201" i="3"/>
  <c r="H201" i="3"/>
  <c r="E202" i="3"/>
  <c r="F202" i="3"/>
  <c r="G202" i="3"/>
  <c r="H202" i="3"/>
  <c r="E203" i="3"/>
  <c r="F203" i="3"/>
  <c r="G203" i="3"/>
  <c r="H203" i="3"/>
  <c r="E204" i="3"/>
  <c r="F204" i="3"/>
  <c r="G204" i="3"/>
  <c r="H204" i="3"/>
  <c r="E205" i="3"/>
  <c r="F205" i="3"/>
  <c r="G205" i="3"/>
  <c r="H205" i="3"/>
  <c r="E206" i="3"/>
  <c r="F206" i="3"/>
  <c r="G206" i="3"/>
  <c r="H206" i="3"/>
  <c r="E207" i="3"/>
  <c r="F207" i="3"/>
  <c r="G207" i="3"/>
  <c r="H207" i="3"/>
  <c r="E208" i="3"/>
  <c r="F208" i="3"/>
  <c r="G208" i="3"/>
  <c r="H208" i="3"/>
  <c r="E209" i="3"/>
  <c r="F209" i="3"/>
  <c r="G209" i="3"/>
  <c r="H209" i="3"/>
  <c r="E210" i="3"/>
  <c r="F210" i="3"/>
  <c r="G210" i="3"/>
  <c r="H210" i="3"/>
  <c r="E211" i="3"/>
  <c r="F211" i="3"/>
  <c r="G211" i="3"/>
  <c r="H211" i="3"/>
  <c r="E212" i="3"/>
  <c r="F212" i="3"/>
  <c r="G212" i="3"/>
  <c r="H212" i="3"/>
  <c r="E213" i="3"/>
  <c r="F213" i="3"/>
  <c r="G213" i="3"/>
  <c r="H213" i="3"/>
  <c r="E214" i="3"/>
  <c r="F214" i="3"/>
  <c r="G214" i="3"/>
  <c r="H214" i="3"/>
  <c r="E215" i="3"/>
  <c r="F215" i="3"/>
  <c r="G215" i="3"/>
  <c r="H215" i="3"/>
  <c r="E216" i="3"/>
  <c r="F216" i="3"/>
  <c r="G216" i="3"/>
  <c r="H216" i="3"/>
  <c r="E217" i="3"/>
  <c r="F217" i="3"/>
  <c r="G217" i="3"/>
  <c r="H217" i="3"/>
  <c r="E218" i="3"/>
  <c r="F218" i="3"/>
  <c r="G218" i="3"/>
  <c r="H218" i="3"/>
  <c r="E219" i="3"/>
  <c r="F219" i="3"/>
  <c r="G219" i="3"/>
  <c r="H219" i="3"/>
  <c r="E220" i="3"/>
  <c r="F220" i="3"/>
  <c r="G220" i="3"/>
  <c r="H220" i="3"/>
  <c r="E221" i="3"/>
  <c r="F221" i="3"/>
  <c r="G221" i="3"/>
  <c r="H221" i="3"/>
  <c r="E222" i="3"/>
  <c r="F222" i="3"/>
  <c r="G222" i="3"/>
  <c r="H222" i="3"/>
  <c r="E223" i="3"/>
  <c r="F223" i="3"/>
  <c r="G223" i="3"/>
  <c r="H223" i="3"/>
  <c r="H62" i="3"/>
  <c r="G62" i="3"/>
  <c r="F62" i="3"/>
  <c r="E62" i="3"/>
  <c r="H61" i="3"/>
  <c r="F61" i="3"/>
  <c r="F6" i="3"/>
  <c r="Z63" i="3" s="1"/>
  <c r="Z94" i="3" s="1"/>
  <c r="Z125" i="3" s="1"/>
  <c r="Z156" i="3" s="1"/>
  <c r="Z187" i="3" s="1"/>
  <c r="Z218" i="3" s="1"/>
  <c r="F7" i="3"/>
  <c r="Z64" i="3" s="1"/>
  <c r="Z95" i="3" s="1"/>
  <c r="Z126" i="3" s="1"/>
  <c r="Z157" i="3" s="1"/>
  <c r="Z188" i="3" s="1"/>
  <c r="Z219" i="3" s="1"/>
  <c r="F8" i="3"/>
  <c r="Z65" i="3" s="1"/>
  <c r="Z96" i="3" s="1"/>
  <c r="Z127" i="3" s="1"/>
  <c r="Z158" i="3" s="1"/>
  <c r="Z189" i="3" s="1"/>
  <c r="Z220" i="3" s="1"/>
  <c r="F9" i="3"/>
  <c r="Z66" i="3" s="1"/>
  <c r="Z97" i="3" s="1"/>
  <c r="Z128" i="3" s="1"/>
  <c r="Z159" i="3" s="1"/>
  <c r="Z190" i="3" s="1"/>
  <c r="Z221" i="3" s="1"/>
  <c r="Z252" i="3" s="1"/>
  <c r="Z283" i="3" s="1"/>
  <c r="Z314" i="3" s="1"/>
  <c r="Z345" i="3" s="1"/>
  <c r="Z376" i="3" s="1"/>
  <c r="Z407" i="3" s="1"/>
  <c r="Z438" i="3" s="1"/>
  <c r="Z469" i="3" s="1"/>
  <c r="Z500" i="3" s="1"/>
  <c r="Z531" i="3" s="1"/>
  <c r="Z562" i="3" s="1"/>
  <c r="Z593" i="3" s="1"/>
  <c r="Z624" i="3" s="1"/>
  <c r="Z655" i="3" s="1"/>
  <c r="Z686" i="3" s="1"/>
  <c r="Z717" i="3" s="1"/>
  <c r="Z748" i="3" s="1"/>
  <c r="Z779" i="3" s="1"/>
  <c r="Z810" i="3" s="1"/>
  <c r="Z841" i="3" s="1"/>
  <c r="Z872" i="3" s="1"/>
  <c r="Z903" i="3" s="1"/>
  <c r="Z934" i="3" s="1"/>
  <c r="Z965" i="3" s="1"/>
  <c r="F10" i="3"/>
  <c r="Z67" i="3" s="1"/>
  <c r="Z98" i="3" s="1"/>
  <c r="Z129" i="3" s="1"/>
  <c r="Z160" i="3" s="1"/>
  <c r="Z191" i="3" s="1"/>
  <c r="Z222" i="3" s="1"/>
  <c r="Z253" i="3" s="1"/>
  <c r="Z284" i="3" s="1"/>
  <c r="Z315" i="3" s="1"/>
  <c r="Z346" i="3" s="1"/>
  <c r="Z377" i="3" s="1"/>
  <c r="Z408" i="3" s="1"/>
  <c r="Z439" i="3" s="1"/>
  <c r="Z470" i="3" s="1"/>
  <c r="Z501" i="3" s="1"/>
  <c r="Z532" i="3" s="1"/>
  <c r="Z563" i="3" s="1"/>
  <c r="Z594" i="3" s="1"/>
  <c r="Z625" i="3" s="1"/>
  <c r="Z656" i="3" s="1"/>
  <c r="Z687" i="3" s="1"/>
  <c r="Z718" i="3" s="1"/>
  <c r="Z749" i="3" s="1"/>
  <c r="Z780" i="3" s="1"/>
  <c r="Z811" i="3" s="1"/>
  <c r="Z842" i="3" s="1"/>
  <c r="Z873" i="3" s="1"/>
  <c r="Z904" i="3" s="1"/>
  <c r="Z935" i="3" s="1"/>
  <c r="Z966" i="3" s="1"/>
  <c r="F11" i="3"/>
  <c r="Z68" i="3" s="1"/>
  <c r="Z99" i="3" s="1"/>
  <c r="Z130" i="3" s="1"/>
  <c r="Z161" i="3" s="1"/>
  <c r="Z192" i="3" s="1"/>
  <c r="Z223" i="3" s="1"/>
  <c r="Z254" i="3" s="1"/>
  <c r="Z285" i="3" s="1"/>
  <c r="Z316" i="3" s="1"/>
  <c r="Z347" i="3" s="1"/>
  <c r="Z378" i="3" s="1"/>
  <c r="Z409" i="3" s="1"/>
  <c r="Z440" i="3" s="1"/>
  <c r="Z471" i="3" s="1"/>
  <c r="Z502" i="3" s="1"/>
  <c r="Z533" i="3" s="1"/>
  <c r="Z564" i="3" s="1"/>
  <c r="Z595" i="3" s="1"/>
  <c r="Z626" i="3" s="1"/>
  <c r="Z657" i="3" s="1"/>
  <c r="Z688" i="3" s="1"/>
  <c r="Z719" i="3" s="1"/>
  <c r="Z750" i="3" s="1"/>
  <c r="Z781" i="3" s="1"/>
  <c r="Z812" i="3" s="1"/>
  <c r="Z843" i="3" s="1"/>
  <c r="Z874" i="3" s="1"/>
  <c r="Z905" i="3" s="1"/>
  <c r="Z936" i="3" s="1"/>
  <c r="Z967" i="3" s="1"/>
  <c r="F12" i="3"/>
  <c r="Z69" i="3" s="1"/>
  <c r="Z100" i="3" s="1"/>
  <c r="Z131" i="3" s="1"/>
  <c r="Z162" i="3" s="1"/>
  <c r="Z193" i="3" s="1"/>
  <c r="Z224" i="3" s="1"/>
  <c r="F13" i="3"/>
  <c r="Z70" i="3" s="1"/>
  <c r="Z101" i="3" s="1"/>
  <c r="Z132" i="3" s="1"/>
  <c r="Z163" i="3" s="1"/>
  <c r="Z194" i="3" s="1"/>
  <c r="Z225" i="3" s="1"/>
  <c r="Z256" i="3" s="1"/>
  <c r="Z287" i="3" s="1"/>
  <c r="Z318" i="3" s="1"/>
  <c r="Z349" i="3" s="1"/>
  <c r="Z380" i="3" s="1"/>
  <c r="Z411" i="3" s="1"/>
  <c r="Z442" i="3" s="1"/>
  <c r="Z473" i="3" s="1"/>
  <c r="Z504" i="3" s="1"/>
  <c r="Z535" i="3" s="1"/>
  <c r="Z566" i="3" s="1"/>
  <c r="Z597" i="3" s="1"/>
  <c r="Z628" i="3" s="1"/>
  <c r="Z659" i="3" s="1"/>
  <c r="Z690" i="3" s="1"/>
  <c r="Z721" i="3" s="1"/>
  <c r="Z752" i="3" s="1"/>
  <c r="Z783" i="3" s="1"/>
  <c r="Z814" i="3" s="1"/>
  <c r="Z845" i="3" s="1"/>
  <c r="Z876" i="3" s="1"/>
  <c r="Z907" i="3" s="1"/>
  <c r="Z938" i="3" s="1"/>
  <c r="Z969" i="3" s="1"/>
  <c r="F14" i="3"/>
  <c r="Z71" i="3" s="1"/>
  <c r="Z102" i="3" s="1"/>
  <c r="Z133" i="3" s="1"/>
  <c r="Z164" i="3" s="1"/>
  <c r="Z195" i="3" s="1"/>
  <c r="Z226" i="3" s="1"/>
  <c r="F15" i="3"/>
  <c r="Z72" i="3" s="1"/>
  <c r="Z103" i="3" s="1"/>
  <c r="Z134" i="3" s="1"/>
  <c r="Z165" i="3" s="1"/>
  <c r="Z196" i="3" s="1"/>
  <c r="Z227" i="3" s="1"/>
  <c r="Z258" i="3" s="1"/>
  <c r="Z289" i="3" s="1"/>
  <c r="Z320" i="3" s="1"/>
  <c r="Z351" i="3" s="1"/>
  <c r="Z382" i="3" s="1"/>
  <c r="Z413" i="3" s="1"/>
  <c r="Z444" i="3" s="1"/>
  <c r="Z475" i="3" s="1"/>
  <c r="Z506" i="3" s="1"/>
  <c r="Z537" i="3" s="1"/>
  <c r="Z568" i="3" s="1"/>
  <c r="Z599" i="3" s="1"/>
  <c r="Z630" i="3" s="1"/>
  <c r="Z661" i="3" s="1"/>
  <c r="Z692" i="3" s="1"/>
  <c r="Z723" i="3" s="1"/>
  <c r="Z754" i="3" s="1"/>
  <c r="Z785" i="3" s="1"/>
  <c r="Z816" i="3" s="1"/>
  <c r="Z847" i="3" s="1"/>
  <c r="Z878" i="3" s="1"/>
  <c r="Z909" i="3" s="1"/>
  <c r="Z940" i="3" s="1"/>
  <c r="Z971" i="3" s="1"/>
  <c r="F16" i="3"/>
  <c r="Z73" i="3" s="1"/>
  <c r="Z104" i="3" s="1"/>
  <c r="Z135" i="3" s="1"/>
  <c r="Z166" i="3" s="1"/>
  <c r="Z197" i="3" s="1"/>
  <c r="Z228" i="3" s="1"/>
  <c r="F17" i="3"/>
  <c r="Z74" i="3" s="1"/>
  <c r="Z105" i="3" s="1"/>
  <c r="Z136" i="3" s="1"/>
  <c r="Z167" i="3" s="1"/>
  <c r="Z198" i="3" s="1"/>
  <c r="Z229" i="3" s="1"/>
  <c r="Z260" i="3" s="1"/>
  <c r="Z291" i="3" s="1"/>
  <c r="Z322" i="3" s="1"/>
  <c r="Z353" i="3" s="1"/>
  <c r="Z384" i="3" s="1"/>
  <c r="Z415" i="3" s="1"/>
  <c r="Z446" i="3" s="1"/>
  <c r="Z477" i="3" s="1"/>
  <c r="Z508" i="3" s="1"/>
  <c r="Z539" i="3" s="1"/>
  <c r="Z570" i="3" s="1"/>
  <c r="Z601" i="3" s="1"/>
  <c r="Z632" i="3" s="1"/>
  <c r="Z663" i="3" s="1"/>
  <c r="Z694" i="3" s="1"/>
  <c r="Z725" i="3" s="1"/>
  <c r="Z756" i="3" s="1"/>
  <c r="Z787" i="3" s="1"/>
  <c r="Z818" i="3" s="1"/>
  <c r="Z849" i="3" s="1"/>
  <c r="Z880" i="3" s="1"/>
  <c r="Z911" i="3" s="1"/>
  <c r="Z942" i="3" s="1"/>
  <c r="Z973" i="3" s="1"/>
  <c r="F18" i="3"/>
  <c r="Z75" i="3" s="1"/>
  <c r="Z106" i="3" s="1"/>
  <c r="Z137" i="3" s="1"/>
  <c r="Z168" i="3" s="1"/>
  <c r="Z199" i="3" s="1"/>
  <c r="Z230" i="3" s="1"/>
  <c r="Z261" i="3" s="1"/>
  <c r="Z292" i="3" s="1"/>
  <c r="Z323" i="3" s="1"/>
  <c r="Z354" i="3" s="1"/>
  <c r="Z385" i="3" s="1"/>
  <c r="Z416" i="3" s="1"/>
  <c r="Z447" i="3" s="1"/>
  <c r="Z478" i="3" s="1"/>
  <c r="Z509" i="3" s="1"/>
  <c r="Z540" i="3" s="1"/>
  <c r="Z571" i="3" s="1"/>
  <c r="Z602" i="3" s="1"/>
  <c r="Z633" i="3" s="1"/>
  <c r="Z664" i="3" s="1"/>
  <c r="Z695" i="3" s="1"/>
  <c r="Z726" i="3" s="1"/>
  <c r="Z757" i="3" s="1"/>
  <c r="Z788" i="3" s="1"/>
  <c r="Z819" i="3" s="1"/>
  <c r="Z850" i="3" s="1"/>
  <c r="Z881" i="3" s="1"/>
  <c r="Z912" i="3" s="1"/>
  <c r="Z943" i="3" s="1"/>
  <c r="Z974" i="3" s="1"/>
  <c r="F19" i="3"/>
  <c r="Z76" i="3" s="1"/>
  <c r="Z107" i="3" s="1"/>
  <c r="Z138" i="3" s="1"/>
  <c r="Z169" i="3" s="1"/>
  <c r="Z200" i="3" s="1"/>
  <c r="Z231" i="3" s="1"/>
  <c r="Z262" i="3" s="1"/>
  <c r="Z293" i="3" s="1"/>
  <c r="Z324" i="3" s="1"/>
  <c r="Z355" i="3" s="1"/>
  <c r="Z386" i="3" s="1"/>
  <c r="Z417" i="3" s="1"/>
  <c r="Z448" i="3" s="1"/>
  <c r="Z479" i="3" s="1"/>
  <c r="Z510" i="3" s="1"/>
  <c r="Z541" i="3" s="1"/>
  <c r="Z572" i="3" s="1"/>
  <c r="Z603" i="3" s="1"/>
  <c r="Z634" i="3" s="1"/>
  <c r="Z665" i="3" s="1"/>
  <c r="Z696" i="3" s="1"/>
  <c r="Z727" i="3" s="1"/>
  <c r="Z758" i="3" s="1"/>
  <c r="Z789" i="3" s="1"/>
  <c r="Z820" i="3" s="1"/>
  <c r="Z851" i="3" s="1"/>
  <c r="Z882" i="3" s="1"/>
  <c r="Z913" i="3" s="1"/>
  <c r="Z944" i="3" s="1"/>
  <c r="Z975" i="3" s="1"/>
  <c r="F20" i="3"/>
  <c r="Z77" i="3" s="1"/>
  <c r="Z108" i="3" s="1"/>
  <c r="Z139" i="3" s="1"/>
  <c r="Z170" i="3" s="1"/>
  <c r="Z201" i="3" s="1"/>
  <c r="Z232" i="3" s="1"/>
  <c r="Z263" i="3" s="1"/>
  <c r="Z294" i="3" s="1"/>
  <c r="Z325" i="3" s="1"/>
  <c r="Z356" i="3" s="1"/>
  <c r="Z387" i="3" s="1"/>
  <c r="Z418" i="3" s="1"/>
  <c r="Z449" i="3" s="1"/>
  <c r="Z480" i="3" s="1"/>
  <c r="Z511" i="3" s="1"/>
  <c r="Z542" i="3" s="1"/>
  <c r="Z573" i="3" s="1"/>
  <c r="Z604" i="3" s="1"/>
  <c r="Z635" i="3" s="1"/>
  <c r="Z666" i="3" s="1"/>
  <c r="Z697" i="3" s="1"/>
  <c r="Z728" i="3" s="1"/>
  <c r="Z759" i="3" s="1"/>
  <c r="Z790" i="3" s="1"/>
  <c r="Z821" i="3" s="1"/>
  <c r="Z852" i="3" s="1"/>
  <c r="Z883" i="3" s="1"/>
  <c r="Z914" i="3" s="1"/>
  <c r="Z945" i="3" s="1"/>
  <c r="Z976" i="3" s="1"/>
  <c r="F21" i="3"/>
  <c r="Z78" i="3" s="1"/>
  <c r="Z109" i="3" s="1"/>
  <c r="Z140" i="3" s="1"/>
  <c r="Z171" i="3" s="1"/>
  <c r="Z202" i="3" s="1"/>
  <c r="Z233" i="3" s="1"/>
  <c r="Z264" i="3" s="1"/>
  <c r="Z295" i="3" s="1"/>
  <c r="Z326" i="3" s="1"/>
  <c r="Z357" i="3" s="1"/>
  <c r="Z388" i="3" s="1"/>
  <c r="Z419" i="3" s="1"/>
  <c r="Z450" i="3" s="1"/>
  <c r="Z481" i="3" s="1"/>
  <c r="Z512" i="3" s="1"/>
  <c r="Z543" i="3" s="1"/>
  <c r="Z574" i="3" s="1"/>
  <c r="Z605" i="3" s="1"/>
  <c r="Z636" i="3" s="1"/>
  <c r="Z667" i="3" s="1"/>
  <c r="Z698" i="3" s="1"/>
  <c r="Z729" i="3" s="1"/>
  <c r="Z760" i="3" s="1"/>
  <c r="Z791" i="3" s="1"/>
  <c r="Z822" i="3" s="1"/>
  <c r="Z853" i="3" s="1"/>
  <c r="Z884" i="3" s="1"/>
  <c r="Z915" i="3" s="1"/>
  <c r="Z946" i="3" s="1"/>
  <c r="Z977" i="3" s="1"/>
  <c r="F22" i="3"/>
  <c r="Z79" i="3" s="1"/>
  <c r="Z110" i="3" s="1"/>
  <c r="Z141" i="3" s="1"/>
  <c r="Z172" i="3" s="1"/>
  <c r="Z203" i="3" s="1"/>
  <c r="Z234" i="3" s="1"/>
  <c r="F23" i="3"/>
  <c r="Z80" i="3" s="1"/>
  <c r="Z111" i="3" s="1"/>
  <c r="Z142" i="3" s="1"/>
  <c r="Z173" i="3" s="1"/>
  <c r="Z204" i="3" s="1"/>
  <c r="Z235" i="3" s="1"/>
  <c r="F24" i="3"/>
  <c r="Z81" i="3" s="1"/>
  <c r="Z112" i="3" s="1"/>
  <c r="Z143" i="3" s="1"/>
  <c r="Z174" i="3" s="1"/>
  <c r="Z205" i="3" s="1"/>
  <c r="Z236" i="3" s="1"/>
  <c r="F25" i="3"/>
  <c r="Z82" i="3" s="1"/>
  <c r="Z113" i="3" s="1"/>
  <c r="Z144" i="3" s="1"/>
  <c r="Z175" i="3" s="1"/>
  <c r="Z206" i="3" s="1"/>
  <c r="Z237" i="3" s="1"/>
  <c r="F26" i="3"/>
  <c r="Z83" i="3" s="1"/>
  <c r="Z114" i="3" s="1"/>
  <c r="Z145" i="3" s="1"/>
  <c r="Z176" i="3" s="1"/>
  <c r="Z207" i="3" s="1"/>
  <c r="Z238" i="3" s="1"/>
  <c r="Z269" i="3" s="1"/>
  <c r="Z300" i="3" s="1"/>
  <c r="Z331" i="3" s="1"/>
  <c r="Z362" i="3" s="1"/>
  <c r="Z393" i="3" s="1"/>
  <c r="Z424" i="3" s="1"/>
  <c r="Z455" i="3" s="1"/>
  <c r="Z486" i="3" s="1"/>
  <c r="Z517" i="3" s="1"/>
  <c r="Z548" i="3" s="1"/>
  <c r="Z579" i="3" s="1"/>
  <c r="Z610" i="3" s="1"/>
  <c r="Z641" i="3" s="1"/>
  <c r="Z672" i="3" s="1"/>
  <c r="Z703" i="3" s="1"/>
  <c r="Z734" i="3" s="1"/>
  <c r="Z765" i="3" s="1"/>
  <c r="Z796" i="3" s="1"/>
  <c r="Z827" i="3" s="1"/>
  <c r="Z858" i="3" s="1"/>
  <c r="Z889" i="3" s="1"/>
  <c r="Z920" i="3" s="1"/>
  <c r="Z951" i="3" s="1"/>
  <c r="Z982" i="3" s="1"/>
  <c r="F27" i="3"/>
  <c r="Z84" i="3" s="1"/>
  <c r="Z115" i="3" s="1"/>
  <c r="Z146" i="3" s="1"/>
  <c r="Z177" i="3" s="1"/>
  <c r="Z208" i="3" s="1"/>
  <c r="Z239" i="3" s="1"/>
  <c r="Z270" i="3" s="1"/>
  <c r="Z301" i="3" s="1"/>
  <c r="Z332" i="3" s="1"/>
  <c r="Z363" i="3" s="1"/>
  <c r="Z394" i="3" s="1"/>
  <c r="Z425" i="3" s="1"/>
  <c r="Z456" i="3" s="1"/>
  <c r="Z487" i="3" s="1"/>
  <c r="Z518" i="3" s="1"/>
  <c r="Z549" i="3" s="1"/>
  <c r="Z580" i="3" s="1"/>
  <c r="Z611" i="3" s="1"/>
  <c r="Z642" i="3" s="1"/>
  <c r="Z673" i="3" s="1"/>
  <c r="Z704" i="3" s="1"/>
  <c r="Z735" i="3" s="1"/>
  <c r="Z766" i="3" s="1"/>
  <c r="Z797" i="3" s="1"/>
  <c r="Z828" i="3" s="1"/>
  <c r="Z859" i="3" s="1"/>
  <c r="Z890" i="3" s="1"/>
  <c r="Z921" i="3" s="1"/>
  <c r="Z952" i="3" s="1"/>
  <c r="Z983" i="3" s="1"/>
  <c r="F28" i="3"/>
  <c r="Z85" i="3" s="1"/>
  <c r="Z116" i="3" s="1"/>
  <c r="Z147" i="3" s="1"/>
  <c r="Z178" i="3" s="1"/>
  <c r="Z209" i="3" s="1"/>
  <c r="Z240" i="3" s="1"/>
  <c r="F29" i="3"/>
  <c r="Z86" i="3" s="1"/>
  <c r="Z117" i="3" s="1"/>
  <c r="Z148" i="3" s="1"/>
  <c r="Z179" i="3" s="1"/>
  <c r="Z210" i="3" s="1"/>
  <c r="Z241" i="3" s="1"/>
  <c r="Z272" i="3" s="1"/>
  <c r="Z303" i="3" s="1"/>
  <c r="Z334" i="3" s="1"/>
  <c r="Z365" i="3" s="1"/>
  <c r="Z396" i="3" s="1"/>
  <c r="Z427" i="3" s="1"/>
  <c r="Z458" i="3" s="1"/>
  <c r="Z489" i="3" s="1"/>
  <c r="Z520" i="3" s="1"/>
  <c r="Z551" i="3" s="1"/>
  <c r="Z582" i="3" s="1"/>
  <c r="Z613" i="3" s="1"/>
  <c r="Z644" i="3" s="1"/>
  <c r="Z675" i="3" s="1"/>
  <c r="Z706" i="3" s="1"/>
  <c r="Z737" i="3" s="1"/>
  <c r="Z768" i="3" s="1"/>
  <c r="Z799" i="3" s="1"/>
  <c r="Z830" i="3" s="1"/>
  <c r="Z861" i="3" s="1"/>
  <c r="Z892" i="3" s="1"/>
  <c r="Z923" i="3" s="1"/>
  <c r="Z954" i="3" s="1"/>
  <c r="Z985" i="3" s="1"/>
  <c r="F30" i="3"/>
  <c r="Z87" i="3" s="1"/>
  <c r="Z118" i="3" s="1"/>
  <c r="Z149" i="3" s="1"/>
  <c r="Z180" i="3" s="1"/>
  <c r="Z211" i="3" s="1"/>
  <c r="Z242" i="3" s="1"/>
  <c r="F31" i="3"/>
  <c r="Z88" i="3" s="1"/>
  <c r="Z119" i="3" s="1"/>
  <c r="Z150" i="3" s="1"/>
  <c r="Z181" i="3" s="1"/>
  <c r="Z212" i="3" s="1"/>
  <c r="Z243" i="3" s="1"/>
  <c r="Z274" i="3" s="1"/>
  <c r="Z305" i="3" s="1"/>
  <c r="Z336" i="3" s="1"/>
  <c r="Z367" i="3" s="1"/>
  <c r="Z398" i="3" s="1"/>
  <c r="Z429" i="3" s="1"/>
  <c r="Z460" i="3" s="1"/>
  <c r="Z491" i="3" s="1"/>
  <c r="Z522" i="3" s="1"/>
  <c r="Z553" i="3" s="1"/>
  <c r="Z584" i="3" s="1"/>
  <c r="Z615" i="3" s="1"/>
  <c r="Z646" i="3" s="1"/>
  <c r="Z677" i="3" s="1"/>
  <c r="Z708" i="3" s="1"/>
  <c r="Z739" i="3" s="1"/>
  <c r="Z770" i="3" s="1"/>
  <c r="Z801" i="3" s="1"/>
  <c r="Z832" i="3" s="1"/>
  <c r="Z863" i="3" s="1"/>
  <c r="Z894" i="3" s="1"/>
  <c r="Z925" i="3" s="1"/>
  <c r="Z956" i="3" s="1"/>
  <c r="Z987" i="3" s="1"/>
  <c r="F32" i="3"/>
  <c r="Z89" i="3" s="1"/>
  <c r="Z120" i="3" s="1"/>
  <c r="Z151" i="3" s="1"/>
  <c r="Z182" i="3" s="1"/>
  <c r="Z213" i="3" s="1"/>
  <c r="Z244" i="3" s="1"/>
  <c r="F33" i="3"/>
  <c r="Z90" i="3" s="1"/>
  <c r="Z121" i="3" s="1"/>
  <c r="Z152" i="3" s="1"/>
  <c r="Z183" i="3" s="1"/>
  <c r="Z214" i="3" s="1"/>
  <c r="Z245" i="3" s="1"/>
  <c r="Z276" i="3" s="1"/>
  <c r="Z307" i="3" s="1"/>
  <c r="Z338" i="3" s="1"/>
  <c r="Z369" i="3" s="1"/>
  <c r="Z400" i="3" s="1"/>
  <c r="Z431" i="3" s="1"/>
  <c r="Z462" i="3" s="1"/>
  <c r="Z493" i="3" s="1"/>
  <c r="Z524" i="3" s="1"/>
  <c r="Z555" i="3" s="1"/>
  <c r="Z586" i="3" s="1"/>
  <c r="Z617" i="3" s="1"/>
  <c r="Z648" i="3" s="1"/>
  <c r="Z679" i="3" s="1"/>
  <c r="Z710" i="3" s="1"/>
  <c r="Z741" i="3" s="1"/>
  <c r="Z772" i="3" s="1"/>
  <c r="Z803" i="3" s="1"/>
  <c r="Z834" i="3" s="1"/>
  <c r="Z865" i="3" s="1"/>
  <c r="Z896" i="3" s="1"/>
  <c r="Z927" i="3" s="1"/>
  <c r="Z958" i="3" s="1"/>
  <c r="Z989" i="3" s="1"/>
  <c r="F34" i="3"/>
  <c r="Z91" i="3" s="1"/>
  <c r="Z122" i="3" s="1"/>
  <c r="Z153" i="3" s="1"/>
  <c r="Z184" i="3" s="1"/>
  <c r="Z215" i="3" s="1"/>
  <c r="Z246" i="3" s="1"/>
  <c r="Z277" i="3" s="1"/>
  <c r="Z308" i="3" s="1"/>
  <c r="Z339" i="3" s="1"/>
  <c r="Z370" i="3" s="1"/>
  <c r="Z401" i="3" s="1"/>
  <c r="F35" i="3"/>
  <c r="Z92" i="3" s="1"/>
  <c r="Z123" i="3" s="1"/>
  <c r="Z154" i="3" s="1"/>
  <c r="Z185" i="3" s="1"/>
  <c r="Z216" i="3" s="1"/>
  <c r="Z247" i="3" s="1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F5" i="3"/>
  <c r="Z62" i="3" s="1"/>
  <c r="Z93" i="3" s="1"/>
  <c r="Z124" i="3" s="1"/>
  <c r="Z155" i="3" s="1"/>
  <c r="Z186" i="3" s="1"/>
  <c r="Z217" i="3" s="1"/>
  <c r="Z248" i="3" s="1"/>
  <c r="Z279" i="3" s="1"/>
  <c r="Z310" i="3" s="1"/>
  <c r="Z341" i="3" s="1"/>
  <c r="Z372" i="3" s="1"/>
  <c r="Z403" i="3" s="1"/>
  <c r="Z434" i="3" s="1"/>
  <c r="Z465" i="3" s="1"/>
  <c r="Z496" i="3" s="1"/>
  <c r="Z527" i="3" s="1"/>
  <c r="Z558" i="3" s="1"/>
  <c r="Z589" i="3" s="1"/>
  <c r="Z620" i="3" s="1"/>
  <c r="Z651" i="3" s="1"/>
  <c r="Z682" i="3" s="1"/>
  <c r="Z713" i="3" s="1"/>
  <c r="Z744" i="3" s="1"/>
  <c r="Z775" i="3" s="1"/>
  <c r="Z806" i="3" s="1"/>
  <c r="Z837" i="3" s="1"/>
  <c r="Z868" i="3" s="1"/>
  <c r="Z899" i="3" s="1"/>
  <c r="Z930" i="3" s="1"/>
  <c r="Z961" i="3" s="1"/>
  <c r="H59" i="3" l="1"/>
  <c r="H58" i="3"/>
  <c r="Z271" i="3"/>
  <c r="Z302" i="3" s="1"/>
  <c r="Z333" i="3" s="1"/>
  <c r="Z364" i="3" s="1"/>
  <c r="Z395" i="3" s="1"/>
  <c r="Z426" i="3" s="1"/>
  <c r="Z457" i="3" s="1"/>
  <c r="Z488" i="3" s="1"/>
  <c r="Z519" i="3" s="1"/>
  <c r="Z550" i="3" s="1"/>
  <c r="Z581" i="3" s="1"/>
  <c r="Z612" i="3" s="1"/>
  <c r="Z643" i="3" s="1"/>
  <c r="Z674" i="3" s="1"/>
  <c r="Z705" i="3" s="1"/>
  <c r="Z736" i="3" s="1"/>
  <c r="Z767" i="3" s="1"/>
  <c r="Z798" i="3" s="1"/>
  <c r="Z829" i="3" s="1"/>
  <c r="Z860" i="3" s="1"/>
  <c r="Z891" i="3" s="1"/>
  <c r="Z922" i="3" s="1"/>
  <c r="Z953" i="3" s="1"/>
  <c r="Z984" i="3" s="1"/>
  <c r="Z267" i="3"/>
  <c r="Z298" i="3" s="1"/>
  <c r="Z329" i="3" s="1"/>
  <c r="Z360" i="3" s="1"/>
  <c r="Z391" i="3" s="1"/>
  <c r="Z422" i="3" s="1"/>
  <c r="Z453" i="3" s="1"/>
  <c r="Z484" i="3" s="1"/>
  <c r="Z515" i="3" s="1"/>
  <c r="Z546" i="3" s="1"/>
  <c r="Z577" i="3" s="1"/>
  <c r="Z608" i="3" s="1"/>
  <c r="Z639" i="3" s="1"/>
  <c r="Z670" i="3" s="1"/>
  <c r="Z701" i="3" s="1"/>
  <c r="Z732" i="3" s="1"/>
  <c r="Z763" i="3" s="1"/>
  <c r="Z794" i="3" s="1"/>
  <c r="Z825" i="3" s="1"/>
  <c r="Z856" i="3" s="1"/>
  <c r="Z887" i="3" s="1"/>
  <c r="Z918" i="3" s="1"/>
  <c r="Z949" i="3" s="1"/>
  <c r="Z980" i="3" s="1"/>
  <c r="Z255" i="3"/>
  <c r="Z286" i="3" s="1"/>
  <c r="Z317" i="3" s="1"/>
  <c r="Z348" i="3" s="1"/>
  <c r="Z379" i="3" s="1"/>
  <c r="Z410" i="3" s="1"/>
  <c r="Z441" i="3" s="1"/>
  <c r="Z472" i="3" s="1"/>
  <c r="Z503" i="3" s="1"/>
  <c r="Z534" i="3" s="1"/>
  <c r="Z565" i="3" s="1"/>
  <c r="Z596" i="3" s="1"/>
  <c r="Z627" i="3" s="1"/>
  <c r="Z658" i="3" s="1"/>
  <c r="Z689" i="3" s="1"/>
  <c r="Z720" i="3" s="1"/>
  <c r="Z751" i="3" s="1"/>
  <c r="Z782" i="3" s="1"/>
  <c r="Z813" i="3" s="1"/>
  <c r="Z844" i="3" s="1"/>
  <c r="Z875" i="3" s="1"/>
  <c r="Z906" i="3" s="1"/>
  <c r="Z937" i="3" s="1"/>
  <c r="Z968" i="3" s="1"/>
  <c r="Z278" i="3"/>
  <c r="Z309" i="3" s="1"/>
  <c r="Z340" i="3" s="1"/>
  <c r="Z371" i="3" s="1"/>
  <c r="Z402" i="3" s="1"/>
  <c r="Z266" i="3"/>
  <c r="Z297" i="3" s="1"/>
  <c r="Z328" i="3" s="1"/>
  <c r="Z359" i="3" s="1"/>
  <c r="Z390" i="3" s="1"/>
  <c r="Z421" i="3" s="1"/>
  <c r="Z452" i="3" s="1"/>
  <c r="Z483" i="3" s="1"/>
  <c r="Z514" i="3" s="1"/>
  <c r="Z545" i="3" s="1"/>
  <c r="Z576" i="3" s="1"/>
  <c r="Z607" i="3" s="1"/>
  <c r="Z638" i="3" s="1"/>
  <c r="Z669" i="3" s="1"/>
  <c r="Z700" i="3" s="1"/>
  <c r="Z731" i="3" s="1"/>
  <c r="Z762" i="3" s="1"/>
  <c r="Z793" i="3" s="1"/>
  <c r="Z824" i="3" s="1"/>
  <c r="Z855" i="3" s="1"/>
  <c r="Z886" i="3" s="1"/>
  <c r="Z917" i="3" s="1"/>
  <c r="Z948" i="3" s="1"/>
  <c r="Z979" i="3" s="1"/>
  <c r="Z250" i="3"/>
  <c r="Z281" i="3" s="1"/>
  <c r="Z312" i="3" s="1"/>
  <c r="Z343" i="3" s="1"/>
  <c r="Z374" i="3" s="1"/>
  <c r="Z405" i="3" s="1"/>
  <c r="Z436" i="3" s="1"/>
  <c r="Z467" i="3" s="1"/>
  <c r="Z498" i="3" s="1"/>
  <c r="Z529" i="3" s="1"/>
  <c r="Z560" i="3" s="1"/>
  <c r="Z591" i="3" s="1"/>
  <c r="Z622" i="3" s="1"/>
  <c r="Z653" i="3" s="1"/>
  <c r="Z684" i="3" s="1"/>
  <c r="Z715" i="3" s="1"/>
  <c r="Z746" i="3" s="1"/>
  <c r="Z777" i="3" s="1"/>
  <c r="Z808" i="3" s="1"/>
  <c r="Z839" i="3" s="1"/>
  <c r="Z870" i="3" s="1"/>
  <c r="Z901" i="3" s="1"/>
  <c r="Z932" i="3" s="1"/>
  <c r="Z963" i="3" s="1"/>
  <c r="Z275" i="3"/>
  <c r="Z306" i="3" s="1"/>
  <c r="Z337" i="3" s="1"/>
  <c r="Z368" i="3" s="1"/>
  <c r="Z399" i="3" s="1"/>
  <c r="Z430" i="3" s="1"/>
  <c r="Z461" i="3" s="1"/>
  <c r="Z492" i="3" s="1"/>
  <c r="Z523" i="3" s="1"/>
  <c r="Z554" i="3" s="1"/>
  <c r="Z585" i="3" s="1"/>
  <c r="Z616" i="3" s="1"/>
  <c r="Z647" i="3" s="1"/>
  <c r="Z678" i="3" s="1"/>
  <c r="Z709" i="3" s="1"/>
  <c r="Z740" i="3" s="1"/>
  <c r="Z771" i="3" s="1"/>
  <c r="Z802" i="3" s="1"/>
  <c r="Z833" i="3" s="1"/>
  <c r="Z864" i="3" s="1"/>
  <c r="Z895" i="3" s="1"/>
  <c r="Z926" i="3" s="1"/>
  <c r="Z957" i="3" s="1"/>
  <c r="Z988" i="3" s="1"/>
  <c r="Z251" i="3"/>
  <c r="Z282" i="3" s="1"/>
  <c r="Z313" i="3" s="1"/>
  <c r="Z344" i="3" s="1"/>
  <c r="Z375" i="3" s="1"/>
  <c r="Z406" i="3" s="1"/>
  <c r="Z437" i="3" s="1"/>
  <c r="Z468" i="3" s="1"/>
  <c r="Z499" i="3" s="1"/>
  <c r="Z530" i="3" s="1"/>
  <c r="Z561" i="3" s="1"/>
  <c r="Z592" i="3" s="1"/>
  <c r="Z623" i="3" s="1"/>
  <c r="Z654" i="3" s="1"/>
  <c r="Z685" i="3" s="1"/>
  <c r="Z716" i="3" s="1"/>
  <c r="Z747" i="3" s="1"/>
  <c r="Z778" i="3" s="1"/>
  <c r="Z809" i="3" s="1"/>
  <c r="Z840" i="3" s="1"/>
  <c r="Z871" i="3" s="1"/>
  <c r="Z902" i="3" s="1"/>
  <c r="Z933" i="3" s="1"/>
  <c r="Z964" i="3" s="1"/>
  <c r="Z432" i="3"/>
  <c r="Z463" i="3" s="1"/>
  <c r="Z494" i="3" s="1"/>
  <c r="Z525" i="3" s="1"/>
  <c r="Z556" i="3" s="1"/>
  <c r="Z587" i="3" s="1"/>
  <c r="Z618" i="3" s="1"/>
  <c r="Z649" i="3" s="1"/>
  <c r="Z680" i="3" s="1"/>
  <c r="Z711" i="3" s="1"/>
  <c r="Z742" i="3" s="1"/>
  <c r="Z773" i="3" s="1"/>
  <c r="Z804" i="3" s="1"/>
  <c r="Z835" i="3" s="1"/>
  <c r="Z866" i="3" s="1"/>
  <c r="Z897" i="3" s="1"/>
  <c r="Z928" i="3" s="1"/>
  <c r="Z959" i="3" s="1"/>
  <c r="Z990" i="3" s="1"/>
  <c r="Z273" i="3"/>
  <c r="Z304" i="3" s="1"/>
  <c r="Z335" i="3" s="1"/>
  <c r="Z366" i="3" s="1"/>
  <c r="Z397" i="3" s="1"/>
  <c r="Z428" i="3" s="1"/>
  <c r="Z459" i="3" s="1"/>
  <c r="Z490" i="3" s="1"/>
  <c r="Z521" i="3" s="1"/>
  <c r="Z552" i="3" s="1"/>
  <c r="Z583" i="3" s="1"/>
  <c r="Z614" i="3" s="1"/>
  <c r="Z645" i="3" s="1"/>
  <c r="Z676" i="3" s="1"/>
  <c r="Z707" i="3" s="1"/>
  <c r="Z738" i="3" s="1"/>
  <c r="Z769" i="3" s="1"/>
  <c r="Z800" i="3" s="1"/>
  <c r="Z831" i="3" s="1"/>
  <c r="Z862" i="3" s="1"/>
  <c r="Z893" i="3" s="1"/>
  <c r="Z924" i="3" s="1"/>
  <c r="Z955" i="3" s="1"/>
  <c r="Z986" i="3" s="1"/>
  <c r="Z265" i="3"/>
  <c r="Z296" i="3" s="1"/>
  <c r="Z327" i="3" s="1"/>
  <c r="Z358" i="3" s="1"/>
  <c r="Z389" i="3" s="1"/>
  <c r="Z420" i="3" s="1"/>
  <c r="Z451" i="3" s="1"/>
  <c r="Z482" i="3" s="1"/>
  <c r="Z513" i="3" s="1"/>
  <c r="Z544" i="3" s="1"/>
  <c r="Z575" i="3" s="1"/>
  <c r="Z606" i="3" s="1"/>
  <c r="Z637" i="3" s="1"/>
  <c r="Z668" i="3" s="1"/>
  <c r="Z699" i="3" s="1"/>
  <c r="Z730" i="3" s="1"/>
  <c r="Z761" i="3" s="1"/>
  <c r="Z792" i="3" s="1"/>
  <c r="Z823" i="3" s="1"/>
  <c r="Z854" i="3" s="1"/>
  <c r="Z885" i="3" s="1"/>
  <c r="Z916" i="3" s="1"/>
  <c r="Z947" i="3" s="1"/>
  <c r="Z978" i="3" s="1"/>
  <c r="Z257" i="3"/>
  <c r="Z288" i="3" s="1"/>
  <c r="Z319" i="3" s="1"/>
  <c r="Z350" i="3" s="1"/>
  <c r="Z381" i="3" s="1"/>
  <c r="Z412" i="3" s="1"/>
  <c r="Z443" i="3" s="1"/>
  <c r="Z474" i="3" s="1"/>
  <c r="Z505" i="3" s="1"/>
  <c r="Z536" i="3" s="1"/>
  <c r="Z567" i="3" s="1"/>
  <c r="Z598" i="3" s="1"/>
  <c r="Z629" i="3" s="1"/>
  <c r="Z660" i="3" s="1"/>
  <c r="Z691" i="3" s="1"/>
  <c r="Z722" i="3" s="1"/>
  <c r="Z753" i="3" s="1"/>
  <c r="Z784" i="3" s="1"/>
  <c r="Z815" i="3" s="1"/>
  <c r="Z846" i="3" s="1"/>
  <c r="Z877" i="3" s="1"/>
  <c r="Z908" i="3" s="1"/>
  <c r="Z939" i="3" s="1"/>
  <c r="Z970" i="3" s="1"/>
  <c r="Z249" i="3"/>
  <c r="Z280" i="3" s="1"/>
  <c r="Z311" i="3" s="1"/>
  <c r="Z342" i="3" s="1"/>
  <c r="Z373" i="3" s="1"/>
  <c r="Z404" i="3" s="1"/>
  <c r="Z435" i="3" s="1"/>
  <c r="Z466" i="3" s="1"/>
  <c r="Z497" i="3" s="1"/>
  <c r="Z528" i="3" s="1"/>
  <c r="Z559" i="3" s="1"/>
  <c r="Z590" i="3" s="1"/>
  <c r="Z621" i="3" s="1"/>
  <c r="Z652" i="3" s="1"/>
  <c r="Z683" i="3" s="1"/>
  <c r="Z714" i="3" s="1"/>
  <c r="Z745" i="3" s="1"/>
  <c r="Z776" i="3" s="1"/>
  <c r="Z807" i="3" s="1"/>
  <c r="Z838" i="3" s="1"/>
  <c r="Z869" i="3" s="1"/>
  <c r="Z900" i="3" s="1"/>
  <c r="Z931" i="3" s="1"/>
  <c r="Z962" i="3" s="1"/>
  <c r="Z259" i="3"/>
  <c r="Z290" i="3" s="1"/>
  <c r="Z321" i="3" s="1"/>
  <c r="Z352" i="3" s="1"/>
  <c r="Z383" i="3" s="1"/>
  <c r="Z414" i="3" s="1"/>
  <c r="Z445" i="3" s="1"/>
  <c r="Z476" i="3" s="1"/>
  <c r="Z507" i="3" s="1"/>
  <c r="Z538" i="3" s="1"/>
  <c r="Z569" i="3" s="1"/>
  <c r="Z600" i="3" s="1"/>
  <c r="Z631" i="3" s="1"/>
  <c r="Z662" i="3" s="1"/>
  <c r="Z693" i="3" s="1"/>
  <c r="Z724" i="3" s="1"/>
  <c r="Z755" i="3" s="1"/>
  <c r="Z786" i="3" s="1"/>
  <c r="Z817" i="3" s="1"/>
  <c r="Z848" i="3" s="1"/>
  <c r="Z879" i="3" s="1"/>
  <c r="Z910" i="3" s="1"/>
  <c r="Z941" i="3" s="1"/>
  <c r="Z972" i="3" s="1"/>
  <c r="Z268" i="3"/>
  <c r="Z299" i="3" s="1"/>
  <c r="Z330" i="3" s="1"/>
  <c r="Z361" i="3" s="1"/>
  <c r="Z392" i="3" s="1"/>
  <c r="Z423" i="3" s="1"/>
  <c r="Z454" i="3" s="1"/>
  <c r="Z485" i="3" s="1"/>
  <c r="Z516" i="3" s="1"/>
  <c r="Z547" i="3" s="1"/>
  <c r="Z578" i="3" s="1"/>
  <c r="Z609" i="3" s="1"/>
  <c r="Z640" i="3" s="1"/>
  <c r="Z671" i="3" s="1"/>
  <c r="Z702" i="3" s="1"/>
  <c r="Z733" i="3" s="1"/>
  <c r="Z764" i="3" s="1"/>
  <c r="Z795" i="3" s="1"/>
  <c r="Z826" i="3" s="1"/>
  <c r="Z857" i="3" s="1"/>
  <c r="Z888" i="3" s="1"/>
  <c r="Z919" i="3" s="1"/>
  <c r="Z950" i="3" s="1"/>
  <c r="Z981" i="3" s="1"/>
  <c r="BE10" i="2" a="1"/>
  <c r="BE10" i="2" s="1"/>
  <c r="AW6" i="3"/>
  <c r="AX6" i="3"/>
  <c r="AY6" i="3"/>
  <c r="AZ6" i="3"/>
  <c r="BA6" i="3"/>
  <c r="BB6" i="3"/>
  <c r="BC6" i="3"/>
  <c r="BD6" i="3"/>
  <c r="BE6" i="3"/>
  <c r="BF6" i="3"/>
  <c r="BG6" i="3"/>
  <c r="AW7" i="3"/>
  <c r="AX7" i="3"/>
  <c r="AY7" i="3"/>
  <c r="AZ7" i="3"/>
  <c r="BA7" i="3"/>
  <c r="BB7" i="3"/>
  <c r="BC7" i="3"/>
  <c r="BD7" i="3"/>
  <c r="BE7" i="3"/>
  <c r="BF7" i="3"/>
  <c r="BG7" i="3"/>
  <c r="AW8" i="3"/>
  <c r="AX8" i="3"/>
  <c r="AY8" i="3"/>
  <c r="AZ8" i="3"/>
  <c r="BA8" i="3"/>
  <c r="BB8" i="3"/>
  <c r="BC8" i="3"/>
  <c r="BD8" i="3"/>
  <c r="BE8" i="3"/>
  <c r="BF8" i="3"/>
  <c r="BG8" i="3"/>
  <c r="AW9" i="3"/>
  <c r="AX9" i="3"/>
  <c r="AY9" i="3"/>
  <c r="AZ9" i="3"/>
  <c r="BA9" i="3"/>
  <c r="BB9" i="3"/>
  <c r="BC9" i="3"/>
  <c r="BD9" i="3"/>
  <c r="BE9" i="3"/>
  <c r="BF9" i="3"/>
  <c r="BG9" i="3"/>
  <c r="AW10" i="3"/>
  <c r="AX10" i="3"/>
  <c r="AY10" i="3"/>
  <c r="AZ10" i="3"/>
  <c r="BA10" i="3"/>
  <c r="BB10" i="3"/>
  <c r="BC10" i="3"/>
  <c r="BD10" i="3"/>
  <c r="BE10" i="3"/>
  <c r="BF10" i="3"/>
  <c r="BG10" i="3"/>
  <c r="AW11" i="3"/>
  <c r="AX11" i="3"/>
  <c r="AY11" i="3"/>
  <c r="AZ11" i="3"/>
  <c r="BA11" i="3"/>
  <c r="BB11" i="3"/>
  <c r="BC11" i="3"/>
  <c r="BD11" i="3"/>
  <c r="BE11" i="3"/>
  <c r="BF11" i="3"/>
  <c r="BG11" i="3"/>
  <c r="AW12" i="3"/>
  <c r="AX12" i="3"/>
  <c r="AY12" i="3"/>
  <c r="AZ12" i="3"/>
  <c r="BA12" i="3"/>
  <c r="BB12" i="3"/>
  <c r="BC12" i="3"/>
  <c r="BD12" i="3"/>
  <c r="BE12" i="3"/>
  <c r="BF12" i="3"/>
  <c r="BG12" i="3"/>
  <c r="AW13" i="3"/>
  <c r="AX13" i="3"/>
  <c r="AY13" i="3"/>
  <c r="AZ13" i="3"/>
  <c r="BA13" i="3"/>
  <c r="BB13" i="3"/>
  <c r="BC13" i="3"/>
  <c r="BD13" i="3"/>
  <c r="BE13" i="3"/>
  <c r="BF13" i="3"/>
  <c r="BG13" i="3"/>
  <c r="AW14" i="3"/>
  <c r="AX14" i="3"/>
  <c r="AY14" i="3"/>
  <c r="AZ14" i="3"/>
  <c r="BA14" i="3"/>
  <c r="BB14" i="3"/>
  <c r="BC14" i="3"/>
  <c r="BD14" i="3"/>
  <c r="BE14" i="3"/>
  <c r="BF14" i="3"/>
  <c r="BG14" i="3"/>
  <c r="AW15" i="3"/>
  <c r="AX15" i="3"/>
  <c r="AY15" i="3"/>
  <c r="AZ15" i="3"/>
  <c r="BA15" i="3"/>
  <c r="BB15" i="3"/>
  <c r="BC15" i="3"/>
  <c r="BD15" i="3"/>
  <c r="BE15" i="3"/>
  <c r="BF15" i="3"/>
  <c r="BG15" i="3"/>
  <c r="AW16" i="3"/>
  <c r="AX16" i="3"/>
  <c r="AY16" i="3"/>
  <c r="AZ16" i="3"/>
  <c r="BA16" i="3"/>
  <c r="BB16" i="3"/>
  <c r="BC16" i="3"/>
  <c r="BD16" i="3"/>
  <c r="BE16" i="3"/>
  <c r="BF16" i="3"/>
  <c r="BG16" i="3"/>
  <c r="AW17" i="3"/>
  <c r="AX17" i="3"/>
  <c r="AY17" i="3"/>
  <c r="AZ17" i="3"/>
  <c r="BA17" i="3"/>
  <c r="BB17" i="3"/>
  <c r="BC17" i="3"/>
  <c r="BD17" i="3"/>
  <c r="BE17" i="3"/>
  <c r="BF17" i="3"/>
  <c r="BG17" i="3"/>
  <c r="AW18" i="3"/>
  <c r="AX18" i="3"/>
  <c r="AY18" i="3"/>
  <c r="AZ18" i="3"/>
  <c r="BA18" i="3"/>
  <c r="BB18" i="3"/>
  <c r="BC18" i="3"/>
  <c r="BD18" i="3"/>
  <c r="BE18" i="3"/>
  <c r="BF18" i="3"/>
  <c r="BG18" i="3"/>
  <c r="AW19" i="3"/>
  <c r="AX19" i="3"/>
  <c r="AY19" i="3"/>
  <c r="AZ19" i="3"/>
  <c r="BA19" i="3"/>
  <c r="BB19" i="3"/>
  <c r="BC19" i="3"/>
  <c r="BD19" i="3"/>
  <c r="BE19" i="3"/>
  <c r="BF19" i="3"/>
  <c r="BG19" i="3"/>
  <c r="AW20" i="3"/>
  <c r="AX20" i="3"/>
  <c r="AY20" i="3"/>
  <c r="AZ20" i="3"/>
  <c r="BA20" i="3"/>
  <c r="BB20" i="3"/>
  <c r="BC20" i="3"/>
  <c r="BD20" i="3"/>
  <c r="BE20" i="3"/>
  <c r="BF20" i="3"/>
  <c r="BG20" i="3"/>
  <c r="AW21" i="3"/>
  <c r="AX21" i="3"/>
  <c r="AY21" i="3"/>
  <c r="AZ21" i="3"/>
  <c r="BA21" i="3"/>
  <c r="BB21" i="3"/>
  <c r="BC21" i="3"/>
  <c r="BD21" i="3"/>
  <c r="BE21" i="3"/>
  <c r="BF21" i="3"/>
  <c r="BG21" i="3"/>
  <c r="AW22" i="3"/>
  <c r="AX22" i="3"/>
  <c r="AY22" i="3"/>
  <c r="AZ22" i="3"/>
  <c r="BA22" i="3"/>
  <c r="BB22" i="3"/>
  <c r="BC22" i="3"/>
  <c r="BD22" i="3"/>
  <c r="BE22" i="3"/>
  <c r="BF22" i="3"/>
  <c r="BG22" i="3"/>
  <c r="AW23" i="3"/>
  <c r="AX23" i="3"/>
  <c r="AY23" i="3"/>
  <c r="AZ23" i="3"/>
  <c r="BA23" i="3"/>
  <c r="BB23" i="3"/>
  <c r="BC23" i="3"/>
  <c r="BD23" i="3"/>
  <c r="BE23" i="3"/>
  <c r="BF23" i="3"/>
  <c r="BG23" i="3"/>
  <c r="AW24" i="3"/>
  <c r="AX24" i="3"/>
  <c r="AY24" i="3"/>
  <c r="AZ24" i="3"/>
  <c r="BA24" i="3"/>
  <c r="BB24" i="3"/>
  <c r="BC24" i="3"/>
  <c r="BD24" i="3"/>
  <c r="BE24" i="3"/>
  <c r="BF24" i="3"/>
  <c r="BG24" i="3"/>
  <c r="AW25" i="3"/>
  <c r="AX25" i="3"/>
  <c r="AY25" i="3"/>
  <c r="AZ25" i="3"/>
  <c r="BA25" i="3"/>
  <c r="BB25" i="3"/>
  <c r="BC25" i="3"/>
  <c r="BD25" i="3"/>
  <c r="BE25" i="3"/>
  <c r="BF25" i="3"/>
  <c r="BG25" i="3"/>
  <c r="AW26" i="3"/>
  <c r="AX26" i="3"/>
  <c r="AY26" i="3"/>
  <c r="AZ26" i="3"/>
  <c r="BA26" i="3"/>
  <c r="BB26" i="3"/>
  <c r="BC26" i="3"/>
  <c r="BD26" i="3"/>
  <c r="BE26" i="3"/>
  <c r="BF26" i="3"/>
  <c r="BG26" i="3"/>
  <c r="AW27" i="3"/>
  <c r="AX27" i="3"/>
  <c r="AY27" i="3"/>
  <c r="AZ27" i="3"/>
  <c r="BA27" i="3"/>
  <c r="BB27" i="3"/>
  <c r="BC27" i="3"/>
  <c r="BD27" i="3"/>
  <c r="BE27" i="3"/>
  <c r="BF27" i="3"/>
  <c r="BG27" i="3"/>
  <c r="AW28" i="3"/>
  <c r="AX28" i="3"/>
  <c r="AY28" i="3"/>
  <c r="AZ28" i="3"/>
  <c r="BA28" i="3"/>
  <c r="BB28" i="3"/>
  <c r="BC28" i="3"/>
  <c r="BD28" i="3"/>
  <c r="BE28" i="3"/>
  <c r="BF28" i="3"/>
  <c r="BG28" i="3"/>
  <c r="AW29" i="3"/>
  <c r="AX29" i="3"/>
  <c r="AY29" i="3"/>
  <c r="AZ29" i="3"/>
  <c r="BA29" i="3"/>
  <c r="BB29" i="3"/>
  <c r="BC29" i="3"/>
  <c r="BD29" i="3"/>
  <c r="BE29" i="3"/>
  <c r="BF29" i="3"/>
  <c r="BG29" i="3"/>
  <c r="AW30" i="3"/>
  <c r="AX30" i="3"/>
  <c r="AY30" i="3"/>
  <c r="AZ30" i="3"/>
  <c r="BA30" i="3"/>
  <c r="BB30" i="3"/>
  <c r="BC30" i="3"/>
  <c r="BD30" i="3"/>
  <c r="BE30" i="3"/>
  <c r="BF30" i="3"/>
  <c r="BG30" i="3"/>
  <c r="AW31" i="3"/>
  <c r="AX31" i="3"/>
  <c r="AY31" i="3"/>
  <c r="AZ31" i="3"/>
  <c r="BA31" i="3"/>
  <c r="BB31" i="3"/>
  <c r="BC31" i="3"/>
  <c r="BD31" i="3"/>
  <c r="BE31" i="3"/>
  <c r="BF31" i="3"/>
  <c r="BG31" i="3"/>
  <c r="AW32" i="3"/>
  <c r="AX32" i="3"/>
  <c r="AY32" i="3"/>
  <c r="AZ32" i="3"/>
  <c r="BA32" i="3"/>
  <c r="BB32" i="3"/>
  <c r="BC32" i="3"/>
  <c r="BD32" i="3"/>
  <c r="BE32" i="3"/>
  <c r="BF32" i="3"/>
  <c r="BG32" i="3"/>
  <c r="AW33" i="3"/>
  <c r="AX33" i="3"/>
  <c r="AY33" i="3"/>
  <c r="AZ33" i="3"/>
  <c r="BA33" i="3"/>
  <c r="BB33" i="3"/>
  <c r="BC33" i="3"/>
  <c r="BD33" i="3"/>
  <c r="BE33" i="3"/>
  <c r="BF33" i="3"/>
  <c r="BG33" i="3"/>
  <c r="AW34" i="3"/>
  <c r="AX34" i="3"/>
  <c r="AY34" i="3"/>
  <c r="AZ34" i="3"/>
  <c r="BA34" i="3"/>
  <c r="BB34" i="3"/>
  <c r="BC34" i="3"/>
  <c r="BD34" i="3"/>
  <c r="BE34" i="3"/>
  <c r="BF34" i="3"/>
  <c r="BG34" i="3"/>
  <c r="AW35" i="3"/>
  <c r="AX35" i="3"/>
  <c r="AY35" i="3"/>
  <c r="AZ35" i="3"/>
  <c r="BA35" i="3"/>
  <c r="BB35" i="3"/>
  <c r="BC35" i="3"/>
  <c r="BD35" i="3"/>
  <c r="BE35" i="3"/>
  <c r="BF35" i="3"/>
  <c r="BG35" i="3"/>
  <c r="AW36" i="3"/>
  <c r="AX36" i="3"/>
  <c r="AY36" i="3"/>
  <c r="AZ36" i="3"/>
  <c r="BA36" i="3"/>
  <c r="BB36" i="3"/>
  <c r="BC36" i="3"/>
  <c r="BD36" i="3"/>
  <c r="BE36" i="3"/>
  <c r="BF36" i="3"/>
  <c r="BG36" i="3"/>
  <c r="AW37" i="3"/>
  <c r="AX37" i="3"/>
  <c r="AY37" i="3"/>
  <c r="AZ37" i="3"/>
  <c r="BA37" i="3"/>
  <c r="BB37" i="3"/>
  <c r="BC37" i="3"/>
  <c r="BD37" i="3"/>
  <c r="BE37" i="3"/>
  <c r="BF37" i="3"/>
  <c r="BG37" i="3"/>
  <c r="AW38" i="3"/>
  <c r="AX38" i="3"/>
  <c r="AY38" i="3"/>
  <c r="AZ38" i="3"/>
  <c r="BA38" i="3"/>
  <c r="BB38" i="3"/>
  <c r="BC38" i="3"/>
  <c r="BD38" i="3"/>
  <c r="BE38" i="3"/>
  <c r="BF38" i="3"/>
  <c r="BG38" i="3"/>
  <c r="AW39" i="3"/>
  <c r="AX39" i="3"/>
  <c r="AY39" i="3"/>
  <c r="AZ39" i="3"/>
  <c r="BA39" i="3"/>
  <c r="BB39" i="3"/>
  <c r="BC39" i="3"/>
  <c r="BD39" i="3"/>
  <c r="BE39" i="3"/>
  <c r="BF39" i="3"/>
  <c r="BG39" i="3"/>
  <c r="AW40" i="3"/>
  <c r="AX40" i="3"/>
  <c r="AY40" i="3"/>
  <c r="AZ40" i="3"/>
  <c r="BA40" i="3"/>
  <c r="BB40" i="3"/>
  <c r="BC40" i="3"/>
  <c r="BD40" i="3"/>
  <c r="BE40" i="3"/>
  <c r="BF40" i="3"/>
  <c r="BG40" i="3"/>
  <c r="AW41" i="3"/>
  <c r="AX41" i="3"/>
  <c r="AY41" i="3"/>
  <c r="AZ41" i="3"/>
  <c r="BA41" i="3"/>
  <c r="BB41" i="3"/>
  <c r="BC41" i="3"/>
  <c r="BD41" i="3"/>
  <c r="BE41" i="3"/>
  <c r="BF41" i="3"/>
  <c r="BG41" i="3"/>
  <c r="AW42" i="3"/>
  <c r="AX42" i="3"/>
  <c r="AY42" i="3"/>
  <c r="AZ42" i="3"/>
  <c r="BA42" i="3"/>
  <c r="BB42" i="3"/>
  <c r="BC42" i="3"/>
  <c r="BD42" i="3"/>
  <c r="BE42" i="3"/>
  <c r="BF42" i="3"/>
  <c r="BG42" i="3"/>
  <c r="AW43" i="3"/>
  <c r="AX43" i="3"/>
  <c r="AY43" i="3"/>
  <c r="AZ43" i="3"/>
  <c r="BA43" i="3"/>
  <c r="BB43" i="3"/>
  <c r="BC43" i="3"/>
  <c r="BD43" i="3"/>
  <c r="BE43" i="3"/>
  <c r="BF43" i="3"/>
  <c r="BG43" i="3"/>
  <c r="AW44" i="3"/>
  <c r="AX44" i="3"/>
  <c r="AY44" i="3"/>
  <c r="AZ44" i="3"/>
  <c r="BA44" i="3"/>
  <c r="BB44" i="3"/>
  <c r="BC44" i="3"/>
  <c r="BD44" i="3"/>
  <c r="BE44" i="3"/>
  <c r="BF44" i="3"/>
  <c r="BG44" i="3"/>
  <c r="AW45" i="3"/>
  <c r="AX45" i="3"/>
  <c r="AY45" i="3"/>
  <c r="AZ45" i="3"/>
  <c r="BA45" i="3"/>
  <c r="BB45" i="3"/>
  <c r="BC45" i="3"/>
  <c r="BD45" i="3"/>
  <c r="BE45" i="3"/>
  <c r="BF45" i="3"/>
  <c r="BG45" i="3"/>
  <c r="AW46" i="3"/>
  <c r="AX46" i="3"/>
  <c r="AY46" i="3"/>
  <c r="AZ46" i="3"/>
  <c r="BA46" i="3"/>
  <c r="BB46" i="3"/>
  <c r="BC46" i="3"/>
  <c r="BD46" i="3"/>
  <c r="BE46" i="3"/>
  <c r="BF46" i="3"/>
  <c r="BG46" i="3"/>
  <c r="AW47" i="3"/>
  <c r="AX47" i="3"/>
  <c r="AY47" i="3"/>
  <c r="AZ47" i="3"/>
  <c r="BA47" i="3"/>
  <c r="BB47" i="3"/>
  <c r="BC47" i="3"/>
  <c r="BD47" i="3"/>
  <c r="BE47" i="3"/>
  <c r="BF47" i="3"/>
  <c r="BG47" i="3"/>
  <c r="AW48" i="3"/>
  <c r="AX48" i="3"/>
  <c r="AY48" i="3"/>
  <c r="AZ48" i="3"/>
  <c r="BA48" i="3"/>
  <c r="BB48" i="3"/>
  <c r="BC48" i="3"/>
  <c r="BD48" i="3"/>
  <c r="BE48" i="3"/>
  <c r="BF48" i="3"/>
  <c r="BG48" i="3"/>
  <c r="AW49" i="3"/>
  <c r="AX49" i="3"/>
  <c r="AY49" i="3"/>
  <c r="AZ49" i="3"/>
  <c r="BA49" i="3"/>
  <c r="BB49" i="3"/>
  <c r="BC49" i="3"/>
  <c r="BD49" i="3"/>
  <c r="BE49" i="3"/>
  <c r="BF49" i="3"/>
  <c r="BG49" i="3"/>
  <c r="AW50" i="3"/>
  <c r="AX50" i="3"/>
  <c r="AY50" i="3"/>
  <c r="AZ50" i="3"/>
  <c r="BA50" i="3"/>
  <c r="BB50" i="3"/>
  <c r="BC50" i="3"/>
  <c r="BD50" i="3"/>
  <c r="BE50" i="3"/>
  <c r="BF50" i="3"/>
  <c r="BG50" i="3"/>
  <c r="AW51" i="3"/>
  <c r="AX51" i="3"/>
  <c r="AY51" i="3"/>
  <c r="AZ51" i="3"/>
  <c r="BA51" i="3"/>
  <c r="BB51" i="3"/>
  <c r="BC51" i="3"/>
  <c r="BD51" i="3"/>
  <c r="BE51" i="3"/>
  <c r="BF51" i="3"/>
  <c r="BG51" i="3"/>
  <c r="AW52" i="3"/>
  <c r="AX52" i="3"/>
  <c r="AY52" i="3"/>
  <c r="AZ52" i="3"/>
  <c r="BA52" i="3"/>
  <c r="BB52" i="3"/>
  <c r="BC52" i="3"/>
  <c r="BD52" i="3"/>
  <c r="BE52" i="3"/>
  <c r="BF52" i="3"/>
  <c r="BG52" i="3"/>
  <c r="AW53" i="3"/>
  <c r="AX53" i="3"/>
  <c r="AY53" i="3"/>
  <c r="AZ53" i="3"/>
  <c r="BA53" i="3"/>
  <c r="BB53" i="3"/>
  <c r="BC53" i="3"/>
  <c r="BD53" i="3"/>
  <c r="BE53" i="3"/>
  <c r="BF53" i="3"/>
  <c r="BG53" i="3"/>
  <c r="AW54" i="3"/>
  <c r="AX54" i="3"/>
  <c r="AY54" i="3"/>
  <c r="AZ54" i="3"/>
  <c r="BA54" i="3"/>
  <c r="BB54" i="3"/>
  <c r="BC54" i="3"/>
  <c r="BD54" i="3"/>
  <c r="BE54" i="3"/>
  <c r="BF54" i="3"/>
  <c r="BG54" i="3"/>
  <c r="AW55" i="3"/>
  <c r="AX55" i="3"/>
  <c r="AY55" i="3"/>
  <c r="AZ55" i="3"/>
  <c r="BA55" i="3"/>
  <c r="BB55" i="3"/>
  <c r="BC55" i="3"/>
  <c r="BD55" i="3"/>
  <c r="BE55" i="3"/>
  <c r="BF55" i="3"/>
  <c r="BG55" i="3"/>
  <c r="AW5" i="3"/>
  <c r="AX5" i="3"/>
  <c r="AY5" i="3"/>
  <c r="AZ5" i="3"/>
  <c r="BA5" i="3"/>
  <c r="BB5" i="3"/>
  <c r="BC5" i="3"/>
  <c r="BD5" i="3"/>
  <c r="BE5" i="3"/>
  <c r="BF5" i="3"/>
  <c r="BG5" i="3"/>
  <c r="E5" i="3"/>
  <c r="G36" i="3"/>
  <c r="G37" i="3"/>
  <c r="G38" i="3"/>
  <c r="G39" i="3"/>
  <c r="G40" i="3"/>
  <c r="G41" i="3"/>
  <c r="G42" i="3"/>
  <c r="G43" i="3"/>
  <c r="G44" i="3"/>
  <c r="G45" i="3"/>
  <c r="G46" i="3"/>
  <c r="B21" i="3"/>
  <c r="B20" i="3"/>
  <c r="AD1" i="3"/>
  <c r="AF4" i="3" s="1"/>
  <c r="AM6" i="3"/>
  <c r="AN6" i="3"/>
  <c r="AO6" i="3"/>
  <c r="AP6" i="3"/>
  <c r="AQ6" i="3"/>
  <c r="AR6" i="3"/>
  <c r="AS6" i="3"/>
  <c r="AT6" i="3"/>
  <c r="AU6" i="3"/>
  <c r="AV6" i="3"/>
  <c r="AM7" i="3"/>
  <c r="AN7" i="3"/>
  <c r="AO7" i="3"/>
  <c r="AP7" i="3"/>
  <c r="AQ7" i="3"/>
  <c r="AR7" i="3"/>
  <c r="AS7" i="3"/>
  <c r="AT7" i="3"/>
  <c r="AU7" i="3"/>
  <c r="AV7" i="3"/>
  <c r="AM8" i="3"/>
  <c r="AN8" i="3"/>
  <c r="AO8" i="3"/>
  <c r="AP8" i="3"/>
  <c r="AQ8" i="3"/>
  <c r="AR8" i="3"/>
  <c r="AS8" i="3"/>
  <c r="AT8" i="3"/>
  <c r="AU8" i="3"/>
  <c r="AV8" i="3"/>
  <c r="AM9" i="3"/>
  <c r="AN9" i="3"/>
  <c r="AO9" i="3"/>
  <c r="AP9" i="3"/>
  <c r="AQ9" i="3"/>
  <c r="AR9" i="3"/>
  <c r="AS9" i="3"/>
  <c r="AT9" i="3"/>
  <c r="AU9" i="3"/>
  <c r="AV9" i="3"/>
  <c r="AM10" i="3"/>
  <c r="AN10" i="3"/>
  <c r="AO10" i="3"/>
  <c r="AP10" i="3"/>
  <c r="AQ10" i="3"/>
  <c r="AR10" i="3"/>
  <c r="AS10" i="3"/>
  <c r="AT10" i="3"/>
  <c r="AU10" i="3"/>
  <c r="AV10" i="3"/>
  <c r="AM11" i="3"/>
  <c r="AN11" i="3"/>
  <c r="AO11" i="3"/>
  <c r="AP11" i="3"/>
  <c r="AQ11" i="3"/>
  <c r="AR11" i="3"/>
  <c r="AS11" i="3"/>
  <c r="AT11" i="3"/>
  <c r="AU11" i="3"/>
  <c r="AV11" i="3"/>
  <c r="AM12" i="3"/>
  <c r="AN12" i="3"/>
  <c r="AO12" i="3"/>
  <c r="AP12" i="3"/>
  <c r="AQ12" i="3"/>
  <c r="AR12" i="3"/>
  <c r="AS12" i="3"/>
  <c r="AT12" i="3"/>
  <c r="AU12" i="3"/>
  <c r="AV12" i="3"/>
  <c r="AM13" i="3"/>
  <c r="AN13" i="3"/>
  <c r="AO13" i="3"/>
  <c r="AP13" i="3"/>
  <c r="AQ13" i="3"/>
  <c r="AR13" i="3"/>
  <c r="AS13" i="3"/>
  <c r="AT13" i="3"/>
  <c r="AU13" i="3"/>
  <c r="AV13" i="3"/>
  <c r="AM14" i="3"/>
  <c r="AN14" i="3"/>
  <c r="AO14" i="3"/>
  <c r="AP14" i="3"/>
  <c r="AQ14" i="3"/>
  <c r="AR14" i="3"/>
  <c r="AS14" i="3"/>
  <c r="AT14" i="3"/>
  <c r="AU14" i="3"/>
  <c r="AV14" i="3"/>
  <c r="AM15" i="3"/>
  <c r="AN15" i="3"/>
  <c r="AO15" i="3"/>
  <c r="AP15" i="3"/>
  <c r="AQ15" i="3"/>
  <c r="AR15" i="3"/>
  <c r="AS15" i="3"/>
  <c r="AT15" i="3"/>
  <c r="AU15" i="3"/>
  <c r="AV15" i="3"/>
  <c r="AM16" i="3"/>
  <c r="AN16" i="3"/>
  <c r="AO16" i="3"/>
  <c r="AP16" i="3"/>
  <c r="AQ16" i="3"/>
  <c r="AR16" i="3"/>
  <c r="AS16" i="3"/>
  <c r="AT16" i="3"/>
  <c r="AU16" i="3"/>
  <c r="AV16" i="3"/>
  <c r="AM17" i="3"/>
  <c r="AN17" i="3"/>
  <c r="AO17" i="3"/>
  <c r="AP17" i="3"/>
  <c r="AQ17" i="3"/>
  <c r="AR17" i="3"/>
  <c r="AS17" i="3"/>
  <c r="AT17" i="3"/>
  <c r="AU17" i="3"/>
  <c r="AV17" i="3"/>
  <c r="AM18" i="3"/>
  <c r="AN18" i="3"/>
  <c r="AO18" i="3"/>
  <c r="AP18" i="3"/>
  <c r="AQ18" i="3"/>
  <c r="AR18" i="3"/>
  <c r="AS18" i="3"/>
  <c r="AT18" i="3"/>
  <c r="AU18" i="3"/>
  <c r="AV18" i="3"/>
  <c r="AM19" i="3"/>
  <c r="AN19" i="3"/>
  <c r="AO19" i="3"/>
  <c r="AP19" i="3"/>
  <c r="AQ19" i="3"/>
  <c r="AR19" i="3"/>
  <c r="AS19" i="3"/>
  <c r="AT19" i="3"/>
  <c r="AU19" i="3"/>
  <c r="AV19" i="3"/>
  <c r="AM20" i="3"/>
  <c r="AN20" i="3"/>
  <c r="AO20" i="3"/>
  <c r="AP20" i="3"/>
  <c r="AQ20" i="3"/>
  <c r="AR20" i="3"/>
  <c r="AS20" i="3"/>
  <c r="AT20" i="3"/>
  <c r="AU20" i="3"/>
  <c r="AV20" i="3"/>
  <c r="AM21" i="3"/>
  <c r="AN21" i="3"/>
  <c r="AO21" i="3"/>
  <c r="AP21" i="3"/>
  <c r="AQ21" i="3"/>
  <c r="AR21" i="3"/>
  <c r="AS21" i="3"/>
  <c r="AT21" i="3"/>
  <c r="AU21" i="3"/>
  <c r="AV21" i="3"/>
  <c r="AM22" i="3"/>
  <c r="AN22" i="3"/>
  <c r="AO22" i="3"/>
  <c r="AP22" i="3"/>
  <c r="AQ22" i="3"/>
  <c r="AR22" i="3"/>
  <c r="AS22" i="3"/>
  <c r="AT22" i="3"/>
  <c r="AU22" i="3"/>
  <c r="AV22" i="3"/>
  <c r="AM23" i="3"/>
  <c r="AN23" i="3"/>
  <c r="AO23" i="3"/>
  <c r="AP23" i="3"/>
  <c r="AQ23" i="3"/>
  <c r="AR23" i="3"/>
  <c r="AS23" i="3"/>
  <c r="AT23" i="3"/>
  <c r="AU23" i="3"/>
  <c r="AV23" i="3"/>
  <c r="AM24" i="3"/>
  <c r="AN24" i="3"/>
  <c r="AO24" i="3"/>
  <c r="AP24" i="3"/>
  <c r="AQ24" i="3"/>
  <c r="AR24" i="3"/>
  <c r="AS24" i="3"/>
  <c r="AT24" i="3"/>
  <c r="AU24" i="3"/>
  <c r="AV24" i="3"/>
  <c r="AM25" i="3"/>
  <c r="AN25" i="3"/>
  <c r="AO25" i="3"/>
  <c r="AP25" i="3"/>
  <c r="AQ25" i="3"/>
  <c r="AR25" i="3"/>
  <c r="AS25" i="3"/>
  <c r="AT25" i="3"/>
  <c r="AU25" i="3"/>
  <c r="AV25" i="3"/>
  <c r="AM26" i="3"/>
  <c r="AN26" i="3"/>
  <c r="AO26" i="3"/>
  <c r="AP26" i="3"/>
  <c r="AQ26" i="3"/>
  <c r="AR26" i="3"/>
  <c r="AS26" i="3"/>
  <c r="AT26" i="3"/>
  <c r="AU26" i="3"/>
  <c r="AV26" i="3"/>
  <c r="AM27" i="3"/>
  <c r="AN27" i="3"/>
  <c r="AO27" i="3"/>
  <c r="AP27" i="3"/>
  <c r="AQ27" i="3"/>
  <c r="AR27" i="3"/>
  <c r="AS27" i="3"/>
  <c r="AT27" i="3"/>
  <c r="AU27" i="3"/>
  <c r="AV27" i="3"/>
  <c r="AM28" i="3"/>
  <c r="AN28" i="3"/>
  <c r="AO28" i="3"/>
  <c r="AP28" i="3"/>
  <c r="AQ28" i="3"/>
  <c r="AR28" i="3"/>
  <c r="AS28" i="3"/>
  <c r="AT28" i="3"/>
  <c r="AU28" i="3"/>
  <c r="AV28" i="3"/>
  <c r="AM29" i="3"/>
  <c r="AN29" i="3"/>
  <c r="AO29" i="3"/>
  <c r="AP29" i="3"/>
  <c r="AQ29" i="3"/>
  <c r="AR29" i="3"/>
  <c r="AS29" i="3"/>
  <c r="AT29" i="3"/>
  <c r="AU29" i="3"/>
  <c r="AV29" i="3"/>
  <c r="AM30" i="3"/>
  <c r="AN30" i="3"/>
  <c r="AO30" i="3"/>
  <c r="AP30" i="3"/>
  <c r="AQ30" i="3"/>
  <c r="AR30" i="3"/>
  <c r="AS30" i="3"/>
  <c r="AT30" i="3"/>
  <c r="AU30" i="3"/>
  <c r="AV30" i="3"/>
  <c r="AM31" i="3"/>
  <c r="AN31" i="3"/>
  <c r="AO31" i="3"/>
  <c r="AP31" i="3"/>
  <c r="AQ31" i="3"/>
  <c r="AR31" i="3"/>
  <c r="AS31" i="3"/>
  <c r="AT31" i="3"/>
  <c r="AU31" i="3"/>
  <c r="AV31" i="3"/>
  <c r="AM32" i="3"/>
  <c r="AN32" i="3"/>
  <c r="AO32" i="3"/>
  <c r="AP32" i="3"/>
  <c r="AQ32" i="3"/>
  <c r="AR32" i="3"/>
  <c r="AS32" i="3"/>
  <c r="AT32" i="3"/>
  <c r="AU32" i="3"/>
  <c r="AV32" i="3"/>
  <c r="AM33" i="3"/>
  <c r="AN33" i="3"/>
  <c r="AO33" i="3"/>
  <c r="AP33" i="3"/>
  <c r="AQ33" i="3"/>
  <c r="AR33" i="3"/>
  <c r="AS33" i="3"/>
  <c r="AT33" i="3"/>
  <c r="AU33" i="3"/>
  <c r="AV33" i="3"/>
  <c r="AM34" i="3"/>
  <c r="AN34" i="3"/>
  <c r="AO34" i="3"/>
  <c r="AP34" i="3"/>
  <c r="AQ34" i="3"/>
  <c r="AR34" i="3"/>
  <c r="AS34" i="3"/>
  <c r="AT34" i="3"/>
  <c r="AU34" i="3"/>
  <c r="AV34" i="3"/>
  <c r="AM35" i="3"/>
  <c r="AN35" i="3"/>
  <c r="AO35" i="3"/>
  <c r="AP35" i="3"/>
  <c r="AQ35" i="3"/>
  <c r="AR35" i="3"/>
  <c r="AS35" i="3"/>
  <c r="AT35" i="3"/>
  <c r="AU35" i="3"/>
  <c r="AV35" i="3"/>
  <c r="AM36" i="3"/>
  <c r="AN36" i="3"/>
  <c r="AO36" i="3"/>
  <c r="AP36" i="3"/>
  <c r="AQ36" i="3"/>
  <c r="AR36" i="3"/>
  <c r="AS36" i="3"/>
  <c r="AT36" i="3"/>
  <c r="AU36" i="3"/>
  <c r="AV36" i="3"/>
  <c r="AM37" i="3"/>
  <c r="AN37" i="3"/>
  <c r="AO37" i="3"/>
  <c r="AP37" i="3"/>
  <c r="AQ37" i="3"/>
  <c r="AR37" i="3"/>
  <c r="AS37" i="3"/>
  <c r="AT37" i="3"/>
  <c r="AU37" i="3"/>
  <c r="AV37" i="3"/>
  <c r="AM38" i="3"/>
  <c r="AN38" i="3"/>
  <c r="AO38" i="3"/>
  <c r="AP38" i="3"/>
  <c r="AQ38" i="3"/>
  <c r="AR38" i="3"/>
  <c r="AS38" i="3"/>
  <c r="AT38" i="3"/>
  <c r="AU38" i="3"/>
  <c r="AV38" i="3"/>
  <c r="AM39" i="3"/>
  <c r="AN39" i="3"/>
  <c r="AO39" i="3"/>
  <c r="AP39" i="3"/>
  <c r="AQ39" i="3"/>
  <c r="AR39" i="3"/>
  <c r="AS39" i="3"/>
  <c r="AT39" i="3"/>
  <c r="AU39" i="3"/>
  <c r="AV39" i="3"/>
  <c r="AM40" i="3"/>
  <c r="AN40" i="3"/>
  <c r="AO40" i="3"/>
  <c r="AP40" i="3"/>
  <c r="AQ40" i="3"/>
  <c r="AR40" i="3"/>
  <c r="AS40" i="3"/>
  <c r="AT40" i="3"/>
  <c r="AU40" i="3"/>
  <c r="AV40" i="3"/>
  <c r="AM41" i="3"/>
  <c r="AN41" i="3"/>
  <c r="AO41" i="3"/>
  <c r="AP41" i="3"/>
  <c r="AQ41" i="3"/>
  <c r="AR41" i="3"/>
  <c r="AS41" i="3"/>
  <c r="AT41" i="3"/>
  <c r="AU41" i="3"/>
  <c r="AV41" i="3"/>
  <c r="AM42" i="3"/>
  <c r="AN42" i="3"/>
  <c r="AO42" i="3"/>
  <c r="AP42" i="3"/>
  <c r="AQ42" i="3"/>
  <c r="AR42" i="3"/>
  <c r="AS42" i="3"/>
  <c r="AT42" i="3"/>
  <c r="AU42" i="3"/>
  <c r="AV42" i="3"/>
  <c r="AM43" i="3"/>
  <c r="AN43" i="3"/>
  <c r="AO43" i="3"/>
  <c r="AP43" i="3"/>
  <c r="AQ43" i="3"/>
  <c r="AR43" i="3"/>
  <c r="AS43" i="3"/>
  <c r="AT43" i="3"/>
  <c r="AU43" i="3"/>
  <c r="AV43" i="3"/>
  <c r="AM44" i="3"/>
  <c r="AN44" i="3"/>
  <c r="AO44" i="3"/>
  <c r="AP44" i="3"/>
  <c r="AQ44" i="3"/>
  <c r="AR44" i="3"/>
  <c r="AS44" i="3"/>
  <c r="AT44" i="3"/>
  <c r="AU44" i="3"/>
  <c r="AV44" i="3"/>
  <c r="AM45" i="3"/>
  <c r="AN45" i="3"/>
  <c r="AO45" i="3"/>
  <c r="AP45" i="3"/>
  <c r="AQ45" i="3"/>
  <c r="AR45" i="3"/>
  <c r="AS45" i="3"/>
  <c r="AT45" i="3"/>
  <c r="AU45" i="3"/>
  <c r="AV45" i="3"/>
  <c r="AM46" i="3"/>
  <c r="AN46" i="3"/>
  <c r="AO46" i="3"/>
  <c r="AP46" i="3"/>
  <c r="AQ46" i="3"/>
  <c r="AR46" i="3"/>
  <c r="AS46" i="3"/>
  <c r="AT46" i="3"/>
  <c r="AU46" i="3"/>
  <c r="AV46" i="3"/>
  <c r="AM47" i="3"/>
  <c r="AN47" i="3"/>
  <c r="AO47" i="3"/>
  <c r="AP47" i="3"/>
  <c r="AQ47" i="3"/>
  <c r="AR47" i="3"/>
  <c r="AS47" i="3"/>
  <c r="AT47" i="3"/>
  <c r="AU47" i="3"/>
  <c r="AV47" i="3"/>
  <c r="AM48" i="3"/>
  <c r="AN48" i="3"/>
  <c r="AO48" i="3"/>
  <c r="AP48" i="3"/>
  <c r="AQ48" i="3"/>
  <c r="AR48" i="3"/>
  <c r="AS48" i="3"/>
  <c r="AT48" i="3"/>
  <c r="AU48" i="3"/>
  <c r="AV48" i="3"/>
  <c r="AM49" i="3"/>
  <c r="AN49" i="3"/>
  <c r="AO49" i="3"/>
  <c r="AP49" i="3"/>
  <c r="AQ49" i="3"/>
  <c r="AR49" i="3"/>
  <c r="AS49" i="3"/>
  <c r="AT49" i="3"/>
  <c r="AU49" i="3"/>
  <c r="AV49" i="3"/>
  <c r="AM50" i="3"/>
  <c r="AN50" i="3"/>
  <c r="AO50" i="3"/>
  <c r="AP50" i="3"/>
  <c r="AQ50" i="3"/>
  <c r="AR50" i="3"/>
  <c r="AS50" i="3"/>
  <c r="AT50" i="3"/>
  <c r="AU50" i="3"/>
  <c r="AV50" i="3"/>
  <c r="AM51" i="3"/>
  <c r="AN51" i="3"/>
  <c r="AO51" i="3"/>
  <c r="AP51" i="3"/>
  <c r="AQ51" i="3"/>
  <c r="AR51" i="3"/>
  <c r="AS51" i="3"/>
  <c r="AT51" i="3"/>
  <c r="AU51" i="3"/>
  <c r="AV51" i="3"/>
  <c r="AM52" i="3"/>
  <c r="AN52" i="3"/>
  <c r="AO52" i="3"/>
  <c r="AP52" i="3"/>
  <c r="AQ52" i="3"/>
  <c r="AR52" i="3"/>
  <c r="AS52" i="3"/>
  <c r="AT52" i="3"/>
  <c r="AU52" i="3"/>
  <c r="AV52" i="3"/>
  <c r="AM53" i="3"/>
  <c r="AN53" i="3"/>
  <c r="AO53" i="3"/>
  <c r="AP53" i="3"/>
  <c r="AQ53" i="3"/>
  <c r="AR53" i="3"/>
  <c r="AS53" i="3"/>
  <c r="AT53" i="3"/>
  <c r="AU53" i="3"/>
  <c r="AV53" i="3"/>
  <c r="AM54" i="3"/>
  <c r="AN54" i="3"/>
  <c r="AO54" i="3"/>
  <c r="AP54" i="3"/>
  <c r="AQ54" i="3"/>
  <c r="AR54" i="3"/>
  <c r="AS54" i="3"/>
  <c r="AT54" i="3"/>
  <c r="AU54" i="3"/>
  <c r="AV54" i="3"/>
  <c r="AM55" i="3"/>
  <c r="AN55" i="3"/>
  <c r="AO55" i="3"/>
  <c r="AP55" i="3"/>
  <c r="AQ55" i="3"/>
  <c r="AR55" i="3"/>
  <c r="AS55" i="3"/>
  <c r="AT55" i="3"/>
  <c r="AU55" i="3"/>
  <c r="AV55" i="3"/>
  <c r="I5" i="3"/>
  <c r="AB124" i="3" s="1"/>
  <c r="I6" i="3"/>
  <c r="AB125" i="3" s="1"/>
  <c r="I7" i="3"/>
  <c r="AB126" i="3" s="1"/>
  <c r="I8" i="3"/>
  <c r="AB127" i="3" s="1"/>
  <c r="I9" i="3"/>
  <c r="AB128" i="3" s="1"/>
  <c r="I10" i="3"/>
  <c r="AB129" i="3" s="1"/>
  <c r="I11" i="3"/>
  <c r="AB130" i="3" s="1"/>
  <c r="I12" i="3"/>
  <c r="AB131" i="3" s="1"/>
  <c r="I13" i="3"/>
  <c r="AB132" i="3" s="1"/>
  <c r="I14" i="3"/>
  <c r="AB133" i="3" s="1"/>
  <c r="I15" i="3"/>
  <c r="AB134" i="3" s="1"/>
  <c r="I16" i="3"/>
  <c r="AB135" i="3" s="1"/>
  <c r="I17" i="3"/>
  <c r="AB136" i="3" s="1"/>
  <c r="I18" i="3"/>
  <c r="AB137" i="3" s="1"/>
  <c r="I19" i="3"/>
  <c r="AB138" i="3" s="1"/>
  <c r="I20" i="3"/>
  <c r="AB139" i="3" s="1"/>
  <c r="I21" i="3"/>
  <c r="AB140" i="3" s="1"/>
  <c r="I22" i="3"/>
  <c r="AB141" i="3" s="1"/>
  <c r="I23" i="3"/>
  <c r="AB142" i="3" s="1"/>
  <c r="I24" i="3"/>
  <c r="AB143" i="3" s="1"/>
  <c r="I25" i="3"/>
  <c r="AB144" i="3" s="1"/>
  <c r="I26" i="3"/>
  <c r="AB145" i="3" s="1"/>
  <c r="I27" i="3"/>
  <c r="AB146" i="3" s="1"/>
  <c r="I28" i="3"/>
  <c r="AB147" i="3" s="1"/>
  <c r="I29" i="3"/>
  <c r="AB148" i="3" s="1"/>
  <c r="I30" i="3"/>
  <c r="AB149" i="3" s="1"/>
  <c r="I31" i="3"/>
  <c r="AB150" i="3" s="1"/>
  <c r="I32" i="3"/>
  <c r="AB151" i="3" s="1"/>
  <c r="I33" i="3"/>
  <c r="AB152" i="3" s="1"/>
  <c r="I34" i="3"/>
  <c r="AB153" i="3" s="1"/>
  <c r="I35" i="3"/>
  <c r="AB154" i="3" s="1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L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K37" i="3"/>
  <c r="AK38" i="3"/>
  <c r="AK39" i="3"/>
  <c r="AK40" i="3"/>
  <c r="AK41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5" i="3"/>
  <c r="AJ6" i="3"/>
  <c r="AB962" i="3" s="1"/>
  <c r="AJ7" i="3"/>
  <c r="AB963" i="3" s="1"/>
  <c r="AJ8" i="3"/>
  <c r="AB964" i="3" s="1"/>
  <c r="AJ9" i="3"/>
  <c r="AB965" i="3" s="1"/>
  <c r="AJ10" i="3"/>
  <c r="AB966" i="3" s="1"/>
  <c r="AJ11" i="3"/>
  <c r="AB967" i="3" s="1"/>
  <c r="AJ12" i="3"/>
  <c r="AB968" i="3" s="1"/>
  <c r="AJ13" i="3"/>
  <c r="AB969" i="3" s="1"/>
  <c r="AJ14" i="3"/>
  <c r="AB970" i="3" s="1"/>
  <c r="AJ15" i="3"/>
  <c r="AB971" i="3" s="1"/>
  <c r="AJ16" i="3"/>
  <c r="AB972" i="3" s="1"/>
  <c r="AJ17" i="3"/>
  <c r="AB973" i="3" s="1"/>
  <c r="AJ18" i="3"/>
  <c r="AB974" i="3" s="1"/>
  <c r="AJ19" i="3"/>
  <c r="AB975" i="3" s="1"/>
  <c r="AJ20" i="3"/>
  <c r="AB976" i="3" s="1"/>
  <c r="AJ21" i="3"/>
  <c r="AB977" i="3" s="1"/>
  <c r="AJ22" i="3"/>
  <c r="AB978" i="3" s="1"/>
  <c r="AJ23" i="3"/>
  <c r="AB979" i="3" s="1"/>
  <c r="AJ24" i="3"/>
  <c r="AB980" i="3" s="1"/>
  <c r="AJ25" i="3"/>
  <c r="AB981" i="3" s="1"/>
  <c r="AJ26" i="3"/>
  <c r="AB982" i="3" s="1"/>
  <c r="AJ27" i="3"/>
  <c r="AB983" i="3" s="1"/>
  <c r="AJ28" i="3"/>
  <c r="AB984" i="3" s="1"/>
  <c r="AJ29" i="3"/>
  <c r="AB985" i="3" s="1"/>
  <c r="AJ30" i="3"/>
  <c r="AB986" i="3" s="1"/>
  <c r="AJ31" i="3"/>
  <c r="AB987" i="3" s="1"/>
  <c r="AJ32" i="3"/>
  <c r="AB988" i="3" s="1"/>
  <c r="AJ33" i="3"/>
  <c r="AB989" i="3" s="1"/>
  <c r="AJ34" i="3"/>
  <c r="AB990" i="3" s="1"/>
  <c r="AJ35" i="3"/>
  <c r="AB991" i="3" s="1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" i="3"/>
  <c r="AB961" i="3" s="1"/>
  <c r="AI6" i="3"/>
  <c r="AB931" i="3" s="1"/>
  <c r="AI7" i="3"/>
  <c r="AB932" i="3" s="1"/>
  <c r="AI8" i="3"/>
  <c r="AB933" i="3" s="1"/>
  <c r="AI9" i="3"/>
  <c r="AB934" i="3" s="1"/>
  <c r="AI10" i="3"/>
  <c r="AB935" i="3" s="1"/>
  <c r="AI11" i="3"/>
  <c r="AB936" i="3" s="1"/>
  <c r="AI12" i="3"/>
  <c r="AB937" i="3" s="1"/>
  <c r="AI13" i="3"/>
  <c r="AB938" i="3" s="1"/>
  <c r="AI14" i="3"/>
  <c r="AB939" i="3" s="1"/>
  <c r="AI15" i="3"/>
  <c r="AB940" i="3" s="1"/>
  <c r="AI16" i="3"/>
  <c r="AB941" i="3" s="1"/>
  <c r="AI17" i="3"/>
  <c r="AB942" i="3" s="1"/>
  <c r="AI18" i="3"/>
  <c r="AB943" i="3" s="1"/>
  <c r="AI19" i="3"/>
  <c r="AB944" i="3" s="1"/>
  <c r="AI20" i="3"/>
  <c r="AB945" i="3" s="1"/>
  <c r="AI21" i="3"/>
  <c r="AB946" i="3" s="1"/>
  <c r="AI22" i="3"/>
  <c r="AB947" i="3" s="1"/>
  <c r="AI23" i="3"/>
  <c r="AB948" i="3" s="1"/>
  <c r="AI24" i="3"/>
  <c r="AB949" i="3" s="1"/>
  <c r="AI25" i="3"/>
  <c r="AB950" i="3" s="1"/>
  <c r="AI26" i="3"/>
  <c r="AB951" i="3" s="1"/>
  <c r="AI27" i="3"/>
  <c r="AB952" i="3" s="1"/>
  <c r="AI28" i="3"/>
  <c r="AB953" i="3" s="1"/>
  <c r="AI29" i="3"/>
  <c r="AB954" i="3" s="1"/>
  <c r="AI30" i="3"/>
  <c r="AB955" i="3" s="1"/>
  <c r="AI31" i="3"/>
  <c r="AB956" i="3" s="1"/>
  <c r="AI32" i="3"/>
  <c r="AB957" i="3" s="1"/>
  <c r="AI33" i="3"/>
  <c r="AB958" i="3" s="1"/>
  <c r="AI34" i="3"/>
  <c r="AB959" i="3" s="1"/>
  <c r="AI35" i="3"/>
  <c r="AB960" i="3" s="1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" i="3"/>
  <c r="AB930" i="3" s="1"/>
  <c r="AH6" i="3"/>
  <c r="AB900" i="3" s="1"/>
  <c r="AH7" i="3"/>
  <c r="AB901" i="3" s="1"/>
  <c r="AH8" i="3"/>
  <c r="AB902" i="3" s="1"/>
  <c r="AH9" i="3"/>
  <c r="AB903" i="3" s="1"/>
  <c r="AH10" i="3"/>
  <c r="AB904" i="3" s="1"/>
  <c r="AH11" i="3"/>
  <c r="AB905" i="3" s="1"/>
  <c r="AH12" i="3"/>
  <c r="AB906" i="3" s="1"/>
  <c r="AH13" i="3"/>
  <c r="AB907" i="3" s="1"/>
  <c r="AH14" i="3"/>
  <c r="AB908" i="3" s="1"/>
  <c r="AH15" i="3"/>
  <c r="AB909" i="3" s="1"/>
  <c r="AH16" i="3"/>
  <c r="AB910" i="3" s="1"/>
  <c r="AH17" i="3"/>
  <c r="AB911" i="3" s="1"/>
  <c r="AH18" i="3"/>
  <c r="AB912" i="3" s="1"/>
  <c r="AH19" i="3"/>
  <c r="AB913" i="3" s="1"/>
  <c r="AH20" i="3"/>
  <c r="AB914" i="3" s="1"/>
  <c r="AH21" i="3"/>
  <c r="AB915" i="3" s="1"/>
  <c r="AH22" i="3"/>
  <c r="AB916" i="3" s="1"/>
  <c r="AH23" i="3"/>
  <c r="AB917" i="3" s="1"/>
  <c r="AH24" i="3"/>
  <c r="AB918" i="3" s="1"/>
  <c r="AH25" i="3"/>
  <c r="AB919" i="3" s="1"/>
  <c r="AH26" i="3"/>
  <c r="AB920" i="3" s="1"/>
  <c r="AH27" i="3"/>
  <c r="AB921" i="3" s="1"/>
  <c r="AH28" i="3"/>
  <c r="AB922" i="3" s="1"/>
  <c r="AH29" i="3"/>
  <c r="AB923" i="3" s="1"/>
  <c r="AH30" i="3"/>
  <c r="AB924" i="3" s="1"/>
  <c r="AH31" i="3"/>
  <c r="AB925" i="3" s="1"/>
  <c r="AH32" i="3"/>
  <c r="AB926" i="3" s="1"/>
  <c r="AH33" i="3"/>
  <c r="AB927" i="3" s="1"/>
  <c r="AH34" i="3"/>
  <c r="AB928" i="3" s="1"/>
  <c r="AH35" i="3"/>
  <c r="AB929" i="3" s="1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" i="3"/>
  <c r="AB899" i="3" s="1"/>
  <c r="AG6" i="3"/>
  <c r="AB869" i="3" s="1"/>
  <c r="AG7" i="3"/>
  <c r="AB870" i="3" s="1"/>
  <c r="AG8" i="3"/>
  <c r="AB871" i="3" s="1"/>
  <c r="AG9" i="3"/>
  <c r="AB872" i="3" s="1"/>
  <c r="AG10" i="3"/>
  <c r="AB873" i="3" s="1"/>
  <c r="AG11" i="3"/>
  <c r="AB874" i="3" s="1"/>
  <c r="AG12" i="3"/>
  <c r="AB875" i="3" s="1"/>
  <c r="AG13" i="3"/>
  <c r="AB876" i="3" s="1"/>
  <c r="AG14" i="3"/>
  <c r="AB877" i="3" s="1"/>
  <c r="AG15" i="3"/>
  <c r="AB878" i="3" s="1"/>
  <c r="AG16" i="3"/>
  <c r="AB879" i="3" s="1"/>
  <c r="AG17" i="3"/>
  <c r="AB880" i="3" s="1"/>
  <c r="AG18" i="3"/>
  <c r="AB881" i="3" s="1"/>
  <c r="AG19" i="3"/>
  <c r="AB882" i="3" s="1"/>
  <c r="AG20" i="3"/>
  <c r="AB883" i="3" s="1"/>
  <c r="AG21" i="3"/>
  <c r="AB884" i="3" s="1"/>
  <c r="AG22" i="3"/>
  <c r="AB885" i="3" s="1"/>
  <c r="AG23" i="3"/>
  <c r="AB886" i="3" s="1"/>
  <c r="AG24" i="3"/>
  <c r="AB887" i="3" s="1"/>
  <c r="AG25" i="3"/>
  <c r="AB888" i="3" s="1"/>
  <c r="AG26" i="3"/>
  <c r="AB889" i="3" s="1"/>
  <c r="AG27" i="3"/>
  <c r="AB890" i="3" s="1"/>
  <c r="AG28" i="3"/>
  <c r="AB891" i="3" s="1"/>
  <c r="AG29" i="3"/>
  <c r="AB892" i="3" s="1"/>
  <c r="AG30" i="3"/>
  <c r="AB893" i="3" s="1"/>
  <c r="AG31" i="3"/>
  <c r="AB894" i="3" s="1"/>
  <c r="AG32" i="3"/>
  <c r="AB895" i="3" s="1"/>
  <c r="AG33" i="3"/>
  <c r="AB896" i="3" s="1"/>
  <c r="AG34" i="3"/>
  <c r="AB897" i="3" s="1"/>
  <c r="AG35" i="3"/>
  <c r="AB898" i="3" s="1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" i="3"/>
  <c r="AB868" i="3" s="1"/>
  <c r="AF6" i="3"/>
  <c r="AB838" i="3" s="1"/>
  <c r="AF7" i="3"/>
  <c r="AB839" i="3" s="1"/>
  <c r="AF8" i="3"/>
  <c r="AB840" i="3" s="1"/>
  <c r="AF9" i="3"/>
  <c r="AB841" i="3" s="1"/>
  <c r="AF10" i="3"/>
  <c r="AB842" i="3" s="1"/>
  <c r="AF11" i="3"/>
  <c r="AB843" i="3" s="1"/>
  <c r="AF12" i="3"/>
  <c r="AB844" i="3" s="1"/>
  <c r="AF13" i="3"/>
  <c r="AB845" i="3" s="1"/>
  <c r="AF14" i="3"/>
  <c r="AB846" i="3" s="1"/>
  <c r="AF15" i="3"/>
  <c r="AB847" i="3" s="1"/>
  <c r="AF16" i="3"/>
  <c r="AB848" i="3" s="1"/>
  <c r="AF17" i="3"/>
  <c r="AB849" i="3" s="1"/>
  <c r="AF18" i="3"/>
  <c r="AB850" i="3" s="1"/>
  <c r="AF19" i="3"/>
  <c r="AB851" i="3" s="1"/>
  <c r="AF20" i="3"/>
  <c r="AB852" i="3" s="1"/>
  <c r="AF21" i="3"/>
  <c r="AB853" i="3" s="1"/>
  <c r="AF22" i="3"/>
  <c r="AB854" i="3" s="1"/>
  <c r="AF23" i="3"/>
  <c r="AB855" i="3" s="1"/>
  <c r="AF24" i="3"/>
  <c r="AB856" i="3" s="1"/>
  <c r="AF25" i="3"/>
  <c r="AB857" i="3" s="1"/>
  <c r="AF26" i="3"/>
  <c r="AB858" i="3" s="1"/>
  <c r="AF27" i="3"/>
  <c r="AB859" i="3" s="1"/>
  <c r="AF28" i="3"/>
  <c r="AB860" i="3" s="1"/>
  <c r="AF29" i="3"/>
  <c r="AB861" i="3" s="1"/>
  <c r="AF30" i="3"/>
  <c r="AB862" i="3" s="1"/>
  <c r="AF31" i="3"/>
  <c r="AB863" i="3" s="1"/>
  <c r="AF32" i="3"/>
  <c r="AB864" i="3" s="1"/>
  <c r="AF33" i="3"/>
  <c r="AB865" i="3" s="1"/>
  <c r="AF34" i="3"/>
  <c r="AB866" i="3" s="1"/>
  <c r="AF35" i="3"/>
  <c r="AB867" i="3" s="1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" i="3"/>
  <c r="AB837" i="3" s="1"/>
  <c r="AE6" i="3"/>
  <c r="AB807" i="3" s="1"/>
  <c r="AE7" i="3"/>
  <c r="AB808" i="3" s="1"/>
  <c r="AE8" i="3"/>
  <c r="AB809" i="3" s="1"/>
  <c r="AE9" i="3"/>
  <c r="AB810" i="3" s="1"/>
  <c r="AE10" i="3"/>
  <c r="AB811" i="3" s="1"/>
  <c r="AE11" i="3"/>
  <c r="AB812" i="3" s="1"/>
  <c r="AE12" i="3"/>
  <c r="AB813" i="3" s="1"/>
  <c r="AE13" i="3"/>
  <c r="AB814" i="3" s="1"/>
  <c r="AE14" i="3"/>
  <c r="AB815" i="3" s="1"/>
  <c r="AE15" i="3"/>
  <c r="AB816" i="3" s="1"/>
  <c r="AE16" i="3"/>
  <c r="AB817" i="3" s="1"/>
  <c r="AE17" i="3"/>
  <c r="AB818" i="3" s="1"/>
  <c r="AE18" i="3"/>
  <c r="AB819" i="3" s="1"/>
  <c r="AE19" i="3"/>
  <c r="AB820" i="3" s="1"/>
  <c r="AE20" i="3"/>
  <c r="AB821" i="3" s="1"/>
  <c r="AE21" i="3"/>
  <c r="AB822" i="3" s="1"/>
  <c r="AE22" i="3"/>
  <c r="AB823" i="3" s="1"/>
  <c r="AE23" i="3"/>
  <c r="AB824" i="3" s="1"/>
  <c r="AE24" i="3"/>
  <c r="AB825" i="3" s="1"/>
  <c r="AE25" i="3"/>
  <c r="AB826" i="3" s="1"/>
  <c r="AE26" i="3"/>
  <c r="AB827" i="3" s="1"/>
  <c r="AE27" i="3"/>
  <c r="AB828" i="3" s="1"/>
  <c r="AE28" i="3"/>
  <c r="AB829" i="3" s="1"/>
  <c r="AE29" i="3"/>
  <c r="AB830" i="3" s="1"/>
  <c r="AE30" i="3"/>
  <c r="AB831" i="3" s="1"/>
  <c r="AE31" i="3"/>
  <c r="AB832" i="3" s="1"/>
  <c r="AE32" i="3"/>
  <c r="AB833" i="3" s="1"/>
  <c r="AE33" i="3"/>
  <c r="AB834" i="3" s="1"/>
  <c r="AE34" i="3"/>
  <c r="AB835" i="3" s="1"/>
  <c r="AE35" i="3"/>
  <c r="AB836" i="3" s="1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D6" i="3"/>
  <c r="AB776" i="3" s="1"/>
  <c r="AD7" i="3"/>
  <c r="AB777" i="3" s="1"/>
  <c r="AD8" i="3"/>
  <c r="AB778" i="3" s="1"/>
  <c r="AD9" i="3"/>
  <c r="AB779" i="3" s="1"/>
  <c r="AD10" i="3"/>
  <c r="AB780" i="3" s="1"/>
  <c r="AD11" i="3"/>
  <c r="AB781" i="3" s="1"/>
  <c r="AD12" i="3"/>
  <c r="AB782" i="3" s="1"/>
  <c r="AD13" i="3"/>
  <c r="AB783" i="3" s="1"/>
  <c r="AD14" i="3"/>
  <c r="AB784" i="3" s="1"/>
  <c r="AD15" i="3"/>
  <c r="AB785" i="3" s="1"/>
  <c r="AD16" i="3"/>
  <c r="AB786" i="3" s="1"/>
  <c r="AD17" i="3"/>
  <c r="AB787" i="3" s="1"/>
  <c r="AD18" i="3"/>
  <c r="AB788" i="3" s="1"/>
  <c r="AD19" i="3"/>
  <c r="AB789" i="3" s="1"/>
  <c r="AD20" i="3"/>
  <c r="AB790" i="3" s="1"/>
  <c r="AD21" i="3"/>
  <c r="AB791" i="3" s="1"/>
  <c r="AD22" i="3"/>
  <c r="AB792" i="3" s="1"/>
  <c r="AD23" i="3"/>
  <c r="AB793" i="3" s="1"/>
  <c r="AD24" i="3"/>
  <c r="AB794" i="3" s="1"/>
  <c r="AD25" i="3"/>
  <c r="AB795" i="3" s="1"/>
  <c r="AD26" i="3"/>
  <c r="AB796" i="3" s="1"/>
  <c r="AD27" i="3"/>
  <c r="AB797" i="3" s="1"/>
  <c r="AD28" i="3"/>
  <c r="AB798" i="3" s="1"/>
  <c r="AD29" i="3"/>
  <c r="AB799" i="3" s="1"/>
  <c r="AD30" i="3"/>
  <c r="AB800" i="3" s="1"/>
  <c r="AD31" i="3"/>
  <c r="AB801" i="3" s="1"/>
  <c r="AD32" i="3"/>
  <c r="AB802" i="3" s="1"/>
  <c r="AD33" i="3"/>
  <c r="AB803" i="3" s="1"/>
  <c r="AD34" i="3"/>
  <c r="AB804" i="3" s="1"/>
  <c r="AD35" i="3"/>
  <c r="AB805" i="3" s="1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C6" i="3"/>
  <c r="AB745" i="3" s="1"/>
  <c r="AC7" i="3"/>
  <c r="AB746" i="3" s="1"/>
  <c r="AC8" i="3"/>
  <c r="AB747" i="3" s="1"/>
  <c r="AC9" i="3"/>
  <c r="AB748" i="3" s="1"/>
  <c r="AC10" i="3"/>
  <c r="AB749" i="3" s="1"/>
  <c r="AC11" i="3"/>
  <c r="AB750" i="3" s="1"/>
  <c r="AC12" i="3"/>
  <c r="AB751" i="3" s="1"/>
  <c r="AC13" i="3"/>
  <c r="AB752" i="3" s="1"/>
  <c r="AC14" i="3"/>
  <c r="AB753" i="3" s="1"/>
  <c r="AC15" i="3"/>
  <c r="AB754" i="3" s="1"/>
  <c r="AC16" i="3"/>
  <c r="AB755" i="3" s="1"/>
  <c r="AC17" i="3"/>
  <c r="AB756" i="3" s="1"/>
  <c r="AC18" i="3"/>
  <c r="AB757" i="3" s="1"/>
  <c r="AC19" i="3"/>
  <c r="AB758" i="3" s="1"/>
  <c r="AC20" i="3"/>
  <c r="AB759" i="3" s="1"/>
  <c r="AC21" i="3"/>
  <c r="AB760" i="3" s="1"/>
  <c r="AC22" i="3"/>
  <c r="AB761" i="3" s="1"/>
  <c r="AC23" i="3"/>
  <c r="AB762" i="3" s="1"/>
  <c r="AC24" i="3"/>
  <c r="AB763" i="3" s="1"/>
  <c r="AC25" i="3"/>
  <c r="AB764" i="3" s="1"/>
  <c r="AC26" i="3"/>
  <c r="AB765" i="3" s="1"/>
  <c r="AC27" i="3"/>
  <c r="AB766" i="3" s="1"/>
  <c r="AC28" i="3"/>
  <c r="AB767" i="3" s="1"/>
  <c r="AC29" i="3"/>
  <c r="AB768" i="3" s="1"/>
  <c r="AC30" i="3"/>
  <c r="AB769" i="3" s="1"/>
  <c r="AC31" i="3"/>
  <c r="AB770" i="3" s="1"/>
  <c r="AC32" i="3"/>
  <c r="AB771" i="3" s="1"/>
  <c r="AC33" i="3"/>
  <c r="AB772" i="3" s="1"/>
  <c r="AC34" i="3"/>
  <c r="AB773" i="3" s="1"/>
  <c r="AC35" i="3"/>
  <c r="AB774" i="3" s="1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B6" i="3"/>
  <c r="AB714" i="3" s="1"/>
  <c r="AB7" i="3"/>
  <c r="AB715" i="3" s="1"/>
  <c r="AB8" i="3"/>
  <c r="AB716" i="3" s="1"/>
  <c r="AB9" i="3"/>
  <c r="AB717" i="3" s="1"/>
  <c r="AB10" i="3"/>
  <c r="AB718" i="3" s="1"/>
  <c r="AB11" i="3"/>
  <c r="AB719" i="3" s="1"/>
  <c r="AB12" i="3"/>
  <c r="AB720" i="3" s="1"/>
  <c r="AB13" i="3"/>
  <c r="AB721" i="3" s="1"/>
  <c r="AB14" i="3"/>
  <c r="AB722" i="3" s="1"/>
  <c r="AB15" i="3"/>
  <c r="AB723" i="3" s="1"/>
  <c r="AB16" i="3"/>
  <c r="AB724" i="3" s="1"/>
  <c r="AB17" i="3"/>
  <c r="AB725" i="3" s="1"/>
  <c r="AB18" i="3"/>
  <c r="AB726" i="3" s="1"/>
  <c r="AB19" i="3"/>
  <c r="AB727" i="3" s="1"/>
  <c r="AB20" i="3"/>
  <c r="AB728" i="3" s="1"/>
  <c r="AB21" i="3"/>
  <c r="AB729" i="3" s="1"/>
  <c r="AB22" i="3"/>
  <c r="AB730" i="3" s="1"/>
  <c r="AB23" i="3"/>
  <c r="AB731" i="3" s="1"/>
  <c r="AB24" i="3"/>
  <c r="AB732" i="3" s="1"/>
  <c r="AB25" i="3"/>
  <c r="AB733" i="3" s="1"/>
  <c r="AB26" i="3"/>
  <c r="AB734" i="3" s="1"/>
  <c r="AB27" i="3"/>
  <c r="AB735" i="3" s="1"/>
  <c r="AB28" i="3"/>
  <c r="AB736" i="3" s="1"/>
  <c r="AB29" i="3"/>
  <c r="AB737" i="3" s="1"/>
  <c r="AB30" i="3"/>
  <c r="AB738" i="3" s="1"/>
  <c r="AB31" i="3"/>
  <c r="AB739" i="3" s="1"/>
  <c r="AB32" i="3"/>
  <c r="AB740" i="3" s="1"/>
  <c r="AB33" i="3"/>
  <c r="AB741" i="3" s="1"/>
  <c r="AB34" i="3"/>
  <c r="AB742" i="3" s="1"/>
  <c r="AB35" i="3"/>
  <c r="AB743" i="3" s="1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E5" i="3"/>
  <c r="AB806" i="3" s="1"/>
  <c r="AD5" i="3"/>
  <c r="AB775" i="3" s="1"/>
  <c r="AC5" i="3"/>
  <c r="AB744" i="3" s="1"/>
  <c r="AB5" i="3"/>
  <c r="AB713" i="3" s="1"/>
  <c r="AA5" i="3"/>
  <c r="AB682" i="3" s="1"/>
  <c r="N5" i="3"/>
  <c r="AB279" i="3" s="1"/>
  <c r="N1" i="3"/>
  <c r="P4" i="3" s="1"/>
  <c r="F1" i="3"/>
  <c r="H4" i="3" s="1"/>
  <c r="G1" i="3"/>
  <c r="I4" i="3" s="1"/>
  <c r="H1" i="3"/>
  <c r="J4" i="3" s="1"/>
  <c r="I1" i="3"/>
  <c r="K4" i="3" s="1"/>
  <c r="J1" i="3"/>
  <c r="L4" i="3" s="1"/>
  <c r="K1" i="3"/>
  <c r="M4" i="3" s="1"/>
  <c r="L1" i="3"/>
  <c r="N4" i="3" s="1"/>
  <c r="M1" i="3"/>
  <c r="O4" i="3" s="1"/>
  <c r="O1" i="3"/>
  <c r="Q4" i="3" s="1"/>
  <c r="P1" i="3"/>
  <c r="R4" i="3" s="1"/>
  <c r="Q1" i="3"/>
  <c r="S4" i="3" s="1"/>
  <c r="R1" i="3"/>
  <c r="T4" i="3" s="1"/>
  <c r="S1" i="3"/>
  <c r="U4" i="3" s="1"/>
  <c r="T1" i="3"/>
  <c r="V4" i="3" s="1"/>
  <c r="U1" i="3"/>
  <c r="W4" i="3" s="1"/>
  <c r="V1" i="3"/>
  <c r="X4" i="3" s="1"/>
  <c r="W1" i="3"/>
  <c r="Y4" i="3" s="1"/>
  <c r="X1" i="3"/>
  <c r="Z4" i="3" s="1"/>
  <c r="Y1" i="3"/>
  <c r="AA4" i="3" s="1"/>
  <c r="Z1" i="3"/>
  <c r="AB4" i="3" s="1"/>
  <c r="AA1" i="3"/>
  <c r="AC4" i="3" s="1"/>
  <c r="AB1" i="3"/>
  <c r="AD4" i="3" s="1"/>
  <c r="AC1" i="3"/>
  <c r="AE4" i="3" s="1"/>
  <c r="AE1" i="3"/>
  <c r="AG4" i="3" s="1"/>
  <c r="AF1" i="3"/>
  <c r="AH4" i="3" s="1"/>
  <c r="AG1" i="3"/>
  <c r="AI4" i="3" s="1"/>
  <c r="AH1" i="3"/>
  <c r="AJ4" i="3" s="1"/>
  <c r="AI1" i="3"/>
  <c r="AK4" i="3" s="1"/>
  <c r="AJ1" i="3"/>
  <c r="AL4" i="3" s="1"/>
  <c r="AK1" i="3"/>
  <c r="AM4" i="3" s="1"/>
  <c r="AL1" i="3"/>
  <c r="AN4" i="3" s="1"/>
  <c r="AM1" i="3"/>
  <c r="AO4" i="3" s="1"/>
  <c r="AN1" i="3"/>
  <c r="AP4" i="3" s="1"/>
  <c r="AO1" i="3"/>
  <c r="AQ4" i="3" s="1"/>
  <c r="AP1" i="3"/>
  <c r="AR4" i="3" s="1"/>
  <c r="AQ1" i="3"/>
  <c r="AS4" i="3" s="1"/>
  <c r="AR1" i="3"/>
  <c r="AT4" i="3" s="1"/>
  <c r="AS1" i="3"/>
  <c r="AU4" i="3" s="1"/>
  <c r="AT1" i="3"/>
  <c r="AV4" i="3" s="1"/>
  <c r="AU1" i="3"/>
  <c r="AW4" i="3" s="1"/>
  <c r="AV1" i="3"/>
  <c r="AX4" i="3" s="1"/>
  <c r="AW1" i="3"/>
  <c r="AY4" i="3" s="1"/>
  <c r="AX1" i="3"/>
  <c r="AZ4" i="3" s="1"/>
  <c r="AY1" i="3"/>
  <c r="BA4" i="3" s="1"/>
  <c r="AZ1" i="3"/>
  <c r="BB4" i="3" s="1"/>
  <c r="BA1" i="3"/>
  <c r="BC4" i="3" s="1"/>
  <c r="BB1" i="3"/>
  <c r="BD4" i="3" s="1"/>
  <c r="BC1" i="3"/>
  <c r="BE4" i="3" s="1"/>
  <c r="BD1" i="3"/>
  <c r="BF4" i="3" s="1"/>
  <c r="BE1" i="3"/>
  <c r="BG4" i="3" s="1"/>
  <c r="BF1" i="3"/>
  <c r="BH4" i="3" s="1"/>
  <c r="BG1" i="3"/>
  <c r="BI4" i="3" s="1"/>
  <c r="E1" i="3"/>
  <c r="G4" i="3" s="1"/>
  <c r="N38" i="3"/>
  <c r="B19" i="3"/>
  <c r="AV5" i="3"/>
  <c r="AU5" i="3"/>
  <c r="AT5" i="3"/>
  <c r="AS5" i="3"/>
  <c r="AR5" i="3"/>
  <c r="AQ5" i="3"/>
  <c r="AP5" i="3"/>
  <c r="AO5" i="3"/>
  <c r="AN5" i="3"/>
  <c r="AM5" i="3"/>
  <c r="AA6" i="3"/>
  <c r="AB683" i="3" s="1"/>
  <c r="AA7" i="3"/>
  <c r="AB684" i="3" s="1"/>
  <c r="AA8" i="3"/>
  <c r="AB685" i="3" s="1"/>
  <c r="AA9" i="3"/>
  <c r="AB686" i="3" s="1"/>
  <c r="AA10" i="3"/>
  <c r="AB687" i="3" s="1"/>
  <c r="AA11" i="3"/>
  <c r="AB688" i="3" s="1"/>
  <c r="AA12" i="3"/>
  <c r="AB689" i="3" s="1"/>
  <c r="AA13" i="3"/>
  <c r="AB690" i="3" s="1"/>
  <c r="AA14" i="3"/>
  <c r="AB691" i="3" s="1"/>
  <c r="AA15" i="3"/>
  <c r="AB692" i="3" s="1"/>
  <c r="AA16" i="3"/>
  <c r="AB693" i="3" s="1"/>
  <c r="AA17" i="3"/>
  <c r="AB694" i="3" s="1"/>
  <c r="AA18" i="3"/>
  <c r="AB695" i="3" s="1"/>
  <c r="AA19" i="3"/>
  <c r="AB696" i="3" s="1"/>
  <c r="AA20" i="3"/>
  <c r="AB697" i="3" s="1"/>
  <c r="AA21" i="3"/>
  <c r="AB698" i="3" s="1"/>
  <c r="AA22" i="3"/>
  <c r="AB699" i="3" s="1"/>
  <c r="AA23" i="3"/>
  <c r="AB700" i="3" s="1"/>
  <c r="AA24" i="3"/>
  <c r="AB701" i="3" s="1"/>
  <c r="AA25" i="3"/>
  <c r="AB702" i="3" s="1"/>
  <c r="AA26" i="3"/>
  <c r="AB703" i="3" s="1"/>
  <c r="AA27" i="3"/>
  <c r="AB704" i="3" s="1"/>
  <c r="AA28" i="3"/>
  <c r="AB705" i="3" s="1"/>
  <c r="AA29" i="3"/>
  <c r="AB706" i="3" s="1"/>
  <c r="AA30" i="3"/>
  <c r="AB707" i="3" s="1"/>
  <c r="AA31" i="3"/>
  <c r="AB708" i="3" s="1"/>
  <c r="AA32" i="3"/>
  <c r="AB709" i="3" s="1"/>
  <c r="AA33" i="3"/>
  <c r="AB710" i="3" s="1"/>
  <c r="AA34" i="3"/>
  <c r="AB711" i="3" s="1"/>
  <c r="AA35" i="3"/>
  <c r="AB712" i="3" s="1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Z6" i="3"/>
  <c r="AB652" i="3" s="1"/>
  <c r="Z7" i="3"/>
  <c r="AB653" i="3" s="1"/>
  <c r="Z8" i="3"/>
  <c r="AB654" i="3" s="1"/>
  <c r="Z9" i="3"/>
  <c r="AB655" i="3" s="1"/>
  <c r="Z10" i="3"/>
  <c r="AB656" i="3" s="1"/>
  <c r="Z11" i="3"/>
  <c r="AB657" i="3" s="1"/>
  <c r="Z12" i="3"/>
  <c r="AB658" i="3" s="1"/>
  <c r="Z13" i="3"/>
  <c r="AB659" i="3" s="1"/>
  <c r="Z14" i="3"/>
  <c r="AB660" i="3" s="1"/>
  <c r="Z15" i="3"/>
  <c r="AB661" i="3" s="1"/>
  <c r="Z16" i="3"/>
  <c r="AB662" i="3" s="1"/>
  <c r="Z17" i="3"/>
  <c r="AB663" i="3" s="1"/>
  <c r="Z18" i="3"/>
  <c r="AB664" i="3" s="1"/>
  <c r="Z19" i="3"/>
  <c r="AB665" i="3" s="1"/>
  <c r="Z20" i="3"/>
  <c r="AB666" i="3" s="1"/>
  <c r="Z21" i="3"/>
  <c r="AB667" i="3" s="1"/>
  <c r="Z22" i="3"/>
  <c r="AB668" i="3" s="1"/>
  <c r="Z23" i="3"/>
  <c r="AB669" i="3" s="1"/>
  <c r="Z24" i="3"/>
  <c r="AB670" i="3" s="1"/>
  <c r="Z25" i="3"/>
  <c r="AB671" i="3" s="1"/>
  <c r="Z26" i="3"/>
  <c r="AB672" i="3" s="1"/>
  <c r="Z27" i="3"/>
  <c r="AB673" i="3" s="1"/>
  <c r="Z28" i="3"/>
  <c r="AB674" i="3" s="1"/>
  <c r="Z29" i="3"/>
  <c r="AB675" i="3" s="1"/>
  <c r="Z30" i="3"/>
  <c r="AB676" i="3" s="1"/>
  <c r="Z31" i="3"/>
  <c r="AB677" i="3" s="1"/>
  <c r="Z32" i="3"/>
  <c r="AB678" i="3" s="1"/>
  <c r="Z33" i="3"/>
  <c r="AB679" i="3" s="1"/>
  <c r="Z34" i="3"/>
  <c r="AB680" i="3" s="1"/>
  <c r="Z35" i="3"/>
  <c r="AB681" i="3" s="1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W6" i="3"/>
  <c r="AB559" i="3" s="1"/>
  <c r="W7" i="3"/>
  <c r="AB560" i="3" s="1"/>
  <c r="W8" i="3"/>
  <c r="AB561" i="3" s="1"/>
  <c r="W9" i="3"/>
  <c r="AB562" i="3" s="1"/>
  <c r="W10" i="3"/>
  <c r="AB563" i="3" s="1"/>
  <c r="W11" i="3"/>
  <c r="AB564" i="3" s="1"/>
  <c r="W12" i="3"/>
  <c r="AB565" i="3" s="1"/>
  <c r="W13" i="3"/>
  <c r="AB566" i="3" s="1"/>
  <c r="W14" i="3"/>
  <c r="AB567" i="3" s="1"/>
  <c r="W15" i="3"/>
  <c r="AB568" i="3" s="1"/>
  <c r="W16" i="3"/>
  <c r="AB569" i="3" s="1"/>
  <c r="W17" i="3"/>
  <c r="AB570" i="3" s="1"/>
  <c r="W18" i="3"/>
  <c r="AB571" i="3" s="1"/>
  <c r="W19" i="3"/>
  <c r="AB572" i="3" s="1"/>
  <c r="W20" i="3"/>
  <c r="AB573" i="3" s="1"/>
  <c r="W21" i="3"/>
  <c r="AB574" i="3" s="1"/>
  <c r="W22" i="3"/>
  <c r="AB575" i="3" s="1"/>
  <c r="W23" i="3"/>
  <c r="AB576" i="3" s="1"/>
  <c r="W24" i="3"/>
  <c r="AB577" i="3" s="1"/>
  <c r="W25" i="3"/>
  <c r="AB578" i="3" s="1"/>
  <c r="W26" i="3"/>
  <c r="AB579" i="3" s="1"/>
  <c r="W27" i="3"/>
  <c r="AB580" i="3" s="1"/>
  <c r="W28" i="3"/>
  <c r="AB581" i="3" s="1"/>
  <c r="W29" i="3"/>
  <c r="AB582" i="3" s="1"/>
  <c r="W30" i="3"/>
  <c r="AB583" i="3" s="1"/>
  <c r="W31" i="3"/>
  <c r="AB584" i="3" s="1"/>
  <c r="W32" i="3"/>
  <c r="AB585" i="3" s="1"/>
  <c r="W33" i="3"/>
  <c r="AB586" i="3" s="1"/>
  <c r="W34" i="3"/>
  <c r="AB587" i="3" s="1"/>
  <c r="W35" i="3"/>
  <c r="AB588" i="3" s="1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Y6" i="3"/>
  <c r="AB621" i="3" s="1"/>
  <c r="Y7" i="3"/>
  <c r="AB622" i="3" s="1"/>
  <c r="Y8" i="3"/>
  <c r="AB623" i="3" s="1"/>
  <c r="Y9" i="3"/>
  <c r="AB624" i="3" s="1"/>
  <c r="Y10" i="3"/>
  <c r="AB625" i="3" s="1"/>
  <c r="Y11" i="3"/>
  <c r="AB626" i="3" s="1"/>
  <c r="Y12" i="3"/>
  <c r="AB627" i="3" s="1"/>
  <c r="Y13" i="3"/>
  <c r="AB628" i="3" s="1"/>
  <c r="Y14" i="3"/>
  <c r="AB629" i="3" s="1"/>
  <c r="Y15" i="3"/>
  <c r="AB630" i="3" s="1"/>
  <c r="Y16" i="3"/>
  <c r="AB631" i="3" s="1"/>
  <c r="Y17" i="3"/>
  <c r="AB632" i="3" s="1"/>
  <c r="Y18" i="3"/>
  <c r="AB633" i="3" s="1"/>
  <c r="Y19" i="3"/>
  <c r="AB634" i="3" s="1"/>
  <c r="Y20" i="3"/>
  <c r="AB635" i="3" s="1"/>
  <c r="Y21" i="3"/>
  <c r="AB636" i="3" s="1"/>
  <c r="Y22" i="3"/>
  <c r="AB637" i="3" s="1"/>
  <c r="Y23" i="3"/>
  <c r="AB638" i="3" s="1"/>
  <c r="Y24" i="3"/>
  <c r="AB639" i="3" s="1"/>
  <c r="Y25" i="3"/>
  <c r="AB640" i="3" s="1"/>
  <c r="Y26" i="3"/>
  <c r="AB641" i="3" s="1"/>
  <c r="Y27" i="3"/>
  <c r="AB642" i="3" s="1"/>
  <c r="Y28" i="3"/>
  <c r="AB643" i="3" s="1"/>
  <c r="Y29" i="3"/>
  <c r="AB644" i="3" s="1"/>
  <c r="Y30" i="3"/>
  <c r="AB645" i="3" s="1"/>
  <c r="Y31" i="3"/>
  <c r="AB646" i="3" s="1"/>
  <c r="Y32" i="3"/>
  <c r="AB647" i="3" s="1"/>
  <c r="Y33" i="3"/>
  <c r="AB648" i="3" s="1"/>
  <c r="Y34" i="3"/>
  <c r="AB649" i="3" s="1"/>
  <c r="Y35" i="3"/>
  <c r="AB650" i="3" s="1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X6" i="3"/>
  <c r="AB590" i="3" s="1"/>
  <c r="X7" i="3"/>
  <c r="AB591" i="3" s="1"/>
  <c r="X8" i="3"/>
  <c r="AB592" i="3" s="1"/>
  <c r="X9" i="3"/>
  <c r="AB593" i="3" s="1"/>
  <c r="X10" i="3"/>
  <c r="AB594" i="3" s="1"/>
  <c r="X11" i="3"/>
  <c r="AB595" i="3" s="1"/>
  <c r="X12" i="3"/>
  <c r="AB596" i="3" s="1"/>
  <c r="X13" i="3"/>
  <c r="AB597" i="3" s="1"/>
  <c r="X14" i="3"/>
  <c r="AB598" i="3" s="1"/>
  <c r="X15" i="3"/>
  <c r="AB599" i="3" s="1"/>
  <c r="X16" i="3"/>
  <c r="AB600" i="3" s="1"/>
  <c r="X17" i="3"/>
  <c r="AB601" i="3" s="1"/>
  <c r="X18" i="3"/>
  <c r="AB602" i="3" s="1"/>
  <c r="X19" i="3"/>
  <c r="AB603" i="3" s="1"/>
  <c r="X20" i="3"/>
  <c r="AB604" i="3" s="1"/>
  <c r="X21" i="3"/>
  <c r="AB605" i="3" s="1"/>
  <c r="X22" i="3"/>
  <c r="AB606" i="3" s="1"/>
  <c r="X23" i="3"/>
  <c r="AB607" i="3" s="1"/>
  <c r="X24" i="3"/>
  <c r="AB608" i="3" s="1"/>
  <c r="X25" i="3"/>
  <c r="AB609" i="3" s="1"/>
  <c r="X26" i="3"/>
  <c r="AB610" i="3" s="1"/>
  <c r="X27" i="3"/>
  <c r="AB611" i="3" s="1"/>
  <c r="X28" i="3"/>
  <c r="AB612" i="3" s="1"/>
  <c r="X29" i="3"/>
  <c r="AB613" i="3" s="1"/>
  <c r="X30" i="3"/>
  <c r="AB614" i="3" s="1"/>
  <c r="X31" i="3"/>
  <c r="AB615" i="3" s="1"/>
  <c r="X32" i="3"/>
  <c r="AB616" i="3" s="1"/>
  <c r="X33" i="3"/>
  <c r="AB617" i="3" s="1"/>
  <c r="X34" i="3"/>
  <c r="AB618" i="3" s="1"/>
  <c r="X35" i="3"/>
  <c r="AB619" i="3" s="1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Z5" i="3"/>
  <c r="AB651" i="3" s="1"/>
  <c r="Y5" i="3"/>
  <c r="AB620" i="3" s="1"/>
  <c r="X5" i="3"/>
  <c r="AB589" i="3" s="1"/>
  <c r="W5" i="3"/>
  <c r="AB558" i="3" s="1"/>
  <c r="V5" i="3"/>
  <c r="AB527" i="3" s="1"/>
  <c r="M6" i="3"/>
  <c r="AB249" i="3" s="1"/>
  <c r="M7" i="3"/>
  <c r="AB250" i="3" s="1"/>
  <c r="M8" i="3"/>
  <c r="AB251" i="3" s="1"/>
  <c r="M9" i="3"/>
  <c r="AB252" i="3" s="1"/>
  <c r="M10" i="3"/>
  <c r="AB253" i="3" s="1"/>
  <c r="M11" i="3"/>
  <c r="AB254" i="3" s="1"/>
  <c r="M12" i="3"/>
  <c r="AB255" i="3" s="1"/>
  <c r="M13" i="3"/>
  <c r="AB256" i="3" s="1"/>
  <c r="M14" i="3"/>
  <c r="AB257" i="3" s="1"/>
  <c r="M15" i="3"/>
  <c r="AB258" i="3" s="1"/>
  <c r="M16" i="3"/>
  <c r="AB259" i="3" s="1"/>
  <c r="M17" i="3"/>
  <c r="AB260" i="3" s="1"/>
  <c r="M18" i="3"/>
  <c r="AB261" i="3" s="1"/>
  <c r="M19" i="3"/>
  <c r="AB262" i="3" s="1"/>
  <c r="M20" i="3"/>
  <c r="AB263" i="3" s="1"/>
  <c r="M21" i="3"/>
  <c r="AB264" i="3" s="1"/>
  <c r="M22" i="3"/>
  <c r="AB265" i="3" s="1"/>
  <c r="M23" i="3"/>
  <c r="AB266" i="3" s="1"/>
  <c r="M24" i="3"/>
  <c r="AB267" i="3" s="1"/>
  <c r="M25" i="3"/>
  <c r="AB268" i="3" s="1"/>
  <c r="M26" i="3"/>
  <c r="AB269" i="3" s="1"/>
  <c r="M27" i="3"/>
  <c r="AB270" i="3" s="1"/>
  <c r="M28" i="3"/>
  <c r="AB271" i="3" s="1"/>
  <c r="M29" i="3"/>
  <c r="AB272" i="3" s="1"/>
  <c r="M30" i="3"/>
  <c r="AB273" i="3" s="1"/>
  <c r="M31" i="3"/>
  <c r="AB274" i="3" s="1"/>
  <c r="M32" i="3"/>
  <c r="AB275" i="3" s="1"/>
  <c r="M33" i="3"/>
  <c r="AB276" i="3" s="1"/>
  <c r="M34" i="3"/>
  <c r="AB277" i="3" s="1"/>
  <c r="M35" i="3"/>
  <c r="AB278" i="3" s="1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L6" i="3"/>
  <c r="AB218" i="3" s="1"/>
  <c r="L7" i="3"/>
  <c r="AB219" i="3" s="1"/>
  <c r="L8" i="3"/>
  <c r="AB220" i="3" s="1"/>
  <c r="L9" i="3"/>
  <c r="AB221" i="3" s="1"/>
  <c r="L10" i="3"/>
  <c r="AB222" i="3" s="1"/>
  <c r="L11" i="3"/>
  <c r="AB223" i="3" s="1"/>
  <c r="L12" i="3"/>
  <c r="AB224" i="3" s="1"/>
  <c r="L13" i="3"/>
  <c r="AB225" i="3" s="1"/>
  <c r="L14" i="3"/>
  <c r="AB226" i="3" s="1"/>
  <c r="L15" i="3"/>
  <c r="AB227" i="3" s="1"/>
  <c r="L16" i="3"/>
  <c r="AB228" i="3" s="1"/>
  <c r="L17" i="3"/>
  <c r="AB229" i="3" s="1"/>
  <c r="L18" i="3"/>
  <c r="AB230" i="3" s="1"/>
  <c r="L19" i="3"/>
  <c r="AB231" i="3" s="1"/>
  <c r="L20" i="3"/>
  <c r="AB232" i="3" s="1"/>
  <c r="L21" i="3"/>
  <c r="AB233" i="3" s="1"/>
  <c r="L22" i="3"/>
  <c r="AB234" i="3" s="1"/>
  <c r="L23" i="3"/>
  <c r="AB235" i="3" s="1"/>
  <c r="L24" i="3"/>
  <c r="AB236" i="3" s="1"/>
  <c r="L25" i="3"/>
  <c r="AB237" i="3" s="1"/>
  <c r="L26" i="3"/>
  <c r="AB238" i="3" s="1"/>
  <c r="L27" i="3"/>
  <c r="AB239" i="3" s="1"/>
  <c r="L28" i="3"/>
  <c r="AB240" i="3" s="1"/>
  <c r="L29" i="3"/>
  <c r="AB241" i="3" s="1"/>
  <c r="L30" i="3"/>
  <c r="AB242" i="3" s="1"/>
  <c r="L31" i="3"/>
  <c r="AB243" i="3" s="1"/>
  <c r="L32" i="3"/>
  <c r="AB244" i="3" s="1"/>
  <c r="L33" i="3"/>
  <c r="AB245" i="3" s="1"/>
  <c r="L34" i="3"/>
  <c r="AB246" i="3" s="1"/>
  <c r="L35" i="3"/>
  <c r="AB247" i="3" s="1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N6" i="3"/>
  <c r="AB280" i="3" s="1"/>
  <c r="N7" i="3"/>
  <c r="AB281" i="3" s="1"/>
  <c r="N8" i="3"/>
  <c r="AB282" i="3" s="1"/>
  <c r="N9" i="3"/>
  <c r="AB283" i="3" s="1"/>
  <c r="N10" i="3"/>
  <c r="AB284" i="3" s="1"/>
  <c r="N11" i="3"/>
  <c r="AB285" i="3" s="1"/>
  <c r="N12" i="3"/>
  <c r="AB286" i="3" s="1"/>
  <c r="N13" i="3"/>
  <c r="AB287" i="3" s="1"/>
  <c r="N14" i="3"/>
  <c r="AB288" i="3" s="1"/>
  <c r="N15" i="3"/>
  <c r="AB289" i="3" s="1"/>
  <c r="N16" i="3"/>
  <c r="AB290" i="3" s="1"/>
  <c r="N17" i="3"/>
  <c r="AB291" i="3" s="1"/>
  <c r="N18" i="3"/>
  <c r="AB292" i="3" s="1"/>
  <c r="N19" i="3"/>
  <c r="AB293" i="3" s="1"/>
  <c r="N20" i="3"/>
  <c r="AB294" i="3" s="1"/>
  <c r="N21" i="3"/>
  <c r="AB295" i="3" s="1"/>
  <c r="N22" i="3"/>
  <c r="AB296" i="3" s="1"/>
  <c r="N23" i="3"/>
  <c r="AB297" i="3" s="1"/>
  <c r="N24" i="3"/>
  <c r="AB298" i="3" s="1"/>
  <c r="N25" i="3"/>
  <c r="AB299" i="3" s="1"/>
  <c r="N26" i="3"/>
  <c r="AB300" i="3" s="1"/>
  <c r="N27" i="3"/>
  <c r="AB301" i="3" s="1"/>
  <c r="N28" i="3"/>
  <c r="AB302" i="3" s="1"/>
  <c r="N29" i="3"/>
  <c r="AB303" i="3" s="1"/>
  <c r="N30" i="3"/>
  <c r="AB304" i="3" s="1"/>
  <c r="N31" i="3"/>
  <c r="AB305" i="3" s="1"/>
  <c r="N32" i="3"/>
  <c r="AB306" i="3" s="1"/>
  <c r="N33" i="3"/>
  <c r="AB307" i="3" s="1"/>
  <c r="N34" i="3"/>
  <c r="AB308" i="3" s="1"/>
  <c r="N35" i="3"/>
  <c r="AB309" i="3" s="1"/>
  <c r="N36" i="3"/>
  <c r="N37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O6" i="3"/>
  <c r="AB311" i="3" s="1"/>
  <c r="O7" i="3"/>
  <c r="AB312" i="3" s="1"/>
  <c r="O8" i="3"/>
  <c r="AB313" i="3" s="1"/>
  <c r="O9" i="3"/>
  <c r="AB314" i="3" s="1"/>
  <c r="O10" i="3"/>
  <c r="AB315" i="3" s="1"/>
  <c r="O11" i="3"/>
  <c r="AB316" i="3" s="1"/>
  <c r="O12" i="3"/>
  <c r="AB317" i="3" s="1"/>
  <c r="O13" i="3"/>
  <c r="AB318" i="3" s="1"/>
  <c r="O14" i="3"/>
  <c r="AB319" i="3" s="1"/>
  <c r="O15" i="3"/>
  <c r="AB320" i="3" s="1"/>
  <c r="O16" i="3"/>
  <c r="AB321" i="3" s="1"/>
  <c r="O17" i="3"/>
  <c r="AB322" i="3" s="1"/>
  <c r="O18" i="3"/>
  <c r="AB323" i="3" s="1"/>
  <c r="O19" i="3"/>
  <c r="AB324" i="3" s="1"/>
  <c r="O20" i="3"/>
  <c r="AB325" i="3" s="1"/>
  <c r="O21" i="3"/>
  <c r="AB326" i="3" s="1"/>
  <c r="O22" i="3"/>
  <c r="AB327" i="3" s="1"/>
  <c r="O23" i="3"/>
  <c r="AB328" i="3" s="1"/>
  <c r="O24" i="3"/>
  <c r="AB329" i="3" s="1"/>
  <c r="O25" i="3"/>
  <c r="AB330" i="3" s="1"/>
  <c r="O26" i="3"/>
  <c r="AB331" i="3" s="1"/>
  <c r="O27" i="3"/>
  <c r="AB332" i="3" s="1"/>
  <c r="O28" i="3"/>
  <c r="AB333" i="3" s="1"/>
  <c r="O29" i="3"/>
  <c r="AB334" i="3" s="1"/>
  <c r="O30" i="3"/>
  <c r="AB335" i="3" s="1"/>
  <c r="O31" i="3"/>
  <c r="AB336" i="3" s="1"/>
  <c r="O32" i="3"/>
  <c r="AB337" i="3" s="1"/>
  <c r="O33" i="3"/>
  <c r="AB338" i="3" s="1"/>
  <c r="O34" i="3"/>
  <c r="AB339" i="3" s="1"/>
  <c r="O35" i="3"/>
  <c r="AB340" i="3" s="1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" i="3"/>
  <c r="AB310" i="3" s="1"/>
  <c r="M5" i="3"/>
  <c r="AB248" i="3" s="1"/>
  <c r="L5" i="3"/>
  <c r="AB217" i="3" s="1"/>
  <c r="G5" i="3"/>
  <c r="AB62" i="3" s="1"/>
  <c r="H5" i="3"/>
  <c r="AB93" i="3" s="1"/>
  <c r="J5" i="3"/>
  <c r="AB155" i="3" s="1"/>
  <c r="K5" i="3"/>
  <c r="AB186" i="3" s="1"/>
  <c r="K6" i="3"/>
  <c r="AB187" i="3" s="1"/>
  <c r="K7" i="3"/>
  <c r="AB188" i="3" s="1"/>
  <c r="K8" i="3"/>
  <c r="AB189" i="3" s="1"/>
  <c r="K9" i="3"/>
  <c r="AB190" i="3" s="1"/>
  <c r="K10" i="3"/>
  <c r="AB191" i="3" s="1"/>
  <c r="K11" i="3"/>
  <c r="AB192" i="3" s="1"/>
  <c r="K12" i="3"/>
  <c r="AB193" i="3" s="1"/>
  <c r="K13" i="3"/>
  <c r="AB194" i="3" s="1"/>
  <c r="K14" i="3"/>
  <c r="AB195" i="3" s="1"/>
  <c r="K15" i="3"/>
  <c r="AB196" i="3" s="1"/>
  <c r="K16" i="3"/>
  <c r="AB197" i="3" s="1"/>
  <c r="K17" i="3"/>
  <c r="AB198" i="3" s="1"/>
  <c r="K18" i="3"/>
  <c r="AB199" i="3" s="1"/>
  <c r="K19" i="3"/>
  <c r="AB200" i="3" s="1"/>
  <c r="K20" i="3"/>
  <c r="AB201" i="3" s="1"/>
  <c r="K21" i="3"/>
  <c r="AB202" i="3" s="1"/>
  <c r="K22" i="3"/>
  <c r="AB203" i="3" s="1"/>
  <c r="K23" i="3"/>
  <c r="AB204" i="3" s="1"/>
  <c r="K24" i="3"/>
  <c r="AB205" i="3" s="1"/>
  <c r="K25" i="3"/>
  <c r="AB206" i="3" s="1"/>
  <c r="K26" i="3"/>
  <c r="AB207" i="3" s="1"/>
  <c r="K27" i="3"/>
  <c r="AB208" i="3" s="1"/>
  <c r="K28" i="3"/>
  <c r="AB209" i="3" s="1"/>
  <c r="K29" i="3"/>
  <c r="AB210" i="3" s="1"/>
  <c r="K30" i="3"/>
  <c r="AB211" i="3" s="1"/>
  <c r="K31" i="3"/>
  <c r="AB212" i="3" s="1"/>
  <c r="K32" i="3"/>
  <c r="AB213" i="3" s="1"/>
  <c r="K33" i="3"/>
  <c r="AB214" i="3" s="1"/>
  <c r="K34" i="3"/>
  <c r="AB215" i="3" s="1"/>
  <c r="K35" i="3"/>
  <c r="AB216" i="3" s="1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J6" i="3"/>
  <c r="AB156" i="3" s="1"/>
  <c r="J7" i="3"/>
  <c r="AB157" i="3" s="1"/>
  <c r="J8" i="3"/>
  <c r="AB158" i="3" s="1"/>
  <c r="J9" i="3"/>
  <c r="AB159" i="3" s="1"/>
  <c r="J10" i="3"/>
  <c r="AB160" i="3" s="1"/>
  <c r="J11" i="3"/>
  <c r="AB161" i="3" s="1"/>
  <c r="J12" i="3"/>
  <c r="AB162" i="3" s="1"/>
  <c r="J13" i="3"/>
  <c r="AB163" i="3" s="1"/>
  <c r="J14" i="3"/>
  <c r="AB164" i="3" s="1"/>
  <c r="J15" i="3"/>
  <c r="AB165" i="3" s="1"/>
  <c r="J16" i="3"/>
  <c r="AB166" i="3" s="1"/>
  <c r="J17" i="3"/>
  <c r="AB167" i="3" s="1"/>
  <c r="J18" i="3"/>
  <c r="AB168" i="3" s="1"/>
  <c r="J19" i="3"/>
  <c r="AB169" i="3" s="1"/>
  <c r="J20" i="3"/>
  <c r="AB170" i="3" s="1"/>
  <c r="J21" i="3"/>
  <c r="AB171" i="3" s="1"/>
  <c r="J22" i="3"/>
  <c r="AB172" i="3" s="1"/>
  <c r="J23" i="3"/>
  <c r="AB173" i="3" s="1"/>
  <c r="J24" i="3"/>
  <c r="AB174" i="3" s="1"/>
  <c r="J25" i="3"/>
  <c r="AB175" i="3" s="1"/>
  <c r="J26" i="3"/>
  <c r="AB176" i="3" s="1"/>
  <c r="J27" i="3"/>
  <c r="AB177" i="3" s="1"/>
  <c r="J28" i="3"/>
  <c r="AB178" i="3" s="1"/>
  <c r="J29" i="3"/>
  <c r="AB179" i="3" s="1"/>
  <c r="J30" i="3"/>
  <c r="AB180" i="3" s="1"/>
  <c r="J31" i="3"/>
  <c r="AB181" i="3" s="1"/>
  <c r="J32" i="3"/>
  <c r="AB182" i="3" s="1"/>
  <c r="J33" i="3"/>
  <c r="AB183" i="3" s="1"/>
  <c r="J34" i="3"/>
  <c r="AB184" i="3" s="1"/>
  <c r="J35" i="3"/>
  <c r="AB185" i="3" s="1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H6" i="3"/>
  <c r="AB94" i="3" s="1"/>
  <c r="H7" i="3"/>
  <c r="AB95" i="3" s="1"/>
  <c r="H8" i="3"/>
  <c r="AB96" i="3" s="1"/>
  <c r="H9" i="3"/>
  <c r="AB97" i="3" s="1"/>
  <c r="H10" i="3"/>
  <c r="AB98" i="3" s="1"/>
  <c r="H11" i="3"/>
  <c r="AB99" i="3" s="1"/>
  <c r="H12" i="3"/>
  <c r="AB100" i="3" s="1"/>
  <c r="H13" i="3"/>
  <c r="AB101" i="3" s="1"/>
  <c r="H14" i="3"/>
  <c r="AB102" i="3" s="1"/>
  <c r="H15" i="3"/>
  <c r="AB103" i="3" s="1"/>
  <c r="H16" i="3"/>
  <c r="AB104" i="3" s="1"/>
  <c r="H17" i="3"/>
  <c r="AB105" i="3" s="1"/>
  <c r="H18" i="3"/>
  <c r="AB106" i="3" s="1"/>
  <c r="H19" i="3"/>
  <c r="AB107" i="3" s="1"/>
  <c r="H20" i="3"/>
  <c r="AB108" i="3" s="1"/>
  <c r="H21" i="3"/>
  <c r="AB109" i="3" s="1"/>
  <c r="H22" i="3"/>
  <c r="AB110" i="3" s="1"/>
  <c r="H23" i="3"/>
  <c r="AB111" i="3" s="1"/>
  <c r="H24" i="3"/>
  <c r="AB112" i="3" s="1"/>
  <c r="H25" i="3"/>
  <c r="AB113" i="3" s="1"/>
  <c r="H26" i="3"/>
  <c r="AB114" i="3" s="1"/>
  <c r="H27" i="3"/>
  <c r="AB115" i="3" s="1"/>
  <c r="H28" i="3"/>
  <c r="AB116" i="3" s="1"/>
  <c r="H29" i="3"/>
  <c r="AB117" i="3" s="1"/>
  <c r="H30" i="3"/>
  <c r="AB118" i="3" s="1"/>
  <c r="H31" i="3"/>
  <c r="AB119" i="3" s="1"/>
  <c r="H32" i="3"/>
  <c r="AB120" i="3" s="1"/>
  <c r="H33" i="3"/>
  <c r="AB121" i="3" s="1"/>
  <c r="H34" i="3"/>
  <c r="AB122" i="3" s="1"/>
  <c r="H35" i="3"/>
  <c r="AB123" i="3" s="1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G6" i="3"/>
  <c r="AB63" i="3" s="1"/>
  <c r="G7" i="3"/>
  <c r="AB64" i="3" s="1"/>
  <c r="G8" i="3"/>
  <c r="AB65" i="3" s="1"/>
  <c r="G9" i="3"/>
  <c r="AB66" i="3" s="1"/>
  <c r="G10" i="3"/>
  <c r="AB67" i="3" s="1"/>
  <c r="G11" i="3"/>
  <c r="AB68" i="3" s="1"/>
  <c r="G12" i="3"/>
  <c r="AB69" i="3" s="1"/>
  <c r="G13" i="3"/>
  <c r="AB70" i="3" s="1"/>
  <c r="G14" i="3"/>
  <c r="AB71" i="3" s="1"/>
  <c r="G15" i="3"/>
  <c r="AB72" i="3" s="1"/>
  <c r="G16" i="3"/>
  <c r="AB73" i="3" s="1"/>
  <c r="G17" i="3"/>
  <c r="AB74" i="3" s="1"/>
  <c r="G18" i="3"/>
  <c r="AB75" i="3" s="1"/>
  <c r="G19" i="3"/>
  <c r="AB76" i="3" s="1"/>
  <c r="G20" i="3"/>
  <c r="AB77" i="3" s="1"/>
  <c r="G21" i="3"/>
  <c r="AB78" i="3" s="1"/>
  <c r="G22" i="3"/>
  <c r="AB79" i="3" s="1"/>
  <c r="G23" i="3"/>
  <c r="AB80" i="3" s="1"/>
  <c r="G24" i="3"/>
  <c r="AB81" i="3" s="1"/>
  <c r="G25" i="3"/>
  <c r="AB82" i="3" s="1"/>
  <c r="G26" i="3"/>
  <c r="AB83" i="3" s="1"/>
  <c r="G27" i="3"/>
  <c r="AB84" i="3" s="1"/>
  <c r="G28" i="3"/>
  <c r="AB85" i="3" s="1"/>
  <c r="G29" i="3"/>
  <c r="AB86" i="3" s="1"/>
  <c r="G30" i="3"/>
  <c r="AB87" i="3" s="1"/>
  <c r="G31" i="3"/>
  <c r="AB88" i="3" s="1"/>
  <c r="G32" i="3"/>
  <c r="AB89" i="3" s="1"/>
  <c r="G33" i="3"/>
  <c r="AB90" i="3" s="1"/>
  <c r="G34" i="3"/>
  <c r="AB91" i="3" s="1"/>
  <c r="G35" i="3"/>
  <c r="AB92" i="3" s="1"/>
  <c r="G47" i="3"/>
  <c r="G48" i="3"/>
  <c r="G49" i="3"/>
  <c r="G50" i="3"/>
  <c r="G51" i="3"/>
  <c r="G52" i="3"/>
  <c r="G53" i="3"/>
  <c r="G54" i="3"/>
  <c r="G55" i="3"/>
  <c r="B17" i="3"/>
  <c r="B16" i="3"/>
  <c r="B15" i="3"/>
  <c r="B14" i="3"/>
  <c r="B13" i="3"/>
  <c r="A17" i="3"/>
  <c r="A16" i="3"/>
  <c r="A15" i="3"/>
  <c r="A14" i="3"/>
  <c r="A13" i="3"/>
  <c r="B10" i="3"/>
  <c r="B9" i="3"/>
  <c r="B8" i="3"/>
  <c r="B7" i="3"/>
  <c r="B6" i="3"/>
  <c r="A10" i="3"/>
  <c r="A9" i="3"/>
  <c r="A8" i="3"/>
  <c r="A7" i="3"/>
  <c r="A6" i="3"/>
  <c r="B3" i="2"/>
  <c r="L408" i="2"/>
  <c r="M408" i="2"/>
  <c r="N408" i="2"/>
  <c r="O408" i="2"/>
  <c r="L409" i="2"/>
  <c r="M409" i="2"/>
  <c r="N409" i="2"/>
  <c r="O409" i="2"/>
  <c r="L410" i="2"/>
  <c r="M410" i="2"/>
  <c r="N410" i="2"/>
  <c r="O410" i="2"/>
  <c r="L233" i="2"/>
  <c r="M233" i="2"/>
  <c r="N233" i="2"/>
  <c r="O233" i="2"/>
  <c r="L234" i="2"/>
  <c r="M234" i="2"/>
  <c r="N234" i="2"/>
  <c r="O234" i="2"/>
  <c r="L235" i="2"/>
  <c r="M235" i="2"/>
  <c r="N235" i="2"/>
  <c r="O235" i="2"/>
  <c r="L236" i="2"/>
  <c r="M236" i="2"/>
  <c r="N236" i="2"/>
  <c r="O236" i="2"/>
  <c r="L237" i="2"/>
  <c r="M237" i="2"/>
  <c r="N237" i="2"/>
  <c r="O237" i="2"/>
  <c r="L238" i="2"/>
  <c r="M238" i="2"/>
  <c r="N238" i="2"/>
  <c r="O238" i="2"/>
  <c r="L239" i="2"/>
  <c r="M239" i="2"/>
  <c r="N239" i="2"/>
  <c r="O239" i="2"/>
  <c r="L240" i="2"/>
  <c r="M240" i="2"/>
  <c r="N240" i="2"/>
  <c r="O240" i="2"/>
  <c r="L241" i="2"/>
  <c r="M241" i="2"/>
  <c r="N241" i="2"/>
  <c r="O241" i="2"/>
  <c r="L242" i="2"/>
  <c r="M242" i="2"/>
  <c r="N242" i="2"/>
  <c r="O242" i="2"/>
  <c r="L243" i="2"/>
  <c r="M243" i="2"/>
  <c r="N243" i="2"/>
  <c r="O243" i="2"/>
  <c r="L244" i="2"/>
  <c r="M244" i="2"/>
  <c r="N244" i="2"/>
  <c r="O244" i="2"/>
  <c r="L245" i="2"/>
  <c r="M245" i="2"/>
  <c r="N245" i="2"/>
  <c r="O245" i="2"/>
  <c r="L246" i="2"/>
  <c r="M246" i="2"/>
  <c r="N246" i="2"/>
  <c r="O246" i="2"/>
  <c r="L247" i="2"/>
  <c r="M247" i="2"/>
  <c r="N247" i="2"/>
  <c r="O247" i="2"/>
  <c r="L248" i="2"/>
  <c r="M248" i="2"/>
  <c r="N248" i="2"/>
  <c r="O248" i="2"/>
  <c r="L249" i="2"/>
  <c r="M249" i="2"/>
  <c r="N249" i="2"/>
  <c r="O249" i="2"/>
  <c r="L250" i="2"/>
  <c r="M250" i="2"/>
  <c r="N250" i="2"/>
  <c r="O250" i="2"/>
  <c r="L251" i="2"/>
  <c r="M251" i="2"/>
  <c r="N251" i="2"/>
  <c r="O251" i="2"/>
  <c r="L252" i="2"/>
  <c r="M252" i="2"/>
  <c r="N252" i="2"/>
  <c r="O252" i="2"/>
  <c r="L253" i="2"/>
  <c r="M253" i="2"/>
  <c r="N253" i="2"/>
  <c r="O253" i="2"/>
  <c r="L254" i="2"/>
  <c r="M254" i="2"/>
  <c r="N254" i="2"/>
  <c r="O254" i="2"/>
  <c r="L255" i="2"/>
  <c r="M255" i="2"/>
  <c r="N255" i="2"/>
  <c r="O255" i="2"/>
  <c r="L256" i="2"/>
  <c r="M256" i="2"/>
  <c r="N256" i="2"/>
  <c r="O256" i="2"/>
  <c r="L257" i="2"/>
  <c r="M257" i="2"/>
  <c r="N257" i="2"/>
  <c r="O257" i="2"/>
  <c r="L258" i="2"/>
  <c r="M258" i="2"/>
  <c r="N258" i="2"/>
  <c r="O258" i="2"/>
  <c r="L259" i="2"/>
  <c r="M259" i="2"/>
  <c r="N259" i="2"/>
  <c r="O259" i="2"/>
  <c r="L260" i="2"/>
  <c r="M260" i="2"/>
  <c r="N260" i="2"/>
  <c r="O260" i="2"/>
  <c r="L261" i="2"/>
  <c r="M261" i="2"/>
  <c r="N261" i="2"/>
  <c r="O261" i="2"/>
  <c r="L262" i="2"/>
  <c r="M262" i="2"/>
  <c r="N262" i="2"/>
  <c r="O262" i="2"/>
  <c r="L263" i="2"/>
  <c r="M263" i="2"/>
  <c r="N263" i="2"/>
  <c r="O263" i="2"/>
  <c r="L264" i="2"/>
  <c r="M264" i="2"/>
  <c r="N264" i="2"/>
  <c r="O264" i="2"/>
  <c r="L265" i="2"/>
  <c r="M265" i="2"/>
  <c r="N265" i="2"/>
  <c r="O265" i="2"/>
  <c r="L266" i="2"/>
  <c r="M266" i="2"/>
  <c r="N266" i="2"/>
  <c r="O266" i="2"/>
  <c r="L267" i="2"/>
  <c r="M267" i="2"/>
  <c r="N267" i="2"/>
  <c r="O267" i="2"/>
  <c r="L268" i="2"/>
  <c r="M268" i="2"/>
  <c r="N268" i="2"/>
  <c r="O268" i="2"/>
  <c r="L269" i="2"/>
  <c r="M269" i="2"/>
  <c r="N269" i="2"/>
  <c r="O269" i="2"/>
  <c r="L270" i="2"/>
  <c r="M270" i="2"/>
  <c r="N270" i="2"/>
  <c r="O270" i="2"/>
  <c r="L271" i="2"/>
  <c r="M271" i="2"/>
  <c r="N271" i="2"/>
  <c r="O271" i="2"/>
  <c r="L272" i="2"/>
  <c r="M272" i="2"/>
  <c r="N272" i="2"/>
  <c r="O272" i="2"/>
  <c r="L273" i="2"/>
  <c r="M273" i="2"/>
  <c r="N273" i="2"/>
  <c r="O273" i="2"/>
  <c r="L274" i="2"/>
  <c r="M274" i="2"/>
  <c r="N274" i="2"/>
  <c r="O274" i="2"/>
  <c r="L275" i="2"/>
  <c r="M275" i="2"/>
  <c r="N275" i="2"/>
  <c r="O275" i="2"/>
  <c r="L276" i="2"/>
  <c r="M276" i="2"/>
  <c r="N276" i="2"/>
  <c r="O276" i="2"/>
  <c r="L277" i="2"/>
  <c r="M277" i="2"/>
  <c r="N277" i="2"/>
  <c r="O277" i="2"/>
  <c r="L278" i="2"/>
  <c r="M278" i="2"/>
  <c r="N278" i="2"/>
  <c r="O278" i="2"/>
  <c r="L279" i="2"/>
  <c r="M279" i="2"/>
  <c r="N279" i="2"/>
  <c r="O279" i="2"/>
  <c r="L280" i="2"/>
  <c r="M280" i="2"/>
  <c r="N280" i="2"/>
  <c r="O280" i="2"/>
  <c r="L281" i="2"/>
  <c r="M281" i="2"/>
  <c r="N281" i="2"/>
  <c r="O281" i="2"/>
  <c r="L282" i="2"/>
  <c r="M282" i="2"/>
  <c r="N282" i="2"/>
  <c r="O282" i="2"/>
  <c r="L283" i="2"/>
  <c r="M283" i="2"/>
  <c r="N283" i="2"/>
  <c r="O283" i="2"/>
  <c r="L284" i="2"/>
  <c r="M284" i="2"/>
  <c r="N284" i="2"/>
  <c r="O284" i="2"/>
  <c r="L285" i="2"/>
  <c r="M285" i="2"/>
  <c r="N285" i="2"/>
  <c r="O285" i="2"/>
  <c r="L286" i="2"/>
  <c r="M286" i="2"/>
  <c r="N286" i="2"/>
  <c r="O286" i="2"/>
  <c r="L287" i="2"/>
  <c r="M287" i="2"/>
  <c r="N287" i="2"/>
  <c r="O287" i="2"/>
  <c r="L288" i="2"/>
  <c r="M288" i="2"/>
  <c r="N288" i="2"/>
  <c r="O288" i="2"/>
  <c r="L289" i="2"/>
  <c r="M289" i="2"/>
  <c r="N289" i="2"/>
  <c r="O289" i="2"/>
  <c r="L290" i="2"/>
  <c r="M290" i="2"/>
  <c r="N290" i="2"/>
  <c r="O290" i="2"/>
  <c r="L291" i="2"/>
  <c r="M291" i="2"/>
  <c r="N291" i="2"/>
  <c r="O291" i="2"/>
  <c r="L292" i="2"/>
  <c r="M292" i="2"/>
  <c r="N292" i="2"/>
  <c r="O292" i="2"/>
  <c r="L293" i="2"/>
  <c r="M293" i="2"/>
  <c r="N293" i="2"/>
  <c r="O293" i="2"/>
  <c r="L294" i="2"/>
  <c r="M294" i="2"/>
  <c r="N294" i="2"/>
  <c r="O294" i="2"/>
  <c r="L295" i="2"/>
  <c r="M295" i="2"/>
  <c r="N295" i="2"/>
  <c r="O295" i="2"/>
  <c r="L296" i="2"/>
  <c r="M296" i="2"/>
  <c r="N296" i="2"/>
  <c r="O296" i="2"/>
  <c r="L297" i="2"/>
  <c r="M297" i="2"/>
  <c r="N297" i="2"/>
  <c r="O297" i="2"/>
  <c r="L298" i="2"/>
  <c r="M298" i="2"/>
  <c r="N298" i="2"/>
  <c r="O298" i="2"/>
  <c r="L299" i="2"/>
  <c r="M299" i="2"/>
  <c r="N299" i="2"/>
  <c r="O299" i="2"/>
  <c r="L300" i="2"/>
  <c r="M300" i="2"/>
  <c r="N300" i="2"/>
  <c r="O300" i="2"/>
  <c r="L301" i="2"/>
  <c r="M301" i="2"/>
  <c r="N301" i="2"/>
  <c r="O301" i="2"/>
  <c r="L302" i="2"/>
  <c r="M302" i="2"/>
  <c r="N302" i="2"/>
  <c r="O302" i="2"/>
  <c r="L303" i="2"/>
  <c r="M303" i="2"/>
  <c r="N303" i="2"/>
  <c r="O303" i="2"/>
  <c r="L304" i="2"/>
  <c r="M304" i="2"/>
  <c r="N304" i="2"/>
  <c r="O304" i="2"/>
  <c r="L305" i="2"/>
  <c r="M305" i="2"/>
  <c r="N305" i="2"/>
  <c r="O305" i="2"/>
  <c r="L306" i="2"/>
  <c r="M306" i="2"/>
  <c r="N306" i="2"/>
  <c r="O306" i="2"/>
  <c r="L307" i="2"/>
  <c r="M307" i="2"/>
  <c r="N307" i="2"/>
  <c r="O307" i="2"/>
  <c r="L308" i="2"/>
  <c r="M308" i="2"/>
  <c r="N308" i="2"/>
  <c r="O308" i="2"/>
  <c r="L309" i="2"/>
  <c r="M309" i="2"/>
  <c r="N309" i="2"/>
  <c r="O309" i="2"/>
  <c r="L310" i="2"/>
  <c r="M310" i="2"/>
  <c r="N310" i="2"/>
  <c r="O310" i="2"/>
  <c r="L311" i="2"/>
  <c r="M311" i="2"/>
  <c r="N311" i="2"/>
  <c r="O311" i="2"/>
  <c r="L312" i="2"/>
  <c r="M312" i="2"/>
  <c r="N312" i="2"/>
  <c r="O312" i="2"/>
  <c r="L313" i="2"/>
  <c r="M313" i="2"/>
  <c r="N313" i="2"/>
  <c r="O313" i="2"/>
  <c r="L314" i="2"/>
  <c r="M314" i="2"/>
  <c r="N314" i="2"/>
  <c r="O314" i="2"/>
  <c r="L315" i="2"/>
  <c r="M315" i="2"/>
  <c r="N315" i="2"/>
  <c r="O315" i="2"/>
  <c r="L316" i="2"/>
  <c r="M316" i="2"/>
  <c r="N316" i="2"/>
  <c r="O316" i="2"/>
  <c r="L317" i="2"/>
  <c r="M317" i="2"/>
  <c r="N317" i="2"/>
  <c r="O317" i="2"/>
  <c r="L318" i="2"/>
  <c r="M318" i="2"/>
  <c r="N318" i="2"/>
  <c r="O318" i="2"/>
  <c r="L319" i="2"/>
  <c r="M319" i="2"/>
  <c r="N319" i="2"/>
  <c r="O319" i="2"/>
  <c r="L320" i="2"/>
  <c r="M320" i="2"/>
  <c r="N320" i="2"/>
  <c r="O320" i="2"/>
  <c r="L321" i="2"/>
  <c r="M321" i="2"/>
  <c r="N321" i="2"/>
  <c r="O321" i="2"/>
  <c r="L322" i="2"/>
  <c r="M322" i="2"/>
  <c r="N322" i="2"/>
  <c r="O322" i="2"/>
  <c r="L323" i="2"/>
  <c r="M323" i="2"/>
  <c r="N323" i="2"/>
  <c r="O323" i="2"/>
  <c r="L324" i="2"/>
  <c r="M324" i="2"/>
  <c r="N324" i="2"/>
  <c r="O324" i="2"/>
  <c r="L325" i="2"/>
  <c r="M325" i="2"/>
  <c r="N325" i="2"/>
  <c r="O325" i="2"/>
  <c r="L326" i="2"/>
  <c r="M326" i="2"/>
  <c r="N326" i="2"/>
  <c r="O326" i="2"/>
  <c r="L327" i="2"/>
  <c r="M327" i="2"/>
  <c r="N327" i="2"/>
  <c r="O327" i="2"/>
  <c r="L328" i="2"/>
  <c r="M328" i="2"/>
  <c r="N328" i="2"/>
  <c r="O328" i="2"/>
  <c r="L329" i="2"/>
  <c r="M329" i="2"/>
  <c r="N329" i="2"/>
  <c r="O329" i="2"/>
  <c r="L330" i="2"/>
  <c r="M330" i="2"/>
  <c r="N330" i="2"/>
  <c r="O330" i="2"/>
  <c r="L331" i="2"/>
  <c r="M331" i="2"/>
  <c r="N331" i="2"/>
  <c r="O331" i="2"/>
  <c r="L332" i="2"/>
  <c r="M332" i="2"/>
  <c r="N332" i="2"/>
  <c r="O332" i="2"/>
  <c r="L333" i="2"/>
  <c r="M333" i="2"/>
  <c r="N333" i="2"/>
  <c r="O333" i="2"/>
  <c r="L334" i="2"/>
  <c r="M334" i="2"/>
  <c r="N334" i="2"/>
  <c r="O334" i="2"/>
  <c r="L335" i="2"/>
  <c r="M335" i="2"/>
  <c r="N335" i="2"/>
  <c r="O335" i="2"/>
  <c r="L336" i="2"/>
  <c r="M336" i="2"/>
  <c r="N336" i="2"/>
  <c r="O336" i="2"/>
  <c r="L337" i="2"/>
  <c r="M337" i="2"/>
  <c r="N337" i="2"/>
  <c r="O337" i="2"/>
  <c r="L338" i="2"/>
  <c r="M338" i="2"/>
  <c r="N338" i="2"/>
  <c r="O338" i="2"/>
  <c r="L339" i="2"/>
  <c r="M339" i="2"/>
  <c r="N339" i="2"/>
  <c r="O339" i="2"/>
  <c r="L340" i="2"/>
  <c r="M340" i="2"/>
  <c r="N340" i="2"/>
  <c r="O340" i="2"/>
  <c r="L341" i="2"/>
  <c r="M341" i="2"/>
  <c r="N341" i="2"/>
  <c r="O341" i="2"/>
  <c r="L342" i="2"/>
  <c r="M342" i="2"/>
  <c r="N342" i="2"/>
  <c r="O342" i="2"/>
  <c r="L343" i="2"/>
  <c r="M343" i="2"/>
  <c r="N343" i="2"/>
  <c r="O343" i="2"/>
  <c r="L344" i="2"/>
  <c r="M344" i="2"/>
  <c r="N344" i="2"/>
  <c r="O344" i="2"/>
  <c r="L345" i="2"/>
  <c r="M345" i="2"/>
  <c r="N345" i="2"/>
  <c r="O345" i="2"/>
  <c r="L346" i="2"/>
  <c r="M346" i="2"/>
  <c r="N346" i="2"/>
  <c r="O346" i="2"/>
  <c r="L347" i="2"/>
  <c r="M347" i="2"/>
  <c r="N347" i="2"/>
  <c r="O347" i="2"/>
  <c r="L348" i="2"/>
  <c r="M348" i="2"/>
  <c r="N348" i="2"/>
  <c r="O348" i="2"/>
  <c r="L349" i="2"/>
  <c r="M349" i="2"/>
  <c r="N349" i="2"/>
  <c r="O349" i="2"/>
  <c r="L350" i="2"/>
  <c r="M350" i="2"/>
  <c r="N350" i="2"/>
  <c r="O350" i="2"/>
  <c r="L351" i="2"/>
  <c r="M351" i="2"/>
  <c r="N351" i="2"/>
  <c r="O351" i="2"/>
  <c r="L352" i="2"/>
  <c r="M352" i="2"/>
  <c r="N352" i="2"/>
  <c r="O352" i="2"/>
  <c r="L353" i="2"/>
  <c r="M353" i="2"/>
  <c r="N353" i="2"/>
  <c r="O353" i="2"/>
  <c r="L354" i="2"/>
  <c r="M354" i="2"/>
  <c r="N354" i="2"/>
  <c r="O354" i="2"/>
  <c r="L355" i="2"/>
  <c r="M355" i="2"/>
  <c r="N355" i="2"/>
  <c r="O355" i="2"/>
  <c r="L356" i="2"/>
  <c r="M356" i="2"/>
  <c r="N356" i="2"/>
  <c r="O356" i="2"/>
  <c r="L357" i="2"/>
  <c r="M357" i="2"/>
  <c r="N357" i="2"/>
  <c r="O357" i="2"/>
  <c r="L358" i="2"/>
  <c r="M358" i="2"/>
  <c r="N358" i="2"/>
  <c r="O358" i="2"/>
  <c r="L359" i="2"/>
  <c r="M359" i="2"/>
  <c r="N359" i="2"/>
  <c r="O359" i="2"/>
  <c r="L360" i="2"/>
  <c r="M360" i="2"/>
  <c r="N360" i="2"/>
  <c r="O360" i="2"/>
  <c r="L361" i="2"/>
  <c r="M361" i="2"/>
  <c r="N361" i="2"/>
  <c r="O361" i="2"/>
  <c r="L362" i="2"/>
  <c r="M362" i="2"/>
  <c r="N362" i="2"/>
  <c r="O362" i="2"/>
  <c r="L363" i="2"/>
  <c r="M363" i="2"/>
  <c r="N363" i="2"/>
  <c r="O363" i="2"/>
  <c r="L364" i="2"/>
  <c r="M364" i="2"/>
  <c r="N364" i="2"/>
  <c r="O364" i="2"/>
  <c r="L365" i="2"/>
  <c r="M365" i="2"/>
  <c r="N365" i="2"/>
  <c r="O365" i="2"/>
  <c r="L366" i="2"/>
  <c r="M366" i="2"/>
  <c r="N366" i="2"/>
  <c r="O366" i="2"/>
  <c r="L367" i="2"/>
  <c r="M367" i="2"/>
  <c r="N367" i="2"/>
  <c r="O367" i="2"/>
  <c r="L368" i="2"/>
  <c r="M368" i="2"/>
  <c r="N368" i="2"/>
  <c r="O368" i="2"/>
  <c r="L369" i="2"/>
  <c r="M369" i="2"/>
  <c r="N369" i="2"/>
  <c r="O369" i="2"/>
  <c r="L370" i="2"/>
  <c r="M370" i="2"/>
  <c r="N370" i="2"/>
  <c r="O370" i="2"/>
  <c r="L371" i="2"/>
  <c r="M371" i="2"/>
  <c r="N371" i="2"/>
  <c r="O371" i="2"/>
  <c r="L372" i="2"/>
  <c r="M372" i="2"/>
  <c r="N372" i="2"/>
  <c r="O372" i="2"/>
  <c r="L373" i="2"/>
  <c r="M373" i="2"/>
  <c r="N373" i="2"/>
  <c r="O373" i="2"/>
  <c r="L374" i="2"/>
  <c r="M374" i="2"/>
  <c r="N374" i="2"/>
  <c r="O374" i="2"/>
  <c r="L375" i="2"/>
  <c r="M375" i="2"/>
  <c r="N375" i="2"/>
  <c r="O375" i="2"/>
  <c r="L376" i="2"/>
  <c r="M376" i="2"/>
  <c r="N376" i="2"/>
  <c r="O376" i="2"/>
  <c r="L377" i="2"/>
  <c r="M377" i="2"/>
  <c r="N377" i="2"/>
  <c r="O377" i="2"/>
  <c r="L378" i="2"/>
  <c r="M378" i="2"/>
  <c r="N378" i="2"/>
  <c r="O378" i="2"/>
  <c r="L379" i="2"/>
  <c r="M379" i="2"/>
  <c r="N379" i="2"/>
  <c r="O379" i="2"/>
  <c r="L380" i="2"/>
  <c r="M380" i="2"/>
  <c r="N380" i="2"/>
  <c r="O380" i="2"/>
  <c r="L381" i="2"/>
  <c r="M381" i="2"/>
  <c r="N381" i="2"/>
  <c r="O381" i="2"/>
  <c r="L382" i="2"/>
  <c r="M382" i="2"/>
  <c r="N382" i="2"/>
  <c r="O382" i="2"/>
  <c r="L383" i="2"/>
  <c r="M383" i="2"/>
  <c r="N383" i="2"/>
  <c r="O383" i="2"/>
  <c r="L384" i="2"/>
  <c r="M384" i="2"/>
  <c r="N384" i="2"/>
  <c r="O384" i="2"/>
  <c r="L385" i="2"/>
  <c r="M385" i="2"/>
  <c r="N385" i="2"/>
  <c r="O385" i="2"/>
  <c r="L386" i="2"/>
  <c r="M386" i="2"/>
  <c r="N386" i="2"/>
  <c r="O386" i="2"/>
  <c r="L387" i="2"/>
  <c r="M387" i="2"/>
  <c r="N387" i="2"/>
  <c r="O387" i="2"/>
  <c r="L388" i="2"/>
  <c r="M388" i="2"/>
  <c r="N388" i="2"/>
  <c r="O388" i="2"/>
  <c r="L389" i="2"/>
  <c r="M389" i="2"/>
  <c r="N389" i="2"/>
  <c r="O389" i="2"/>
  <c r="L390" i="2"/>
  <c r="M390" i="2"/>
  <c r="N390" i="2"/>
  <c r="O390" i="2"/>
  <c r="L391" i="2"/>
  <c r="M391" i="2"/>
  <c r="N391" i="2"/>
  <c r="O391" i="2"/>
  <c r="L392" i="2"/>
  <c r="M392" i="2"/>
  <c r="N392" i="2"/>
  <c r="O392" i="2"/>
  <c r="L393" i="2"/>
  <c r="M393" i="2"/>
  <c r="N393" i="2"/>
  <c r="O393" i="2"/>
  <c r="L394" i="2"/>
  <c r="M394" i="2"/>
  <c r="N394" i="2"/>
  <c r="O394" i="2"/>
  <c r="L395" i="2"/>
  <c r="M395" i="2"/>
  <c r="N395" i="2"/>
  <c r="O395" i="2"/>
  <c r="L396" i="2"/>
  <c r="M396" i="2"/>
  <c r="N396" i="2"/>
  <c r="O396" i="2"/>
  <c r="L397" i="2"/>
  <c r="M397" i="2"/>
  <c r="N397" i="2"/>
  <c r="O397" i="2"/>
  <c r="L398" i="2"/>
  <c r="M398" i="2"/>
  <c r="N398" i="2"/>
  <c r="O398" i="2"/>
  <c r="L399" i="2"/>
  <c r="M399" i="2"/>
  <c r="N399" i="2"/>
  <c r="O399" i="2"/>
  <c r="L400" i="2"/>
  <c r="M400" i="2"/>
  <c r="N400" i="2"/>
  <c r="O400" i="2"/>
  <c r="L401" i="2"/>
  <c r="M401" i="2"/>
  <c r="N401" i="2"/>
  <c r="O401" i="2"/>
  <c r="L402" i="2"/>
  <c r="M402" i="2"/>
  <c r="N402" i="2"/>
  <c r="O402" i="2"/>
  <c r="L403" i="2"/>
  <c r="M403" i="2"/>
  <c r="N403" i="2"/>
  <c r="O403" i="2"/>
  <c r="L404" i="2"/>
  <c r="M404" i="2"/>
  <c r="N404" i="2"/>
  <c r="O404" i="2"/>
  <c r="L405" i="2"/>
  <c r="M405" i="2"/>
  <c r="N405" i="2"/>
  <c r="O405" i="2"/>
  <c r="L406" i="2"/>
  <c r="M406" i="2"/>
  <c r="N406" i="2"/>
  <c r="O406" i="2"/>
  <c r="L407" i="2"/>
  <c r="M407" i="2"/>
  <c r="N407" i="2"/>
  <c r="O407" i="2"/>
  <c r="L211" i="2"/>
  <c r="M211" i="2"/>
  <c r="N211" i="2"/>
  <c r="O211" i="2"/>
  <c r="L212" i="2"/>
  <c r="M212" i="2"/>
  <c r="N212" i="2"/>
  <c r="O212" i="2"/>
  <c r="L213" i="2"/>
  <c r="M213" i="2"/>
  <c r="N213" i="2"/>
  <c r="O213" i="2"/>
  <c r="L214" i="2"/>
  <c r="M214" i="2"/>
  <c r="N214" i="2"/>
  <c r="O214" i="2"/>
  <c r="L215" i="2"/>
  <c r="M215" i="2"/>
  <c r="N215" i="2"/>
  <c r="O215" i="2"/>
  <c r="L216" i="2"/>
  <c r="M216" i="2"/>
  <c r="N216" i="2"/>
  <c r="O216" i="2"/>
  <c r="L217" i="2"/>
  <c r="M217" i="2"/>
  <c r="N217" i="2"/>
  <c r="O217" i="2"/>
  <c r="L218" i="2"/>
  <c r="M218" i="2"/>
  <c r="N218" i="2"/>
  <c r="O218" i="2"/>
  <c r="L219" i="2"/>
  <c r="M219" i="2"/>
  <c r="N219" i="2"/>
  <c r="O219" i="2"/>
  <c r="L220" i="2"/>
  <c r="M220" i="2"/>
  <c r="N220" i="2"/>
  <c r="O220" i="2"/>
  <c r="L221" i="2"/>
  <c r="M221" i="2"/>
  <c r="N221" i="2"/>
  <c r="O221" i="2"/>
  <c r="L222" i="2"/>
  <c r="M222" i="2"/>
  <c r="N222" i="2"/>
  <c r="O222" i="2"/>
  <c r="L223" i="2"/>
  <c r="M223" i="2"/>
  <c r="N223" i="2"/>
  <c r="O223" i="2"/>
  <c r="L224" i="2"/>
  <c r="M224" i="2"/>
  <c r="N224" i="2"/>
  <c r="O224" i="2"/>
  <c r="L225" i="2"/>
  <c r="M225" i="2"/>
  <c r="N225" i="2"/>
  <c r="O225" i="2"/>
  <c r="L226" i="2"/>
  <c r="M226" i="2"/>
  <c r="N226" i="2"/>
  <c r="O226" i="2"/>
  <c r="L227" i="2"/>
  <c r="M227" i="2"/>
  <c r="N227" i="2"/>
  <c r="O227" i="2"/>
  <c r="L228" i="2"/>
  <c r="M228" i="2"/>
  <c r="N228" i="2"/>
  <c r="O228" i="2"/>
  <c r="L229" i="2"/>
  <c r="M229" i="2"/>
  <c r="N229" i="2"/>
  <c r="O229" i="2"/>
  <c r="L230" i="2"/>
  <c r="M230" i="2"/>
  <c r="N230" i="2"/>
  <c r="O230" i="2"/>
  <c r="L231" i="2"/>
  <c r="M231" i="2"/>
  <c r="N231" i="2"/>
  <c r="O231" i="2"/>
  <c r="L232" i="2"/>
  <c r="M232" i="2"/>
  <c r="N232" i="2"/>
  <c r="O232" i="2"/>
  <c r="L12" i="2"/>
  <c r="M12" i="2"/>
  <c r="N12" i="2"/>
  <c r="O12" i="2"/>
  <c r="L13" i="2"/>
  <c r="M13" i="2"/>
  <c r="N13" i="2"/>
  <c r="O13" i="2"/>
  <c r="L14" i="2"/>
  <c r="M14" i="2"/>
  <c r="N14" i="2"/>
  <c r="O14" i="2"/>
  <c r="L15" i="2"/>
  <c r="M15" i="2"/>
  <c r="N15" i="2"/>
  <c r="O15" i="2"/>
  <c r="L16" i="2"/>
  <c r="M16" i="2"/>
  <c r="N16" i="2"/>
  <c r="O16" i="2"/>
  <c r="L17" i="2"/>
  <c r="M17" i="2"/>
  <c r="N17" i="2"/>
  <c r="O17" i="2"/>
  <c r="L18" i="2"/>
  <c r="M18" i="2"/>
  <c r="N18" i="2"/>
  <c r="O18" i="2"/>
  <c r="L19" i="2"/>
  <c r="M19" i="2"/>
  <c r="N19" i="2"/>
  <c r="O19" i="2"/>
  <c r="L20" i="2"/>
  <c r="M20" i="2"/>
  <c r="N20" i="2"/>
  <c r="O20" i="2"/>
  <c r="L21" i="2"/>
  <c r="M21" i="2"/>
  <c r="N21" i="2"/>
  <c r="O21" i="2"/>
  <c r="L22" i="2"/>
  <c r="M22" i="2"/>
  <c r="N22" i="2"/>
  <c r="O22" i="2"/>
  <c r="L23" i="2"/>
  <c r="M23" i="2"/>
  <c r="N23" i="2"/>
  <c r="O23" i="2"/>
  <c r="L24" i="2"/>
  <c r="M24" i="2"/>
  <c r="N24" i="2"/>
  <c r="O24" i="2"/>
  <c r="L25" i="2"/>
  <c r="M25" i="2"/>
  <c r="N25" i="2"/>
  <c r="O25" i="2"/>
  <c r="L26" i="2"/>
  <c r="M26" i="2"/>
  <c r="N26" i="2"/>
  <c r="O26" i="2"/>
  <c r="L27" i="2"/>
  <c r="M27" i="2"/>
  <c r="N27" i="2"/>
  <c r="O27" i="2"/>
  <c r="L28" i="2"/>
  <c r="M28" i="2"/>
  <c r="N28" i="2"/>
  <c r="O28" i="2"/>
  <c r="L29" i="2"/>
  <c r="M29" i="2"/>
  <c r="N29" i="2"/>
  <c r="O29" i="2"/>
  <c r="L30" i="2"/>
  <c r="M30" i="2"/>
  <c r="N30" i="2"/>
  <c r="O30" i="2"/>
  <c r="L31" i="2"/>
  <c r="M31" i="2"/>
  <c r="N31" i="2"/>
  <c r="O31" i="2"/>
  <c r="L32" i="2"/>
  <c r="M32" i="2"/>
  <c r="N32" i="2"/>
  <c r="O32" i="2"/>
  <c r="L33" i="2"/>
  <c r="M33" i="2"/>
  <c r="N33" i="2"/>
  <c r="O33" i="2"/>
  <c r="L34" i="2"/>
  <c r="M34" i="2"/>
  <c r="N34" i="2"/>
  <c r="O34" i="2"/>
  <c r="L35" i="2"/>
  <c r="M35" i="2"/>
  <c r="N35" i="2"/>
  <c r="O35" i="2"/>
  <c r="L36" i="2"/>
  <c r="M36" i="2"/>
  <c r="N36" i="2"/>
  <c r="O36" i="2"/>
  <c r="L37" i="2"/>
  <c r="M37" i="2"/>
  <c r="N37" i="2"/>
  <c r="O37" i="2"/>
  <c r="L38" i="2"/>
  <c r="M38" i="2"/>
  <c r="N38" i="2"/>
  <c r="O38" i="2"/>
  <c r="L39" i="2"/>
  <c r="M39" i="2"/>
  <c r="N39" i="2"/>
  <c r="O39" i="2"/>
  <c r="L40" i="2"/>
  <c r="M40" i="2"/>
  <c r="N40" i="2"/>
  <c r="O40" i="2"/>
  <c r="L41" i="2"/>
  <c r="M41" i="2"/>
  <c r="N41" i="2"/>
  <c r="O41" i="2"/>
  <c r="L42" i="2"/>
  <c r="M42" i="2"/>
  <c r="N42" i="2"/>
  <c r="O42" i="2"/>
  <c r="L43" i="2"/>
  <c r="M43" i="2"/>
  <c r="N43" i="2"/>
  <c r="O43" i="2"/>
  <c r="L44" i="2"/>
  <c r="M44" i="2"/>
  <c r="N44" i="2"/>
  <c r="O44" i="2"/>
  <c r="L45" i="2"/>
  <c r="M45" i="2"/>
  <c r="N45" i="2"/>
  <c r="O45" i="2"/>
  <c r="L46" i="2"/>
  <c r="M46" i="2"/>
  <c r="N46" i="2"/>
  <c r="O46" i="2"/>
  <c r="L47" i="2"/>
  <c r="M47" i="2"/>
  <c r="N47" i="2"/>
  <c r="O47" i="2"/>
  <c r="L48" i="2"/>
  <c r="M48" i="2"/>
  <c r="N48" i="2"/>
  <c r="O48" i="2"/>
  <c r="L49" i="2"/>
  <c r="M49" i="2"/>
  <c r="N49" i="2"/>
  <c r="O49" i="2"/>
  <c r="L50" i="2"/>
  <c r="M50" i="2"/>
  <c r="N50" i="2"/>
  <c r="O50" i="2"/>
  <c r="L51" i="2"/>
  <c r="M51" i="2"/>
  <c r="N51" i="2"/>
  <c r="O51" i="2"/>
  <c r="L52" i="2"/>
  <c r="M52" i="2"/>
  <c r="N52" i="2"/>
  <c r="O52" i="2"/>
  <c r="L53" i="2"/>
  <c r="M53" i="2"/>
  <c r="N53" i="2"/>
  <c r="O53" i="2"/>
  <c r="L54" i="2"/>
  <c r="M54" i="2"/>
  <c r="N54" i="2"/>
  <c r="O54" i="2"/>
  <c r="L55" i="2"/>
  <c r="M55" i="2"/>
  <c r="N55" i="2"/>
  <c r="O55" i="2"/>
  <c r="L56" i="2"/>
  <c r="M56" i="2"/>
  <c r="N56" i="2"/>
  <c r="O56" i="2"/>
  <c r="L57" i="2"/>
  <c r="M57" i="2"/>
  <c r="N57" i="2"/>
  <c r="O57" i="2"/>
  <c r="L58" i="2"/>
  <c r="M58" i="2"/>
  <c r="N58" i="2"/>
  <c r="O58" i="2"/>
  <c r="L59" i="2"/>
  <c r="M59" i="2"/>
  <c r="N59" i="2"/>
  <c r="O59" i="2"/>
  <c r="L60" i="2"/>
  <c r="M60" i="2"/>
  <c r="N60" i="2"/>
  <c r="O60" i="2"/>
  <c r="L61" i="2"/>
  <c r="M61" i="2"/>
  <c r="N61" i="2"/>
  <c r="O61" i="2"/>
  <c r="L62" i="2"/>
  <c r="M62" i="2"/>
  <c r="N62" i="2"/>
  <c r="O62" i="2"/>
  <c r="L63" i="2"/>
  <c r="M63" i="2"/>
  <c r="N63" i="2"/>
  <c r="O63" i="2"/>
  <c r="L64" i="2"/>
  <c r="M64" i="2"/>
  <c r="N64" i="2"/>
  <c r="O64" i="2"/>
  <c r="L65" i="2"/>
  <c r="M65" i="2"/>
  <c r="N65" i="2"/>
  <c r="O65" i="2"/>
  <c r="L66" i="2"/>
  <c r="M66" i="2"/>
  <c r="N66" i="2"/>
  <c r="O66" i="2"/>
  <c r="L67" i="2"/>
  <c r="M67" i="2"/>
  <c r="N67" i="2"/>
  <c r="O67" i="2"/>
  <c r="L68" i="2"/>
  <c r="M68" i="2"/>
  <c r="N68" i="2"/>
  <c r="O68" i="2"/>
  <c r="L69" i="2"/>
  <c r="M69" i="2"/>
  <c r="N69" i="2"/>
  <c r="O69" i="2"/>
  <c r="L70" i="2"/>
  <c r="M70" i="2"/>
  <c r="N70" i="2"/>
  <c r="O70" i="2"/>
  <c r="L71" i="2"/>
  <c r="M71" i="2"/>
  <c r="N71" i="2"/>
  <c r="O71" i="2"/>
  <c r="L72" i="2"/>
  <c r="M72" i="2"/>
  <c r="N72" i="2"/>
  <c r="O72" i="2"/>
  <c r="L73" i="2"/>
  <c r="M73" i="2"/>
  <c r="N73" i="2"/>
  <c r="O73" i="2"/>
  <c r="L74" i="2"/>
  <c r="M74" i="2"/>
  <c r="N74" i="2"/>
  <c r="O74" i="2"/>
  <c r="L75" i="2"/>
  <c r="M75" i="2"/>
  <c r="N75" i="2"/>
  <c r="O75" i="2"/>
  <c r="L76" i="2"/>
  <c r="M76" i="2"/>
  <c r="N76" i="2"/>
  <c r="O76" i="2"/>
  <c r="L77" i="2"/>
  <c r="M77" i="2"/>
  <c r="N77" i="2"/>
  <c r="O77" i="2"/>
  <c r="L78" i="2"/>
  <c r="M78" i="2"/>
  <c r="N78" i="2"/>
  <c r="O78" i="2"/>
  <c r="L79" i="2"/>
  <c r="M79" i="2"/>
  <c r="N79" i="2"/>
  <c r="O79" i="2"/>
  <c r="L80" i="2"/>
  <c r="M80" i="2"/>
  <c r="N80" i="2"/>
  <c r="O80" i="2"/>
  <c r="L81" i="2"/>
  <c r="M81" i="2"/>
  <c r="N81" i="2"/>
  <c r="O81" i="2"/>
  <c r="L82" i="2"/>
  <c r="M82" i="2"/>
  <c r="N82" i="2"/>
  <c r="O82" i="2"/>
  <c r="L83" i="2"/>
  <c r="M83" i="2"/>
  <c r="N83" i="2"/>
  <c r="O83" i="2"/>
  <c r="L84" i="2"/>
  <c r="M84" i="2"/>
  <c r="N84" i="2"/>
  <c r="O84" i="2"/>
  <c r="L85" i="2"/>
  <c r="M85" i="2"/>
  <c r="N85" i="2"/>
  <c r="O85" i="2"/>
  <c r="L86" i="2"/>
  <c r="M86" i="2"/>
  <c r="N86" i="2"/>
  <c r="O86" i="2"/>
  <c r="L87" i="2"/>
  <c r="M87" i="2"/>
  <c r="N87" i="2"/>
  <c r="O87" i="2"/>
  <c r="L88" i="2"/>
  <c r="M88" i="2"/>
  <c r="N88" i="2"/>
  <c r="O88" i="2"/>
  <c r="L89" i="2"/>
  <c r="M89" i="2"/>
  <c r="N89" i="2"/>
  <c r="O89" i="2"/>
  <c r="L90" i="2"/>
  <c r="M90" i="2"/>
  <c r="N90" i="2"/>
  <c r="O90" i="2"/>
  <c r="L91" i="2"/>
  <c r="M91" i="2"/>
  <c r="N91" i="2"/>
  <c r="O91" i="2"/>
  <c r="L92" i="2"/>
  <c r="M92" i="2"/>
  <c r="N92" i="2"/>
  <c r="O92" i="2"/>
  <c r="L93" i="2"/>
  <c r="M93" i="2"/>
  <c r="N93" i="2"/>
  <c r="O93" i="2"/>
  <c r="L94" i="2"/>
  <c r="M94" i="2"/>
  <c r="N94" i="2"/>
  <c r="O94" i="2"/>
  <c r="L95" i="2"/>
  <c r="M95" i="2"/>
  <c r="N95" i="2"/>
  <c r="O95" i="2"/>
  <c r="L96" i="2"/>
  <c r="M96" i="2"/>
  <c r="N96" i="2"/>
  <c r="O96" i="2"/>
  <c r="L97" i="2"/>
  <c r="M97" i="2"/>
  <c r="N97" i="2"/>
  <c r="O97" i="2"/>
  <c r="L98" i="2"/>
  <c r="M98" i="2"/>
  <c r="N98" i="2"/>
  <c r="O98" i="2"/>
  <c r="L99" i="2"/>
  <c r="M99" i="2"/>
  <c r="N99" i="2"/>
  <c r="O99" i="2"/>
  <c r="L100" i="2"/>
  <c r="M100" i="2"/>
  <c r="N100" i="2"/>
  <c r="O100" i="2"/>
  <c r="L101" i="2"/>
  <c r="M101" i="2"/>
  <c r="N101" i="2"/>
  <c r="O101" i="2"/>
  <c r="L102" i="2"/>
  <c r="M102" i="2"/>
  <c r="N102" i="2"/>
  <c r="O102" i="2"/>
  <c r="L103" i="2"/>
  <c r="M103" i="2"/>
  <c r="N103" i="2"/>
  <c r="O103" i="2"/>
  <c r="L104" i="2"/>
  <c r="M104" i="2"/>
  <c r="N104" i="2"/>
  <c r="O104" i="2"/>
  <c r="L105" i="2"/>
  <c r="M105" i="2"/>
  <c r="N105" i="2"/>
  <c r="O105" i="2"/>
  <c r="L106" i="2"/>
  <c r="M106" i="2"/>
  <c r="N106" i="2"/>
  <c r="O106" i="2"/>
  <c r="L107" i="2"/>
  <c r="M107" i="2"/>
  <c r="N107" i="2"/>
  <c r="O107" i="2"/>
  <c r="L108" i="2"/>
  <c r="M108" i="2"/>
  <c r="N108" i="2"/>
  <c r="O108" i="2"/>
  <c r="L109" i="2"/>
  <c r="M109" i="2"/>
  <c r="N109" i="2"/>
  <c r="O109" i="2"/>
  <c r="L110" i="2"/>
  <c r="M110" i="2"/>
  <c r="N110" i="2"/>
  <c r="O110" i="2"/>
  <c r="L111" i="2"/>
  <c r="M111" i="2"/>
  <c r="N111" i="2"/>
  <c r="O111" i="2"/>
  <c r="L112" i="2"/>
  <c r="M112" i="2"/>
  <c r="N112" i="2"/>
  <c r="O112" i="2"/>
  <c r="L113" i="2"/>
  <c r="M113" i="2"/>
  <c r="N113" i="2"/>
  <c r="O113" i="2"/>
  <c r="L114" i="2"/>
  <c r="M114" i="2"/>
  <c r="N114" i="2"/>
  <c r="O114" i="2"/>
  <c r="L115" i="2"/>
  <c r="M115" i="2"/>
  <c r="N115" i="2"/>
  <c r="O115" i="2"/>
  <c r="L116" i="2"/>
  <c r="M116" i="2"/>
  <c r="N116" i="2"/>
  <c r="O116" i="2"/>
  <c r="L117" i="2"/>
  <c r="M117" i="2"/>
  <c r="N117" i="2"/>
  <c r="O117" i="2"/>
  <c r="L118" i="2"/>
  <c r="M118" i="2"/>
  <c r="N118" i="2"/>
  <c r="O118" i="2"/>
  <c r="L119" i="2"/>
  <c r="M119" i="2"/>
  <c r="N119" i="2"/>
  <c r="O119" i="2"/>
  <c r="L120" i="2"/>
  <c r="M120" i="2"/>
  <c r="N120" i="2"/>
  <c r="O120" i="2"/>
  <c r="L121" i="2"/>
  <c r="M121" i="2"/>
  <c r="N121" i="2"/>
  <c r="O121" i="2"/>
  <c r="L122" i="2"/>
  <c r="M122" i="2"/>
  <c r="N122" i="2"/>
  <c r="O122" i="2"/>
  <c r="L123" i="2"/>
  <c r="M123" i="2"/>
  <c r="N123" i="2"/>
  <c r="O123" i="2"/>
  <c r="L124" i="2"/>
  <c r="M124" i="2"/>
  <c r="N124" i="2"/>
  <c r="O124" i="2"/>
  <c r="L125" i="2"/>
  <c r="M125" i="2"/>
  <c r="N125" i="2"/>
  <c r="O125" i="2"/>
  <c r="L126" i="2"/>
  <c r="M126" i="2"/>
  <c r="N126" i="2"/>
  <c r="O126" i="2"/>
  <c r="L127" i="2"/>
  <c r="M127" i="2"/>
  <c r="N127" i="2"/>
  <c r="O127" i="2"/>
  <c r="L128" i="2"/>
  <c r="M128" i="2"/>
  <c r="N128" i="2"/>
  <c r="O128" i="2"/>
  <c r="L129" i="2"/>
  <c r="M129" i="2"/>
  <c r="N129" i="2"/>
  <c r="O129" i="2"/>
  <c r="L130" i="2"/>
  <c r="M130" i="2"/>
  <c r="N130" i="2"/>
  <c r="O130" i="2"/>
  <c r="L131" i="2"/>
  <c r="M131" i="2"/>
  <c r="N131" i="2"/>
  <c r="O131" i="2"/>
  <c r="L132" i="2"/>
  <c r="M132" i="2"/>
  <c r="N132" i="2"/>
  <c r="O132" i="2"/>
  <c r="L133" i="2"/>
  <c r="M133" i="2"/>
  <c r="N133" i="2"/>
  <c r="O133" i="2"/>
  <c r="L134" i="2"/>
  <c r="M134" i="2"/>
  <c r="N134" i="2"/>
  <c r="O134" i="2"/>
  <c r="L135" i="2"/>
  <c r="M135" i="2"/>
  <c r="N135" i="2"/>
  <c r="O135" i="2"/>
  <c r="L136" i="2"/>
  <c r="M136" i="2"/>
  <c r="N136" i="2"/>
  <c r="O136" i="2"/>
  <c r="L137" i="2"/>
  <c r="M137" i="2"/>
  <c r="N137" i="2"/>
  <c r="O137" i="2"/>
  <c r="L138" i="2"/>
  <c r="M138" i="2"/>
  <c r="N138" i="2"/>
  <c r="O138" i="2"/>
  <c r="L139" i="2"/>
  <c r="M139" i="2"/>
  <c r="N139" i="2"/>
  <c r="O139" i="2"/>
  <c r="L140" i="2"/>
  <c r="M140" i="2"/>
  <c r="N140" i="2"/>
  <c r="O140" i="2"/>
  <c r="L141" i="2"/>
  <c r="M141" i="2"/>
  <c r="N141" i="2"/>
  <c r="O141" i="2"/>
  <c r="L142" i="2"/>
  <c r="M142" i="2"/>
  <c r="N142" i="2"/>
  <c r="O142" i="2"/>
  <c r="L143" i="2"/>
  <c r="M143" i="2"/>
  <c r="N143" i="2"/>
  <c r="O143" i="2"/>
  <c r="L144" i="2"/>
  <c r="M144" i="2"/>
  <c r="N144" i="2"/>
  <c r="O144" i="2"/>
  <c r="L145" i="2"/>
  <c r="M145" i="2"/>
  <c r="N145" i="2"/>
  <c r="O145" i="2"/>
  <c r="L146" i="2"/>
  <c r="M146" i="2"/>
  <c r="N146" i="2"/>
  <c r="O146" i="2"/>
  <c r="L147" i="2"/>
  <c r="M147" i="2"/>
  <c r="N147" i="2"/>
  <c r="O147" i="2"/>
  <c r="L148" i="2"/>
  <c r="M148" i="2"/>
  <c r="N148" i="2"/>
  <c r="O148" i="2"/>
  <c r="L149" i="2"/>
  <c r="M149" i="2"/>
  <c r="N149" i="2"/>
  <c r="O149" i="2"/>
  <c r="L150" i="2"/>
  <c r="M150" i="2"/>
  <c r="N150" i="2"/>
  <c r="O150" i="2"/>
  <c r="L151" i="2"/>
  <c r="M151" i="2"/>
  <c r="N151" i="2"/>
  <c r="O151" i="2"/>
  <c r="L152" i="2"/>
  <c r="M152" i="2"/>
  <c r="N152" i="2"/>
  <c r="O152" i="2"/>
  <c r="L153" i="2"/>
  <c r="M153" i="2"/>
  <c r="N153" i="2"/>
  <c r="O153" i="2"/>
  <c r="L154" i="2"/>
  <c r="M154" i="2"/>
  <c r="N154" i="2"/>
  <c r="O154" i="2"/>
  <c r="L155" i="2"/>
  <c r="M155" i="2"/>
  <c r="N155" i="2"/>
  <c r="O155" i="2"/>
  <c r="L156" i="2"/>
  <c r="M156" i="2"/>
  <c r="N156" i="2"/>
  <c r="O156" i="2"/>
  <c r="L157" i="2"/>
  <c r="M157" i="2"/>
  <c r="N157" i="2"/>
  <c r="O157" i="2"/>
  <c r="L158" i="2"/>
  <c r="M158" i="2"/>
  <c r="N158" i="2"/>
  <c r="O158" i="2"/>
  <c r="L159" i="2"/>
  <c r="M159" i="2"/>
  <c r="N159" i="2"/>
  <c r="O159" i="2"/>
  <c r="L160" i="2"/>
  <c r="M160" i="2"/>
  <c r="N160" i="2"/>
  <c r="O160" i="2"/>
  <c r="L161" i="2"/>
  <c r="M161" i="2"/>
  <c r="N161" i="2"/>
  <c r="O161" i="2"/>
  <c r="L162" i="2"/>
  <c r="M162" i="2"/>
  <c r="N162" i="2"/>
  <c r="O162" i="2"/>
  <c r="L163" i="2"/>
  <c r="M163" i="2"/>
  <c r="N163" i="2"/>
  <c r="O163" i="2"/>
  <c r="L164" i="2"/>
  <c r="M164" i="2"/>
  <c r="O164" i="2"/>
  <c r="L165" i="2"/>
  <c r="M165" i="2"/>
  <c r="N165" i="2"/>
  <c r="O165" i="2"/>
  <c r="L166" i="2"/>
  <c r="M166" i="2"/>
  <c r="N166" i="2"/>
  <c r="O166" i="2"/>
  <c r="L167" i="2"/>
  <c r="M167" i="2"/>
  <c r="N167" i="2"/>
  <c r="O167" i="2"/>
  <c r="L168" i="2"/>
  <c r="M168" i="2"/>
  <c r="N168" i="2"/>
  <c r="O168" i="2"/>
  <c r="L169" i="2"/>
  <c r="M169" i="2"/>
  <c r="N169" i="2"/>
  <c r="O169" i="2"/>
  <c r="L170" i="2"/>
  <c r="M170" i="2"/>
  <c r="N170" i="2"/>
  <c r="O170" i="2"/>
  <c r="L171" i="2"/>
  <c r="M171" i="2"/>
  <c r="N171" i="2"/>
  <c r="O171" i="2"/>
  <c r="L172" i="2"/>
  <c r="M172" i="2"/>
  <c r="N172" i="2"/>
  <c r="O172" i="2"/>
  <c r="L173" i="2"/>
  <c r="M173" i="2"/>
  <c r="N173" i="2"/>
  <c r="O173" i="2"/>
  <c r="L174" i="2"/>
  <c r="M174" i="2"/>
  <c r="N174" i="2"/>
  <c r="O174" i="2"/>
  <c r="L175" i="2"/>
  <c r="M175" i="2"/>
  <c r="N175" i="2"/>
  <c r="O175" i="2"/>
  <c r="L176" i="2"/>
  <c r="M176" i="2"/>
  <c r="N176" i="2"/>
  <c r="O176" i="2"/>
  <c r="L177" i="2"/>
  <c r="M177" i="2"/>
  <c r="N177" i="2"/>
  <c r="O177" i="2"/>
  <c r="L178" i="2"/>
  <c r="M178" i="2"/>
  <c r="N178" i="2"/>
  <c r="O178" i="2"/>
  <c r="L179" i="2"/>
  <c r="M179" i="2"/>
  <c r="N179" i="2"/>
  <c r="O179" i="2"/>
  <c r="L180" i="2"/>
  <c r="M180" i="2"/>
  <c r="N180" i="2"/>
  <c r="O180" i="2"/>
  <c r="L181" i="2"/>
  <c r="M181" i="2"/>
  <c r="N181" i="2"/>
  <c r="O181" i="2"/>
  <c r="L182" i="2"/>
  <c r="M182" i="2"/>
  <c r="N182" i="2"/>
  <c r="O182" i="2"/>
  <c r="L183" i="2"/>
  <c r="M183" i="2"/>
  <c r="N183" i="2"/>
  <c r="O183" i="2"/>
  <c r="L184" i="2"/>
  <c r="M184" i="2"/>
  <c r="N184" i="2"/>
  <c r="O184" i="2"/>
  <c r="L185" i="2"/>
  <c r="M185" i="2"/>
  <c r="N185" i="2"/>
  <c r="O185" i="2"/>
  <c r="L186" i="2"/>
  <c r="M186" i="2"/>
  <c r="N186" i="2"/>
  <c r="O186" i="2"/>
  <c r="L187" i="2"/>
  <c r="M187" i="2"/>
  <c r="N187" i="2"/>
  <c r="O187" i="2"/>
  <c r="L188" i="2"/>
  <c r="M188" i="2"/>
  <c r="N188" i="2"/>
  <c r="O188" i="2"/>
  <c r="L189" i="2"/>
  <c r="M189" i="2"/>
  <c r="N189" i="2"/>
  <c r="O189" i="2"/>
  <c r="L190" i="2"/>
  <c r="M190" i="2"/>
  <c r="N190" i="2"/>
  <c r="O190" i="2"/>
  <c r="L191" i="2"/>
  <c r="M191" i="2"/>
  <c r="N191" i="2"/>
  <c r="O191" i="2"/>
  <c r="L192" i="2"/>
  <c r="M192" i="2"/>
  <c r="N192" i="2"/>
  <c r="O192" i="2"/>
  <c r="L193" i="2"/>
  <c r="M193" i="2"/>
  <c r="N193" i="2"/>
  <c r="O193" i="2"/>
  <c r="L194" i="2"/>
  <c r="M194" i="2"/>
  <c r="N194" i="2"/>
  <c r="O194" i="2"/>
  <c r="L195" i="2"/>
  <c r="M195" i="2"/>
  <c r="N195" i="2"/>
  <c r="O195" i="2"/>
  <c r="L196" i="2"/>
  <c r="M196" i="2"/>
  <c r="N196" i="2"/>
  <c r="O196" i="2"/>
  <c r="L197" i="2"/>
  <c r="M197" i="2"/>
  <c r="N197" i="2"/>
  <c r="O197" i="2"/>
  <c r="L198" i="2"/>
  <c r="M198" i="2"/>
  <c r="N198" i="2"/>
  <c r="O198" i="2"/>
  <c r="L199" i="2"/>
  <c r="M199" i="2"/>
  <c r="N199" i="2"/>
  <c r="O199" i="2"/>
  <c r="L200" i="2"/>
  <c r="M200" i="2"/>
  <c r="N200" i="2"/>
  <c r="O200" i="2"/>
  <c r="L201" i="2"/>
  <c r="M201" i="2"/>
  <c r="N201" i="2"/>
  <c r="O201" i="2"/>
  <c r="L202" i="2"/>
  <c r="M202" i="2"/>
  <c r="N202" i="2"/>
  <c r="O202" i="2"/>
  <c r="L203" i="2"/>
  <c r="M203" i="2"/>
  <c r="N203" i="2"/>
  <c r="O203" i="2"/>
  <c r="L204" i="2"/>
  <c r="M204" i="2"/>
  <c r="N204" i="2"/>
  <c r="O204" i="2"/>
  <c r="L205" i="2"/>
  <c r="M205" i="2"/>
  <c r="N205" i="2"/>
  <c r="O205" i="2"/>
  <c r="L206" i="2"/>
  <c r="M206" i="2"/>
  <c r="N206" i="2"/>
  <c r="O206" i="2"/>
  <c r="L207" i="2"/>
  <c r="M207" i="2"/>
  <c r="N207" i="2"/>
  <c r="O207" i="2"/>
  <c r="L208" i="2"/>
  <c r="M208" i="2"/>
  <c r="N208" i="2"/>
  <c r="O208" i="2"/>
  <c r="L209" i="2"/>
  <c r="M209" i="2"/>
  <c r="N209" i="2"/>
  <c r="O209" i="2"/>
  <c r="L210" i="2"/>
  <c r="M210" i="2"/>
  <c r="N210" i="2"/>
  <c r="O210" i="2"/>
  <c r="L11" i="2"/>
  <c r="M11" i="2"/>
  <c r="N11" i="2"/>
  <c r="O11" i="2"/>
  <c r="O10" i="2"/>
  <c r="M10" i="2"/>
  <c r="L10" i="2"/>
  <c r="B34" i="2"/>
  <c r="B33" i="2"/>
  <c r="A34" i="2"/>
  <c r="A33" i="2"/>
  <c r="B32" i="2"/>
  <c r="A32" i="2"/>
  <c r="B31" i="2"/>
  <c r="A31" i="2"/>
  <c r="C19" i="2"/>
  <c r="C18" i="2"/>
  <c r="C16" i="2"/>
  <c r="C15" i="2"/>
  <c r="C14" i="2"/>
  <c r="C13" i="2"/>
  <c r="C12" i="2"/>
  <c r="C11" i="2"/>
  <c r="C10" i="2"/>
  <c r="B7" i="2"/>
  <c r="AS83" i="2" s="1"/>
  <c r="A7" i="2"/>
  <c r="J10" i="2"/>
  <c r="I4" i="2" s="1"/>
  <c r="I10" i="2"/>
  <c r="H4" i="2" s="1"/>
  <c r="G10" i="2"/>
  <c r="G4" i="2" s="1"/>
  <c r="F10" i="2"/>
  <c r="F4" i="2" s="1"/>
  <c r="B19" i="2"/>
  <c r="B18" i="2"/>
  <c r="A19" i="2"/>
  <c r="A18" i="2"/>
  <c r="B11" i="2"/>
  <c r="B12" i="2"/>
  <c r="B13" i="2"/>
  <c r="A12" i="2"/>
  <c r="A13" i="2"/>
  <c r="A11" i="2"/>
  <c r="B10" i="2"/>
  <c r="A10" i="2"/>
  <c r="BJ3" i="3" l="1"/>
  <c r="BN3" i="3"/>
  <c r="BK3" i="3"/>
  <c r="BL3" i="3"/>
  <c r="BM3" i="3"/>
  <c r="AB3" i="3"/>
  <c r="BI3" i="3"/>
  <c r="BH3" i="3"/>
  <c r="Z433" i="3"/>
  <c r="Z464" i="3" s="1"/>
  <c r="Z495" i="3" s="1"/>
  <c r="Z526" i="3" s="1"/>
  <c r="Z557" i="3" s="1"/>
  <c r="Z588" i="3" s="1"/>
  <c r="Z619" i="3" s="1"/>
  <c r="Z650" i="3" s="1"/>
  <c r="Z681" i="3" s="1"/>
  <c r="Z712" i="3" s="1"/>
  <c r="Z743" i="3" s="1"/>
  <c r="Z774" i="3" s="1"/>
  <c r="Z805" i="3" s="1"/>
  <c r="Z836" i="3" s="1"/>
  <c r="Z867" i="3" s="1"/>
  <c r="Z898" i="3" s="1"/>
  <c r="Z929" i="3" s="1"/>
  <c r="Z960" i="3" s="1"/>
  <c r="Z991" i="3" s="1"/>
  <c r="BE38" i="2"/>
  <c r="BE40" i="2"/>
  <c r="BE32" i="2"/>
  <c r="BE39" i="2"/>
  <c r="BE41" i="2"/>
  <c r="BE33" i="2"/>
  <c r="BE36" i="2"/>
  <c r="BE12" i="2"/>
  <c r="BE34" i="2"/>
  <c r="BE35" i="2"/>
  <c r="BE37" i="2"/>
  <c r="BE14" i="2"/>
  <c r="BE16" i="2"/>
  <c r="BE18" i="2"/>
  <c r="BE15" i="2"/>
  <c r="BE17" i="2"/>
  <c r="BE20" i="2"/>
  <c r="BE22" i="2"/>
  <c r="BE24" i="2"/>
  <c r="BE26" i="2"/>
  <c r="BE28" i="2"/>
  <c r="BE13" i="2"/>
  <c r="BE19" i="2"/>
  <c r="BE21" i="2"/>
  <c r="BE23" i="2"/>
  <c r="BE25" i="2"/>
  <c r="BE27" i="2"/>
  <c r="BE30" i="2"/>
  <c r="BE11" i="2"/>
  <c r="BE29" i="2"/>
  <c r="BE31" i="2"/>
  <c r="CJ10" i="2"/>
  <c r="CB10" i="2"/>
  <c r="CZ10" i="2"/>
  <c r="BT10" i="2"/>
  <c r="CR10" i="2"/>
  <c r="BL10" i="2"/>
  <c r="CQ10" i="2"/>
  <c r="CA10" i="2"/>
  <c r="BK10" i="2"/>
  <c r="CY10" i="2"/>
  <c r="CI10" i="2"/>
  <c r="BS10" i="2"/>
  <c r="CV10" i="2"/>
  <c r="CN10" i="2"/>
  <c r="CF10" i="2"/>
  <c r="BX10" i="2"/>
  <c r="BP10" i="2"/>
  <c r="BH10" i="2"/>
  <c r="CU10" i="2"/>
  <c r="CM10" i="2"/>
  <c r="CE10" i="2"/>
  <c r="BW10" i="2"/>
  <c r="BO10" i="2"/>
  <c r="BG10" i="2"/>
  <c r="DB10" i="2"/>
  <c r="CX10" i="2"/>
  <c r="CT10" i="2"/>
  <c r="CP10" i="2"/>
  <c r="CL10" i="2"/>
  <c r="CH10" i="2"/>
  <c r="CD10" i="2"/>
  <c r="BZ10" i="2"/>
  <c r="BV10" i="2"/>
  <c r="BR10" i="2"/>
  <c r="BN10" i="2"/>
  <c r="BJ10" i="2"/>
  <c r="BF10" i="2"/>
  <c r="DA10" i="2"/>
  <c r="CW10" i="2"/>
  <c r="CS10" i="2"/>
  <c r="CO10" i="2"/>
  <c r="CK10" i="2"/>
  <c r="CG10" i="2"/>
  <c r="CC10" i="2"/>
  <c r="BY10" i="2"/>
  <c r="BU10" i="2"/>
  <c r="BQ10" i="2"/>
  <c r="BM10" i="2"/>
  <c r="BI10" i="2"/>
  <c r="AX3" i="3"/>
  <c r="AJ3" i="3"/>
  <c r="AZ3" i="3"/>
  <c r="AV3" i="3"/>
  <c r="AR3" i="3"/>
  <c r="BD3" i="3"/>
  <c r="AN3" i="3"/>
  <c r="BG3" i="3"/>
  <c r="BC3" i="3"/>
  <c r="AY3" i="3"/>
  <c r="AU3" i="3"/>
  <c r="AQ3" i="3"/>
  <c r="AM3" i="3"/>
  <c r="AI3" i="3"/>
  <c r="BF3" i="3"/>
  <c r="BB3" i="3"/>
  <c r="AT3" i="3"/>
  <c r="AP3" i="3"/>
  <c r="AL3" i="3"/>
  <c r="AH3" i="3"/>
  <c r="BE3" i="3"/>
  <c r="BA3" i="3"/>
  <c r="AW3" i="3"/>
  <c r="AS3" i="3"/>
  <c r="AO3" i="3"/>
  <c r="AK3" i="3"/>
  <c r="AD3" i="3"/>
  <c r="AG3" i="3"/>
  <c r="AC3" i="3"/>
  <c r="AF3" i="3"/>
  <c r="AE3" i="3"/>
  <c r="K3" i="3"/>
  <c r="W3" i="3"/>
  <c r="AA3" i="3"/>
  <c r="S3" i="3"/>
  <c r="O3" i="3"/>
  <c r="V3" i="3"/>
  <c r="R3" i="3"/>
  <c r="N3" i="3"/>
  <c r="J3" i="3"/>
  <c r="Z3" i="3"/>
  <c r="G3" i="3"/>
  <c r="U3" i="3"/>
  <c r="Q3" i="3"/>
  <c r="M3" i="3"/>
  <c r="I3" i="3"/>
  <c r="Y3" i="3"/>
  <c r="X3" i="3"/>
  <c r="T3" i="3"/>
  <c r="P3" i="3"/>
  <c r="L3" i="3"/>
  <c r="H3" i="3"/>
  <c r="AT83" i="2"/>
  <c r="AV83" i="2" s="1"/>
  <c r="AT18" i="2"/>
  <c r="AT135" i="2"/>
  <c r="AT127" i="2"/>
  <c r="AT119" i="2"/>
  <c r="AT111" i="2"/>
  <c r="AT103" i="2"/>
  <c r="AT96" i="2"/>
  <c r="AU96" i="2" s="1"/>
  <c r="AT88" i="2"/>
  <c r="AU88" i="2" s="1"/>
  <c r="AT72" i="2"/>
  <c r="AU72" i="2" s="1"/>
  <c r="AT56" i="2"/>
  <c r="AU56" i="2" s="1"/>
  <c r="AT40" i="2"/>
  <c r="AU40" i="2" s="1"/>
  <c r="AT24" i="2"/>
  <c r="AU24" i="2" s="1"/>
  <c r="AT182" i="2"/>
  <c r="AV182" i="2" s="1"/>
  <c r="AT180" i="2"/>
  <c r="AV180" i="2" s="1"/>
  <c r="AT178" i="2"/>
  <c r="AV178" i="2" s="1"/>
  <c r="AT176" i="2"/>
  <c r="AV176" i="2" s="1"/>
  <c r="AT174" i="2"/>
  <c r="AV174" i="2" s="1"/>
  <c r="AT172" i="2"/>
  <c r="AV172" i="2" s="1"/>
  <c r="AT170" i="2"/>
  <c r="AV170" i="2" s="1"/>
  <c r="AW170" i="2" s="1"/>
  <c r="AT168" i="2"/>
  <c r="AV168" i="2" s="1"/>
  <c r="AT166" i="2"/>
  <c r="AV166" i="2" s="1"/>
  <c r="AT164" i="2"/>
  <c r="AV164" i="2" s="1"/>
  <c r="AT162" i="2"/>
  <c r="AV162" i="2" s="1"/>
  <c r="AT158" i="2"/>
  <c r="AU158" i="2" s="1"/>
  <c r="AT154" i="2"/>
  <c r="AU154" i="2" s="1"/>
  <c r="AT150" i="2"/>
  <c r="AU150" i="2" s="1"/>
  <c r="AT146" i="2"/>
  <c r="AU146" i="2" s="1"/>
  <c r="AT142" i="2"/>
  <c r="AU142" i="2" s="1"/>
  <c r="AT138" i="2"/>
  <c r="AU138" i="2" s="1"/>
  <c r="AT132" i="2"/>
  <c r="AU132" i="2" s="1"/>
  <c r="AT124" i="2"/>
  <c r="AU124" i="2" s="1"/>
  <c r="AT116" i="2"/>
  <c r="AU116" i="2" s="1"/>
  <c r="AT108" i="2"/>
  <c r="AU108" i="2" s="1"/>
  <c r="AT100" i="2"/>
  <c r="AU100" i="2" s="1"/>
  <c r="AT94" i="2"/>
  <c r="AU94" i="2" s="1"/>
  <c r="AT90" i="2"/>
  <c r="AU90" i="2" s="1"/>
  <c r="AT87" i="2"/>
  <c r="AT76" i="2"/>
  <c r="AU76" i="2" s="1"/>
  <c r="AT60" i="2"/>
  <c r="AU60" i="2" s="1"/>
  <c r="AT44" i="2"/>
  <c r="AU44" i="2" s="1"/>
  <c r="AT28" i="2"/>
  <c r="AU28" i="2" s="1"/>
  <c r="AT12" i="2"/>
  <c r="AU12" i="2" s="1"/>
  <c r="AT131" i="2"/>
  <c r="AT123" i="2"/>
  <c r="AT115" i="2"/>
  <c r="AT107" i="2"/>
  <c r="AT99" i="2"/>
  <c r="AT93" i="2"/>
  <c r="AT80" i="2"/>
  <c r="AU80" i="2" s="1"/>
  <c r="AT64" i="2"/>
  <c r="AU64" i="2" s="1"/>
  <c r="AT48" i="2"/>
  <c r="AU48" i="2" s="1"/>
  <c r="AT32" i="2"/>
  <c r="AU32" i="2" s="1"/>
  <c r="AT16" i="2"/>
  <c r="AU16" i="2" s="1"/>
  <c r="AT15" i="2"/>
  <c r="AT19" i="2"/>
  <c r="AT23" i="2"/>
  <c r="AT27" i="2"/>
  <c r="AT31" i="2"/>
  <c r="AT35" i="2"/>
  <c r="AT39" i="2"/>
  <c r="AT43" i="2"/>
  <c r="AT47" i="2"/>
  <c r="AT51" i="2"/>
  <c r="AT55" i="2"/>
  <c r="AT59" i="2"/>
  <c r="AT63" i="2"/>
  <c r="AT67" i="2"/>
  <c r="AT71" i="2"/>
  <c r="AT75" i="2"/>
  <c r="AT79" i="2"/>
  <c r="AT82" i="2"/>
  <c r="AU82" i="2" s="1"/>
  <c r="AT14" i="2"/>
  <c r="AU14" i="2" s="1"/>
  <c r="AU18" i="2"/>
  <c r="AT22" i="2"/>
  <c r="AU22" i="2" s="1"/>
  <c r="AT26" i="2"/>
  <c r="AU26" i="2" s="1"/>
  <c r="AT30" i="2"/>
  <c r="AU30" i="2" s="1"/>
  <c r="AT34" i="2"/>
  <c r="AU34" i="2" s="1"/>
  <c r="AT38" i="2"/>
  <c r="AU38" i="2" s="1"/>
  <c r="AT42" i="2"/>
  <c r="AU42" i="2" s="1"/>
  <c r="AT46" i="2"/>
  <c r="AU46" i="2" s="1"/>
  <c r="AT50" i="2"/>
  <c r="AU50" i="2" s="1"/>
  <c r="AT54" i="2"/>
  <c r="AU54" i="2" s="1"/>
  <c r="AT58" i="2"/>
  <c r="AU58" i="2" s="1"/>
  <c r="AT62" i="2"/>
  <c r="AU62" i="2" s="1"/>
  <c r="AT66" i="2"/>
  <c r="AU66" i="2" s="1"/>
  <c r="AT70" i="2"/>
  <c r="AU70" i="2" s="1"/>
  <c r="AT74" i="2"/>
  <c r="AU74" i="2" s="1"/>
  <c r="AT78" i="2"/>
  <c r="AU78" i="2" s="1"/>
  <c r="AT81" i="2"/>
  <c r="AU81" i="2" s="1"/>
  <c r="AT84" i="2"/>
  <c r="AU84" i="2" s="1"/>
  <c r="AT89" i="2"/>
  <c r="AU89" i="2" s="1"/>
  <c r="AT92" i="2"/>
  <c r="AU92" i="2" s="1"/>
  <c r="AT97" i="2"/>
  <c r="AU97" i="2" s="1"/>
  <c r="AT101" i="2"/>
  <c r="AU101" i="2" s="1"/>
  <c r="AT105" i="2"/>
  <c r="AU105" i="2" s="1"/>
  <c r="AT109" i="2"/>
  <c r="AU109" i="2" s="1"/>
  <c r="AT113" i="2"/>
  <c r="AU113" i="2" s="1"/>
  <c r="AT117" i="2"/>
  <c r="AU117" i="2" s="1"/>
  <c r="AT121" i="2"/>
  <c r="AV121" i="2" s="1"/>
  <c r="AT125" i="2"/>
  <c r="AT129" i="2"/>
  <c r="AU129" i="2" s="1"/>
  <c r="AT133" i="2"/>
  <c r="AU133" i="2" s="1"/>
  <c r="AT11" i="2"/>
  <c r="AT13" i="2"/>
  <c r="AV13" i="2" s="1"/>
  <c r="AT17" i="2"/>
  <c r="AU17" i="2" s="1"/>
  <c r="AT21" i="2"/>
  <c r="AU21" i="2" s="1"/>
  <c r="AT25" i="2"/>
  <c r="AU25" i="2" s="1"/>
  <c r="AT29" i="2"/>
  <c r="AV29" i="2" s="1"/>
  <c r="AT33" i="2"/>
  <c r="AU33" i="2" s="1"/>
  <c r="AT37" i="2"/>
  <c r="AU37" i="2" s="1"/>
  <c r="AT41" i="2"/>
  <c r="AU41" i="2" s="1"/>
  <c r="AT45" i="2"/>
  <c r="AV45" i="2" s="1"/>
  <c r="AT49" i="2"/>
  <c r="AU49" i="2" s="1"/>
  <c r="AT53" i="2"/>
  <c r="AU53" i="2" s="1"/>
  <c r="AT57" i="2"/>
  <c r="AU57" i="2" s="1"/>
  <c r="AT61" i="2"/>
  <c r="AV61" i="2" s="1"/>
  <c r="AT65" i="2"/>
  <c r="AU65" i="2" s="1"/>
  <c r="AT69" i="2"/>
  <c r="AU69" i="2" s="1"/>
  <c r="AT73" i="2"/>
  <c r="AU73" i="2" s="1"/>
  <c r="AT77" i="2"/>
  <c r="AV77" i="2" s="1"/>
  <c r="AT86" i="2"/>
  <c r="AU86" i="2" s="1"/>
  <c r="AT91" i="2"/>
  <c r="AV91" i="2" s="1"/>
  <c r="AT95" i="2"/>
  <c r="AT98" i="2"/>
  <c r="AU98" i="2" s="1"/>
  <c r="AT102" i="2"/>
  <c r="AU102" i="2" s="1"/>
  <c r="AT106" i="2"/>
  <c r="AU106" i="2" s="1"/>
  <c r="AT110" i="2"/>
  <c r="AV110" i="2" s="1"/>
  <c r="AT114" i="2"/>
  <c r="AU114" i="2" s="1"/>
  <c r="AT118" i="2"/>
  <c r="AT122" i="2"/>
  <c r="AU122" i="2" s="1"/>
  <c r="AT126" i="2"/>
  <c r="AV126" i="2" s="1"/>
  <c r="AT130" i="2"/>
  <c r="AU130" i="2" s="1"/>
  <c r="AT134" i="2"/>
  <c r="AT137" i="2"/>
  <c r="AU137" i="2" s="1"/>
  <c r="AT139" i="2"/>
  <c r="AV139" i="2" s="1"/>
  <c r="AT141" i="2"/>
  <c r="AU141" i="2" s="1"/>
  <c r="AT143" i="2"/>
  <c r="AV143" i="2" s="1"/>
  <c r="AT145" i="2"/>
  <c r="AU145" i="2" s="1"/>
  <c r="AT147" i="2"/>
  <c r="AV147" i="2" s="1"/>
  <c r="AT149" i="2"/>
  <c r="AU149" i="2" s="1"/>
  <c r="AT151" i="2"/>
  <c r="AV151" i="2" s="1"/>
  <c r="AT153" i="2"/>
  <c r="AU153" i="2" s="1"/>
  <c r="AT155" i="2"/>
  <c r="AV155" i="2" s="1"/>
  <c r="AT157" i="2"/>
  <c r="AU157" i="2" s="1"/>
  <c r="AT159" i="2"/>
  <c r="AV159" i="2" s="1"/>
  <c r="AT161" i="2"/>
  <c r="AU161" i="2" s="1"/>
  <c r="AT210" i="2"/>
  <c r="AV210" i="2" s="1"/>
  <c r="AW210" i="2" s="1"/>
  <c r="AT209" i="2"/>
  <c r="AV209" i="2" s="1"/>
  <c r="AW209" i="2" s="1"/>
  <c r="AT208" i="2"/>
  <c r="AU208" i="2" s="1"/>
  <c r="AT207" i="2"/>
  <c r="AV207" i="2" s="1"/>
  <c r="AW207" i="2" s="1"/>
  <c r="AT206" i="2"/>
  <c r="AV206" i="2" s="1"/>
  <c r="AW206" i="2" s="1"/>
  <c r="AT205" i="2"/>
  <c r="AU205" i="2" s="1"/>
  <c r="AT204" i="2"/>
  <c r="AU204" i="2" s="1"/>
  <c r="AT203" i="2"/>
  <c r="AV203" i="2" s="1"/>
  <c r="AW203" i="2" s="1"/>
  <c r="AT202" i="2"/>
  <c r="AU202" i="2" s="1"/>
  <c r="AT201" i="2"/>
  <c r="AV201" i="2" s="1"/>
  <c r="AW201" i="2" s="1"/>
  <c r="AT200" i="2"/>
  <c r="AU200" i="2" s="1"/>
  <c r="AT199" i="2"/>
  <c r="AU199" i="2" s="1"/>
  <c r="AT198" i="2"/>
  <c r="AV198" i="2" s="1"/>
  <c r="AW198" i="2" s="1"/>
  <c r="AT197" i="2"/>
  <c r="AV197" i="2" s="1"/>
  <c r="AW197" i="2" s="1"/>
  <c r="AT196" i="2"/>
  <c r="AV196" i="2" s="1"/>
  <c r="AW196" i="2" s="1"/>
  <c r="AT195" i="2"/>
  <c r="AV195" i="2" s="1"/>
  <c r="AW195" i="2" s="1"/>
  <c r="AT194" i="2"/>
  <c r="AV194" i="2" s="1"/>
  <c r="AW194" i="2" s="1"/>
  <c r="AT193" i="2"/>
  <c r="AV193" i="2" s="1"/>
  <c r="AW193" i="2" s="1"/>
  <c r="AT192" i="2"/>
  <c r="AU192" i="2" s="1"/>
  <c r="AT191" i="2"/>
  <c r="AU191" i="2" s="1"/>
  <c r="AT190" i="2"/>
  <c r="AV190" i="2" s="1"/>
  <c r="AW190" i="2" s="1"/>
  <c r="AT189" i="2"/>
  <c r="AU189" i="2" s="1"/>
  <c r="AT188" i="2"/>
  <c r="AU188" i="2" s="1"/>
  <c r="AT187" i="2"/>
  <c r="AV187" i="2" s="1"/>
  <c r="AW187" i="2" s="1"/>
  <c r="AT186" i="2"/>
  <c r="AU186" i="2" s="1"/>
  <c r="AT185" i="2"/>
  <c r="AV185" i="2" s="1"/>
  <c r="AW185" i="2" s="1"/>
  <c r="AT184" i="2"/>
  <c r="AU184" i="2" s="1"/>
  <c r="AT183" i="2"/>
  <c r="AU183" i="2" s="1"/>
  <c r="AT181" i="2"/>
  <c r="AU181" i="2" s="1"/>
  <c r="AT179" i="2"/>
  <c r="AU179" i="2" s="1"/>
  <c r="AT177" i="2"/>
  <c r="AU177" i="2" s="1"/>
  <c r="AT175" i="2"/>
  <c r="AT173" i="2"/>
  <c r="AU173" i="2" s="1"/>
  <c r="AT171" i="2"/>
  <c r="AV171" i="2" s="1"/>
  <c r="AW171" i="2" s="1"/>
  <c r="AT169" i="2"/>
  <c r="AU169" i="2" s="1"/>
  <c r="AT167" i="2"/>
  <c r="AT165" i="2"/>
  <c r="AU165" i="2" s="1"/>
  <c r="AT163" i="2"/>
  <c r="AT160" i="2"/>
  <c r="AU160" i="2" s="1"/>
  <c r="AT156" i="2"/>
  <c r="AU156" i="2" s="1"/>
  <c r="AT152" i="2"/>
  <c r="AU152" i="2" s="1"/>
  <c r="AT148" i="2"/>
  <c r="AU148" i="2" s="1"/>
  <c r="AT144" i="2"/>
  <c r="AU144" i="2" s="1"/>
  <c r="AT140" i="2"/>
  <c r="AU140" i="2" s="1"/>
  <c r="AT136" i="2"/>
  <c r="AU136" i="2" s="1"/>
  <c r="AT128" i="2"/>
  <c r="AU128" i="2" s="1"/>
  <c r="AT120" i="2"/>
  <c r="AU120" i="2" s="1"/>
  <c r="AT112" i="2"/>
  <c r="AU112" i="2" s="1"/>
  <c r="AT104" i="2"/>
  <c r="AV104" i="2" s="1"/>
  <c r="AT85" i="2"/>
  <c r="AU85" i="2" s="1"/>
  <c r="AT68" i="2"/>
  <c r="AU68" i="2" s="1"/>
  <c r="AT52" i="2"/>
  <c r="AU52" i="2" s="1"/>
  <c r="AT36" i="2"/>
  <c r="AU36" i="2" s="1"/>
  <c r="AT20" i="2"/>
  <c r="AU20" i="2" s="1"/>
  <c r="AM201" i="2"/>
  <c r="AM137" i="2"/>
  <c r="AM185" i="2"/>
  <c r="AM121" i="2"/>
  <c r="AM169" i="2"/>
  <c r="AM105" i="2"/>
  <c r="AM153" i="2"/>
  <c r="AM89" i="2"/>
  <c r="AM197" i="2"/>
  <c r="AM181" i="2"/>
  <c r="AM165" i="2"/>
  <c r="AM149" i="2"/>
  <c r="AM133" i="2"/>
  <c r="AM117" i="2"/>
  <c r="AM101" i="2"/>
  <c r="AM85" i="2"/>
  <c r="AP39" i="2"/>
  <c r="AM209" i="2"/>
  <c r="AM193" i="2"/>
  <c r="AM177" i="2"/>
  <c r="AM161" i="2"/>
  <c r="AM145" i="2"/>
  <c r="AM129" i="2"/>
  <c r="AM113" i="2"/>
  <c r="AM97" i="2"/>
  <c r="AM81" i="2"/>
  <c r="AS210" i="2"/>
  <c r="AM205" i="2"/>
  <c r="AM189" i="2"/>
  <c r="AM173" i="2"/>
  <c r="AM157" i="2"/>
  <c r="AM141" i="2"/>
  <c r="AM125" i="2"/>
  <c r="AM109" i="2"/>
  <c r="AM93" i="2"/>
  <c r="AR179" i="2"/>
  <c r="AM208" i="2"/>
  <c r="AM204" i="2"/>
  <c r="AM200" i="2"/>
  <c r="AM196" i="2"/>
  <c r="AM192" i="2"/>
  <c r="AM188" i="2"/>
  <c r="AM184" i="2"/>
  <c r="AM180" i="2"/>
  <c r="AM176" i="2"/>
  <c r="AM172" i="2"/>
  <c r="AM168" i="2"/>
  <c r="AM164" i="2"/>
  <c r="AM160" i="2"/>
  <c r="AM156" i="2"/>
  <c r="AM152" i="2"/>
  <c r="AM148" i="2"/>
  <c r="AM144" i="2"/>
  <c r="AM140" i="2"/>
  <c r="AM136" i="2"/>
  <c r="AM132" i="2"/>
  <c r="AM128" i="2"/>
  <c r="AM124" i="2"/>
  <c r="AM120" i="2"/>
  <c r="AM116" i="2"/>
  <c r="AM112" i="2"/>
  <c r="AM108" i="2"/>
  <c r="AM104" i="2"/>
  <c r="AM100" i="2"/>
  <c r="AM96" i="2"/>
  <c r="AM92" i="2"/>
  <c r="AM88" i="2"/>
  <c r="AM84" i="2"/>
  <c r="AM80" i="2"/>
  <c r="AP51" i="2"/>
  <c r="AP35" i="2"/>
  <c r="AS206" i="2"/>
  <c r="AR163" i="2"/>
  <c r="AM207" i="2"/>
  <c r="AM203" i="2"/>
  <c r="AM199" i="2"/>
  <c r="AM195" i="2"/>
  <c r="AM191" i="2"/>
  <c r="AM187" i="2"/>
  <c r="AM183" i="2"/>
  <c r="AM179" i="2"/>
  <c r="AM175" i="2"/>
  <c r="AM171" i="2"/>
  <c r="AM167" i="2"/>
  <c r="AM163" i="2"/>
  <c r="AM159" i="2"/>
  <c r="AM155" i="2"/>
  <c r="AM151" i="2"/>
  <c r="AM147" i="2"/>
  <c r="AM143" i="2"/>
  <c r="AM139" i="2"/>
  <c r="AM135" i="2"/>
  <c r="AM131" i="2"/>
  <c r="AM127" i="2"/>
  <c r="AM123" i="2"/>
  <c r="AM119" i="2"/>
  <c r="AM115" i="2"/>
  <c r="AM111" i="2"/>
  <c r="AM107" i="2"/>
  <c r="AM103" i="2"/>
  <c r="AM99" i="2"/>
  <c r="AM95" i="2"/>
  <c r="AM91" i="2"/>
  <c r="AM87" i="2"/>
  <c r="AM83" i="2"/>
  <c r="AP47" i="2"/>
  <c r="AP31" i="2"/>
  <c r="AS202" i="2"/>
  <c r="AR147" i="2"/>
  <c r="AM210" i="2"/>
  <c r="AM206" i="2"/>
  <c r="AM202" i="2"/>
  <c r="AM198" i="2"/>
  <c r="AM194" i="2"/>
  <c r="AM190" i="2"/>
  <c r="AM186" i="2"/>
  <c r="AM182" i="2"/>
  <c r="AM178" i="2"/>
  <c r="AM174" i="2"/>
  <c r="AM170" i="2"/>
  <c r="AM166" i="2"/>
  <c r="AM162" i="2"/>
  <c r="AM158" i="2"/>
  <c r="AM154" i="2"/>
  <c r="AM150" i="2"/>
  <c r="AM146" i="2"/>
  <c r="AM142" i="2"/>
  <c r="AM138" i="2"/>
  <c r="AM134" i="2"/>
  <c r="AM130" i="2"/>
  <c r="AM126" i="2"/>
  <c r="AM122" i="2"/>
  <c r="AM118" i="2"/>
  <c r="AM114" i="2"/>
  <c r="AM110" i="2"/>
  <c r="AM106" i="2"/>
  <c r="AM102" i="2"/>
  <c r="AM98" i="2"/>
  <c r="AM94" i="2"/>
  <c r="AM90" i="2"/>
  <c r="AM86" i="2"/>
  <c r="AM82" i="2"/>
  <c r="AP43" i="2"/>
  <c r="AP27" i="2"/>
  <c r="AR195" i="2"/>
  <c r="AS115" i="2"/>
  <c r="AL210" i="2"/>
  <c r="AL209" i="2"/>
  <c r="AL208" i="2"/>
  <c r="AL207" i="2"/>
  <c r="AL206" i="2"/>
  <c r="AL205" i="2"/>
  <c r="AL204" i="2"/>
  <c r="AL203" i="2"/>
  <c r="AL202" i="2"/>
  <c r="AL201" i="2"/>
  <c r="AL200" i="2"/>
  <c r="AL199" i="2"/>
  <c r="AL198" i="2"/>
  <c r="AL197" i="2"/>
  <c r="AL196" i="2"/>
  <c r="AL195" i="2"/>
  <c r="AL194" i="2"/>
  <c r="AL193" i="2"/>
  <c r="AL192" i="2"/>
  <c r="AL191" i="2"/>
  <c r="AL190" i="2"/>
  <c r="AL189" i="2"/>
  <c r="AL188" i="2"/>
  <c r="AL187" i="2"/>
  <c r="AL186" i="2"/>
  <c r="AL185" i="2"/>
  <c r="AL184" i="2"/>
  <c r="AL183" i="2"/>
  <c r="AL182" i="2"/>
  <c r="AL181" i="2"/>
  <c r="AL180" i="2"/>
  <c r="AL179" i="2"/>
  <c r="AL178" i="2"/>
  <c r="AL177" i="2"/>
  <c r="AL176" i="2"/>
  <c r="AL175" i="2"/>
  <c r="AL174" i="2"/>
  <c r="AL173" i="2"/>
  <c r="AL172" i="2"/>
  <c r="AL171" i="2"/>
  <c r="AL170" i="2"/>
  <c r="AL169" i="2"/>
  <c r="AL168" i="2"/>
  <c r="AL167" i="2"/>
  <c r="AL166" i="2"/>
  <c r="AL165" i="2"/>
  <c r="AL164" i="2"/>
  <c r="AL163" i="2"/>
  <c r="AL162" i="2"/>
  <c r="AL161" i="2"/>
  <c r="AL160" i="2"/>
  <c r="AL159" i="2"/>
  <c r="AL158" i="2"/>
  <c r="AL157" i="2"/>
  <c r="AL156" i="2"/>
  <c r="AL155" i="2"/>
  <c r="AL154" i="2"/>
  <c r="AL153" i="2"/>
  <c r="AL152" i="2"/>
  <c r="AL151" i="2"/>
  <c r="AL150" i="2"/>
  <c r="AL149" i="2"/>
  <c r="AL148" i="2"/>
  <c r="AL147" i="2"/>
  <c r="AL146" i="2"/>
  <c r="AL145" i="2"/>
  <c r="AL144" i="2"/>
  <c r="AL143" i="2"/>
  <c r="AL142" i="2"/>
  <c r="AL141" i="2"/>
  <c r="AL140" i="2"/>
  <c r="AL139" i="2"/>
  <c r="AL138" i="2"/>
  <c r="AL137" i="2"/>
  <c r="AL136" i="2"/>
  <c r="AL135" i="2"/>
  <c r="AL134" i="2"/>
  <c r="AL133" i="2"/>
  <c r="AL132" i="2"/>
  <c r="AL131" i="2"/>
  <c r="AL130" i="2"/>
  <c r="AL129" i="2"/>
  <c r="AL128" i="2"/>
  <c r="AL127" i="2"/>
  <c r="AL126" i="2"/>
  <c r="AL125" i="2"/>
  <c r="AL124" i="2"/>
  <c r="AL123" i="2"/>
  <c r="AL122" i="2"/>
  <c r="AL121" i="2"/>
  <c r="AL120" i="2"/>
  <c r="AL119" i="2"/>
  <c r="AL118" i="2"/>
  <c r="AL117" i="2"/>
  <c r="AL116" i="2"/>
  <c r="AL115" i="2"/>
  <c r="AL114" i="2"/>
  <c r="AL113" i="2"/>
  <c r="AL112" i="2"/>
  <c r="AL111" i="2"/>
  <c r="AL110" i="2"/>
  <c r="AL109" i="2"/>
  <c r="AL108" i="2"/>
  <c r="AL107" i="2"/>
  <c r="AL106" i="2"/>
  <c r="AL105" i="2"/>
  <c r="AL104" i="2"/>
  <c r="AL103" i="2"/>
  <c r="AL102" i="2"/>
  <c r="AL101" i="2"/>
  <c r="AL100" i="2"/>
  <c r="AL99" i="2"/>
  <c r="AL98" i="2"/>
  <c r="AL97" i="2"/>
  <c r="AL96" i="2"/>
  <c r="AL95" i="2"/>
  <c r="AL94" i="2"/>
  <c r="AL93" i="2"/>
  <c r="AL92" i="2"/>
  <c r="AL91" i="2"/>
  <c r="AL90" i="2"/>
  <c r="AL89" i="2"/>
  <c r="AL88" i="2"/>
  <c r="AL87" i="2"/>
  <c r="AL86" i="2"/>
  <c r="AL85" i="2"/>
  <c r="AL84" i="2"/>
  <c r="AL83" i="2"/>
  <c r="AL82" i="2"/>
  <c r="AL81" i="2"/>
  <c r="AL80" i="2"/>
  <c r="AP50" i="2"/>
  <c r="AP46" i="2"/>
  <c r="AP42" i="2"/>
  <c r="AP38" i="2"/>
  <c r="AP34" i="2"/>
  <c r="AP30" i="2"/>
  <c r="AS209" i="2"/>
  <c r="AS205" i="2"/>
  <c r="AS201" i="2"/>
  <c r="AR191" i="2"/>
  <c r="AR175" i="2"/>
  <c r="AR159" i="2"/>
  <c r="AR143" i="2"/>
  <c r="AS99" i="2"/>
  <c r="AO210" i="2"/>
  <c r="AO209" i="2"/>
  <c r="AO208" i="2"/>
  <c r="AO207" i="2"/>
  <c r="AO206" i="2"/>
  <c r="AO205" i="2"/>
  <c r="AO204" i="2"/>
  <c r="AO203" i="2"/>
  <c r="AO202" i="2"/>
  <c r="AO201" i="2"/>
  <c r="AO200" i="2"/>
  <c r="AO199" i="2"/>
  <c r="AO198" i="2"/>
  <c r="AO197" i="2"/>
  <c r="AO196" i="2"/>
  <c r="AO195" i="2"/>
  <c r="AO194" i="2"/>
  <c r="AO193" i="2"/>
  <c r="AO192" i="2"/>
  <c r="AO191" i="2"/>
  <c r="AO190" i="2"/>
  <c r="AO189" i="2"/>
  <c r="AO188" i="2"/>
  <c r="AO187" i="2"/>
  <c r="AO186" i="2"/>
  <c r="AO185" i="2"/>
  <c r="AO184" i="2"/>
  <c r="AO183" i="2"/>
  <c r="AO182" i="2"/>
  <c r="AO181" i="2"/>
  <c r="AO180" i="2"/>
  <c r="AO179" i="2"/>
  <c r="AO178" i="2"/>
  <c r="AO177" i="2"/>
  <c r="AO176" i="2"/>
  <c r="AO175" i="2"/>
  <c r="AO174" i="2"/>
  <c r="AO173" i="2"/>
  <c r="AO172" i="2"/>
  <c r="AO171" i="2"/>
  <c r="AO170" i="2"/>
  <c r="AO169" i="2"/>
  <c r="AO168" i="2"/>
  <c r="AO167" i="2"/>
  <c r="AO166" i="2"/>
  <c r="AO165" i="2"/>
  <c r="AO164" i="2"/>
  <c r="AO163" i="2"/>
  <c r="AO162" i="2"/>
  <c r="AO161" i="2"/>
  <c r="AO160" i="2"/>
  <c r="AO159" i="2"/>
  <c r="AO158" i="2"/>
  <c r="AO157" i="2"/>
  <c r="AO156" i="2"/>
  <c r="AO155" i="2"/>
  <c r="AO154" i="2"/>
  <c r="AO153" i="2"/>
  <c r="AO152" i="2"/>
  <c r="AO151" i="2"/>
  <c r="AO150" i="2"/>
  <c r="AO149" i="2"/>
  <c r="AO148" i="2"/>
  <c r="AO147" i="2"/>
  <c r="AO146" i="2"/>
  <c r="AO145" i="2"/>
  <c r="AO144" i="2"/>
  <c r="AO143" i="2"/>
  <c r="AO142" i="2"/>
  <c r="AO141" i="2"/>
  <c r="AO140" i="2"/>
  <c r="AO139" i="2"/>
  <c r="AO138" i="2"/>
  <c r="AO137" i="2"/>
  <c r="AO136" i="2"/>
  <c r="AO135" i="2"/>
  <c r="AO134" i="2"/>
  <c r="AO133" i="2"/>
  <c r="AO132" i="2"/>
  <c r="AO131" i="2"/>
  <c r="AO130" i="2"/>
  <c r="AO129" i="2"/>
  <c r="AO128" i="2"/>
  <c r="AO127" i="2"/>
  <c r="AO126" i="2"/>
  <c r="AO125" i="2"/>
  <c r="AO124" i="2"/>
  <c r="AO123" i="2"/>
  <c r="AO122" i="2"/>
  <c r="AO121" i="2"/>
  <c r="AO120" i="2"/>
  <c r="AO119" i="2"/>
  <c r="AO118" i="2"/>
  <c r="AO117" i="2"/>
  <c r="AO116" i="2"/>
  <c r="AO115" i="2"/>
  <c r="AO114" i="2"/>
  <c r="AO113" i="2"/>
  <c r="AO112" i="2"/>
  <c r="AO111" i="2"/>
  <c r="AO110" i="2"/>
  <c r="AO109" i="2"/>
  <c r="AO108" i="2"/>
  <c r="AO107" i="2"/>
  <c r="AO106" i="2"/>
  <c r="AO105" i="2"/>
  <c r="AO104" i="2"/>
  <c r="AO103" i="2"/>
  <c r="AO102" i="2"/>
  <c r="AO101" i="2"/>
  <c r="AO100" i="2"/>
  <c r="AO99" i="2"/>
  <c r="AO98" i="2"/>
  <c r="AO97" i="2"/>
  <c r="AO96" i="2"/>
  <c r="AO95" i="2"/>
  <c r="AO94" i="2"/>
  <c r="AO93" i="2"/>
  <c r="AO92" i="2"/>
  <c r="AO91" i="2"/>
  <c r="AO90" i="2"/>
  <c r="AO89" i="2"/>
  <c r="AO88" i="2"/>
  <c r="AO87" i="2"/>
  <c r="AO86" i="2"/>
  <c r="AO85" i="2"/>
  <c r="AO84" i="2"/>
  <c r="AO83" i="2"/>
  <c r="AO82" i="2"/>
  <c r="AO81" i="2"/>
  <c r="AO80" i="2"/>
  <c r="AP49" i="2"/>
  <c r="AP45" i="2"/>
  <c r="AP41" i="2"/>
  <c r="AP37" i="2"/>
  <c r="AP33" i="2"/>
  <c r="AP29" i="2"/>
  <c r="AS208" i="2"/>
  <c r="AS204" i="2"/>
  <c r="AS200" i="2"/>
  <c r="AR187" i="2"/>
  <c r="AR171" i="2"/>
  <c r="AR155" i="2"/>
  <c r="AR139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P109" i="2"/>
  <c r="AP110" i="2"/>
  <c r="AP111" i="2"/>
  <c r="AP112" i="2"/>
  <c r="AP113" i="2"/>
  <c r="AP114" i="2"/>
  <c r="AP115" i="2"/>
  <c r="AP116" i="2"/>
  <c r="AP117" i="2"/>
  <c r="AP118" i="2"/>
  <c r="AP119" i="2"/>
  <c r="AP120" i="2"/>
  <c r="AP121" i="2"/>
  <c r="AP122" i="2"/>
  <c r="AP123" i="2"/>
  <c r="AP124" i="2"/>
  <c r="AP125" i="2"/>
  <c r="AP126" i="2"/>
  <c r="AP127" i="2"/>
  <c r="AP128" i="2"/>
  <c r="AP129" i="2"/>
  <c r="AP130" i="2"/>
  <c r="AP131" i="2"/>
  <c r="AP132" i="2"/>
  <c r="AP133" i="2"/>
  <c r="AP134" i="2"/>
  <c r="AP135" i="2"/>
  <c r="AP136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  <c r="AQ87" i="2"/>
  <c r="AQ88" i="2"/>
  <c r="AQ89" i="2"/>
  <c r="AQ90" i="2"/>
  <c r="AQ91" i="2"/>
  <c r="AQ92" i="2"/>
  <c r="AQ93" i="2"/>
  <c r="AQ94" i="2"/>
  <c r="AQ95" i="2"/>
  <c r="AQ96" i="2"/>
  <c r="AQ97" i="2"/>
  <c r="AQ98" i="2"/>
  <c r="AQ99" i="2"/>
  <c r="AQ100" i="2"/>
  <c r="AQ101" i="2"/>
  <c r="AQ102" i="2"/>
  <c r="AQ103" i="2"/>
  <c r="AQ104" i="2"/>
  <c r="AQ105" i="2"/>
  <c r="AQ106" i="2"/>
  <c r="AQ107" i="2"/>
  <c r="AQ108" i="2"/>
  <c r="AQ109" i="2"/>
  <c r="AQ110" i="2"/>
  <c r="AQ111" i="2"/>
  <c r="AQ112" i="2"/>
  <c r="AQ113" i="2"/>
  <c r="AQ114" i="2"/>
  <c r="AQ115" i="2"/>
  <c r="AQ116" i="2"/>
  <c r="AQ117" i="2"/>
  <c r="AQ118" i="2"/>
  <c r="AQ119" i="2"/>
  <c r="AQ120" i="2"/>
  <c r="AQ121" i="2"/>
  <c r="AQ122" i="2"/>
  <c r="AQ123" i="2"/>
  <c r="AQ124" i="2"/>
  <c r="AQ125" i="2"/>
  <c r="AQ126" i="2"/>
  <c r="AQ127" i="2"/>
  <c r="AQ128" i="2"/>
  <c r="AQ129" i="2"/>
  <c r="AQ130" i="2"/>
  <c r="AQ131" i="2"/>
  <c r="AQ132" i="2"/>
  <c r="AQ133" i="2"/>
  <c r="AQ134" i="2"/>
  <c r="AQ135" i="2"/>
  <c r="AQ136" i="2"/>
  <c r="AR52" i="2"/>
  <c r="AR53" i="2"/>
  <c r="AR54" i="2"/>
  <c r="AR55" i="2"/>
  <c r="AR56" i="2"/>
  <c r="AR57" i="2"/>
  <c r="AR58" i="2"/>
  <c r="AR59" i="2"/>
  <c r="AR60" i="2"/>
  <c r="AR61" i="2"/>
  <c r="AR62" i="2"/>
  <c r="AR63" i="2"/>
  <c r="AR64" i="2"/>
  <c r="AR65" i="2"/>
  <c r="AR66" i="2"/>
  <c r="AR67" i="2"/>
  <c r="AR68" i="2"/>
  <c r="AR69" i="2"/>
  <c r="AR70" i="2"/>
  <c r="AR71" i="2"/>
  <c r="AR72" i="2"/>
  <c r="AR73" i="2"/>
  <c r="AR74" i="2"/>
  <c r="AR75" i="2"/>
  <c r="AR76" i="2"/>
  <c r="AR77" i="2"/>
  <c r="AR78" i="2"/>
  <c r="AR79" i="2"/>
  <c r="AR80" i="2"/>
  <c r="AR81" i="2"/>
  <c r="AR82" i="2"/>
  <c r="AR83" i="2"/>
  <c r="AR84" i="2"/>
  <c r="AR85" i="2"/>
  <c r="AR86" i="2"/>
  <c r="AR87" i="2"/>
  <c r="AR88" i="2"/>
  <c r="AR89" i="2"/>
  <c r="AR90" i="2"/>
  <c r="AR91" i="2"/>
  <c r="AR92" i="2"/>
  <c r="AR93" i="2"/>
  <c r="AR94" i="2"/>
  <c r="AR95" i="2"/>
  <c r="AR96" i="2"/>
  <c r="AR97" i="2"/>
  <c r="AR98" i="2"/>
  <c r="AR99" i="2"/>
  <c r="AR100" i="2"/>
  <c r="AR101" i="2"/>
  <c r="AR102" i="2"/>
  <c r="AR103" i="2"/>
  <c r="AR104" i="2"/>
  <c r="AR105" i="2"/>
  <c r="AR106" i="2"/>
  <c r="AR107" i="2"/>
  <c r="AR108" i="2"/>
  <c r="AR109" i="2"/>
  <c r="AR110" i="2"/>
  <c r="AR111" i="2"/>
  <c r="AR112" i="2"/>
  <c r="AR113" i="2"/>
  <c r="AR114" i="2"/>
  <c r="AR115" i="2"/>
  <c r="AR116" i="2"/>
  <c r="AR117" i="2"/>
  <c r="AR118" i="2"/>
  <c r="AR119" i="2"/>
  <c r="AR120" i="2"/>
  <c r="AR121" i="2"/>
  <c r="AR122" i="2"/>
  <c r="AR123" i="2"/>
  <c r="AR124" i="2"/>
  <c r="AR125" i="2"/>
  <c r="AR126" i="2"/>
  <c r="AR127" i="2"/>
  <c r="AR128" i="2"/>
  <c r="AR129" i="2"/>
  <c r="AR130" i="2"/>
  <c r="AR131" i="2"/>
  <c r="AR132" i="2"/>
  <c r="AR133" i="2"/>
  <c r="AR134" i="2"/>
  <c r="AR135" i="2"/>
  <c r="AR136" i="2"/>
  <c r="AS52" i="2"/>
  <c r="AS56" i="2"/>
  <c r="AS60" i="2"/>
  <c r="AS64" i="2"/>
  <c r="AS68" i="2"/>
  <c r="AS72" i="2"/>
  <c r="AS76" i="2"/>
  <c r="AS80" i="2"/>
  <c r="AS84" i="2"/>
  <c r="AS88" i="2"/>
  <c r="AS92" i="2"/>
  <c r="AS96" i="2"/>
  <c r="AS100" i="2"/>
  <c r="AS104" i="2"/>
  <c r="AS108" i="2"/>
  <c r="AS112" i="2"/>
  <c r="AS116" i="2"/>
  <c r="AS120" i="2"/>
  <c r="AS124" i="2"/>
  <c r="AS128" i="2"/>
  <c r="AS132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S161" i="2"/>
  <c r="AS162" i="2"/>
  <c r="AS163" i="2"/>
  <c r="AS164" i="2"/>
  <c r="AS165" i="2"/>
  <c r="AS166" i="2"/>
  <c r="AS167" i="2"/>
  <c r="AS168" i="2"/>
  <c r="AS169" i="2"/>
  <c r="AS170" i="2"/>
  <c r="AS171" i="2"/>
  <c r="AS172" i="2"/>
  <c r="AS173" i="2"/>
  <c r="AS174" i="2"/>
  <c r="AS175" i="2"/>
  <c r="AS176" i="2"/>
  <c r="AS177" i="2"/>
  <c r="AS178" i="2"/>
  <c r="AS179" i="2"/>
  <c r="AS180" i="2"/>
  <c r="AS181" i="2"/>
  <c r="AS182" i="2"/>
  <c r="AS183" i="2"/>
  <c r="AS184" i="2"/>
  <c r="AS185" i="2"/>
  <c r="AS186" i="2"/>
  <c r="AS187" i="2"/>
  <c r="AS188" i="2"/>
  <c r="AS189" i="2"/>
  <c r="AS190" i="2"/>
  <c r="AS191" i="2"/>
  <c r="AS192" i="2"/>
  <c r="AS193" i="2"/>
  <c r="AS194" i="2"/>
  <c r="AS195" i="2"/>
  <c r="AS196" i="2"/>
  <c r="AS197" i="2"/>
  <c r="AS198" i="2"/>
  <c r="AS199" i="2"/>
  <c r="AS53" i="2"/>
  <c r="AS57" i="2"/>
  <c r="AS61" i="2"/>
  <c r="AS65" i="2"/>
  <c r="AS69" i="2"/>
  <c r="AS73" i="2"/>
  <c r="AS77" i="2"/>
  <c r="AS81" i="2"/>
  <c r="AS85" i="2"/>
  <c r="AS89" i="2"/>
  <c r="AS93" i="2"/>
  <c r="AS97" i="2"/>
  <c r="AS101" i="2"/>
  <c r="AS105" i="2"/>
  <c r="AS109" i="2"/>
  <c r="AS113" i="2"/>
  <c r="AS117" i="2"/>
  <c r="AS121" i="2"/>
  <c r="AS125" i="2"/>
  <c r="AS129" i="2"/>
  <c r="AS133" i="2"/>
  <c r="AP137" i="2"/>
  <c r="AP138" i="2"/>
  <c r="AP139" i="2"/>
  <c r="AP140" i="2"/>
  <c r="AP141" i="2"/>
  <c r="AP142" i="2"/>
  <c r="AP143" i="2"/>
  <c r="AP144" i="2"/>
  <c r="AP145" i="2"/>
  <c r="AP146" i="2"/>
  <c r="AP147" i="2"/>
  <c r="AP148" i="2"/>
  <c r="AP149" i="2"/>
  <c r="AP150" i="2"/>
  <c r="AP151" i="2"/>
  <c r="AP152" i="2"/>
  <c r="AP153" i="2"/>
  <c r="AP154" i="2"/>
  <c r="AP155" i="2"/>
  <c r="AP156" i="2"/>
  <c r="AP157" i="2"/>
  <c r="AP158" i="2"/>
  <c r="AP159" i="2"/>
  <c r="AP160" i="2"/>
  <c r="AP161" i="2"/>
  <c r="AP162" i="2"/>
  <c r="AP163" i="2"/>
  <c r="AP164" i="2"/>
  <c r="AP165" i="2"/>
  <c r="AP166" i="2"/>
  <c r="AP167" i="2"/>
  <c r="AP168" i="2"/>
  <c r="AP169" i="2"/>
  <c r="AP170" i="2"/>
  <c r="AP171" i="2"/>
  <c r="AP172" i="2"/>
  <c r="AP173" i="2"/>
  <c r="AP174" i="2"/>
  <c r="AP175" i="2"/>
  <c r="AP176" i="2"/>
  <c r="AP177" i="2"/>
  <c r="AP178" i="2"/>
  <c r="AP179" i="2"/>
  <c r="AP180" i="2"/>
  <c r="AP181" i="2"/>
  <c r="AP182" i="2"/>
  <c r="AP183" i="2"/>
  <c r="AP184" i="2"/>
  <c r="AP185" i="2"/>
  <c r="AP186" i="2"/>
  <c r="AP187" i="2"/>
  <c r="AP188" i="2"/>
  <c r="AP189" i="2"/>
  <c r="AP190" i="2"/>
  <c r="AP191" i="2"/>
  <c r="AP192" i="2"/>
  <c r="AP193" i="2"/>
  <c r="AP194" i="2"/>
  <c r="AP195" i="2"/>
  <c r="AP196" i="2"/>
  <c r="AP197" i="2"/>
  <c r="AP198" i="2"/>
  <c r="AP199" i="2"/>
  <c r="AS54" i="2"/>
  <c r="AS58" i="2"/>
  <c r="AS62" i="2"/>
  <c r="AS66" i="2"/>
  <c r="AS70" i="2"/>
  <c r="AS74" i="2"/>
  <c r="AS78" i="2"/>
  <c r="AS82" i="2"/>
  <c r="AS86" i="2"/>
  <c r="AS90" i="2"/>
  <c r="AS94" i="2"/>
  <c r="AS98" i="2"/>
  <c r="AS102" i="2"/>
  <c r="AS106" i="2"/>
  <c r="AS110" i="2"/>
  <c r="AS114" i="2"/>
  <c r="AS118" i="2"/>
  <c r="AS122" i="2"/>
  <c r="AS126" i="2"/>
  <c r="AS130" i="2"/>
  <c r="AS134" i="2"/>
  <c r="AQ137" i="2"/>
  <c r="AQ138" i="2"/>
  <c r="AQ139" i="2"/>
  <c r="AQ140" i="2"/>
  <c r="AQ141" i="2"/>
  <c r="AQ142" i="2"/>
  <c r="AQ143" i="2"/>
  <c r="AQ144" i="2"/>
  <c r="AQ145" i="2"/>
  <c r="AQ146" i="2"/>
  <c r="AQ147" i="2"/>
  <c r="AQ148" i="2"/>
  <c r="AQ149" i="2"/>
  <c r="AQ150" i="2"/>
  <c r="AQ151" i="2"/>
  <c r="AQ152" i="2"/>
  <c r="AQ153" i="2"/>
  <c r="AQ154" i="2"/>
  <c r="AQ155" i="2"/>
  <c r="AQ156" i="2"/>
  <c r="AQ157" i="2"/>
  <c r="AQ158" i="2"/>
  <c r="AQ159" i="2"/>
  <c r="AQ160" i="2"/>
  <c r="AQ161" i="2"/>
  <c r="AQ162" i="2"/>
  <c r="AQ163" i="2"/>
  <c r="AQ164" i="2"/>
  <c r="AQ165" i="2"/>
  <c r="AQ166" i="2"/>
  <c r="AQ167" i="2"/>
  <c r="AQ168" i="2"/>
  <c r="AQ169" i="2"/>
  <c r="AQ170" i="2"/>
  <c r="AQ171" i="2"/>
  <c r="AQ172" i="2"/>
  <c r="AQ173" i="2"/>
  <c r="AQ174" i="2"/>
  <c r="AQ175" i="2"/>
  <c r="AQ176" i="2"/>
  <c r="AQ177" i="2"/>
  <c r="AQ178" i="2"/>
  <c r="AQ179" i="2"/>
  <c r="AQ180" i="2"/>
  <c r="AQ181" i="2"/>
  <c r="AQ182" i="2"/>
  <c r="AQ183" i="2"/>
  <c r="AQ184" i="2"/>
  <c r="AQ185" i="2"/>
  <c r="AQ186" i="2"/>
  <c r="AQ187" i="2"/>
  <c r="AQ188" i="2"/>
  <c r="AQ189" i="2"/>
  <c r="AQ190" i="2"/>
  <c r="AQ191" i="2"/>
  <c r="AQ192" i="2"/>
  <c r="AQ193" i="2"/>
  <c r="AQ194" i="2"/>
  <c r="AQ195" i="2"/>
  <c r="AQ196" i="2"/>
  <c r="AQ197" i="2"/>
  <c r="AQ198" i="2"/>
  <c r="AQ199" i="2"/>
  <c r="AS55" i="2"/>
  <c r="AS71" i="2"/>
  <c r="AS87" i="2"/>
  <c r="AS103" i="2"/>
  <c r="AS119" i="2"/>
  <c r="AS135" i="2"/>
  <c r="AR140" i="2"/>
  <c r="AR144" i="2"/>
  <c r="AR148" i="2"/>
  <c r="AR152" i="2"/>
  <c r="AR156" i="2"/>
  <c r="AR160" i="2"/>
  <c r="AR164" i="2"/>
  <c r="AR168" i="2"/>
  <c r="AR172" i="2"/>
  <c r="AR176" i="2"/>
  <c r="AR180" i="2"/>
  <c r="AR184" i="2"/>
  <c r="AR188" i="2"/>
  <c r="AR192" i="2"/>
  <c r="AR196" i="2"/>
  <c r="AP200" i="2"/>
  <c r="AP201" i="2"/>
  <c r="AP202" i="2"/>
  <c r="AP203" i="2"/>
  <c r="AP204" i="2"/>
  <c r="AP205" i="2"/>
  <c r="AP206" i="2"/>
  <c r="AP207" i="2"/>
  <c r="AP208" i="2"/>
  <c r="AP209" i="2"/>
  <c r="AP210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S59" i="2"/>
  <c r="AS75" i="2"/>
  <c r="AS91" i="2"/>
  <c r="AS107" i="2"/>
  <c r="AS123" i="2"/>
  <c r="AR137" i="2"/>
  <c r="AR141" i="2"/>
  <c r="AR145" i="2"/>
  <c r="AR149" i="2"/>
  <c r="AR153" i="2"/>
  <c r="AR157" i="2"/>
  <c r="AR161" i="2"/>
  <c r="AR165" i="2"/>
  <c r="AR169" i="2"/>
  <c r="AR173" i="2"/>
  <c r="AR177" i="2"/>
  <c r="AR181" i="2"/>
  <c r="AR185" i="2"/>
  <c r="AR189" i="2"/>
  <c r="AR193" i="2"/>
  <c r="AR197" i="2"/>
  <c r="AQ200" i="2"/>
  <c r="AQ201" i="2"/>
  <c r="AQ202" i="2"/>
  <c r="AQ203" i="2"/>
  <c r="AQ204" i="2"/>
  <c r="AQ205" i="2"/>
  <c r="AQ206" i="2"/>
  <c r="AQ207" i="2"/>
  <c r="AQ208" i="2"/>
  <c r="AQ209" i="2"/>
  <c r="AQ210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R48" i="2"/>
  <c r="AR49" i="2"/>
  <c r="AR50" i="2"/>
  <c r="AR51" i="2"/>
  <c r="AS63" i="2"/>
  <c r="AS79" i="2"/>
  <c r="AS95" i="2"/>
  <c r="AS111" i="2"/>
  <c r="AS127" i="2"/>
  <c r="AR138" i="2"/>
  <c r="AR142" i="2"/>
  <c r="AR146" i="2"/>
  <c r="AR150" i="2"/>
  <c r="AR154" i="2"/>
  <c r="AR158" i="2"/>
  <c r="AR162" i="2"/>
  <c r="AR166" i="2"/>
  <c r="AR170" i="2"/>
  <c r="AR174" i="2"/>
  <c r="AR178" i="2"/>
  <c r="AR182" i="2"/>
  <c r="AR186" i="2"/>
  <c r="AR190" i="2"/>
  <c r="AR194" i="2"/>
  <c r="AR198" i="2"/>
  <c r="AR200" i="2"/>
  <c r="AR201" i="2"/>
  <c r="AR202" i="2"/>
  <c r="AR203" i="2"/>
  <c r="AR204" i="2"/>
  <c r="AR205" i="2"/>
  <c r="AR206" i="2"/>
  <c r="AR207" i="2"/>
  <c r="AR208" i="2"/>
  <c r="AR209" i="2"/>
  <c r="AR210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N210" i="2"/>
  <c r="AN209" i="2"/>
  <c r="AN208" i="2"/>
  <c r="AN207" i="2"/>
  <c r="AN206" i="2"/>
  <c r="AN205" i="2"/>
  <c r="AN204" i="2"/>
  <c r="AN203" i="2"/>
  <c r="AN202" i="2"/>
  <c r="AN201" i="2"/>
  <c r="AN200" i="2"/>
  <c r="AN199" i="2"/>
  <c r="AN198" i="2"/>
  <c r="AN197" i="2"/>
  <c r="AN196" i="2"/>
  <c r="AN195" i="2"/>
  <c r="AN194" i="2"/>
  <c r="AN193" i="2"/>
  <c r="AN192" i="2"/>
  <c r="AN191" i="2"/>
  <c r="AN190" i="2"/>
  <c r="AN189" i="2"/>
  <c r="AN188" i="2"/>
  <c r="AN187" i="2"/>
  <c r="AN186" i="2"/>
  <c r="AN185" i="2"/>
  <c r="AN184" i="2"/>
  <c r="AN183" i="2"/>
  <c r="AN182" i="2"/>
  <c r="AN181" i="2"/>
  <c r="AN180" i="2"/>
  <c r="AN179" i="2"/>
  <c r="AN178" i="2"/>
  <c r="AN177" i="2"/>
  <c r="AN176" i="2"/>
  <c r="AN175" i="2"/>
  <c r="AN174" i="2"/>
  <c r="AN173" i="2"/>
  <c r="AN172" i="2"/>
  <c r="AN171" i="2"/>
  <c r="AN170" i="2"/>
  <c r="AN169" i="2"/>
  <c r="AN168" i="2"/>
  <c r="AN167" i="2"/>
  <c r="AN166" i="2"/>
  <c r="AN165" i="2"/>
  <c r="AN164" i="2"/>
  <c r="AN163" i="2"/>
  <c r="AN162" i="2"/>
  <c r="AN161" i="2"/>
  <c r="AN160" i="2"/>
  <c r="AN159" i="2"/>
  <c r="AN158" i="2"/>
  <c r="AN157" i="2"/>
  <c r="AN156" i="2"/>
  <c r="AN155" i="2"/>
  <c r="AN154" i="2"/>
  <c r="AN153" i="2"/>
  <c r="AN152" i="2"/>
  <c r="AN151" i="2"/>
  <c r="AN150" i="2"/>
  <c r="AN149" i="2"/>
  <c r="AN148" i="2"/>
  <c r="AN147" i="2"/>
  <c r="AN146" i="2"/>
  <c r="AN145" i="2"/>
  <c r="AN144" i="2"/>
  <c r="AN143" i="2"/>
  <c r="AN142" i="2"/>
  <c r="AN141" i="2"/>
  <c r="AN140" i="2"/>
  <c r="AN139" i="2"/>
  <c r="AN138" i="2"/>
  <c r="AN137" i="2"/>
  <c r="AN136" i="2"/>
  <c r="AN135" i="2"/>
  <c r="AN134" i="2"/>
  <c r="AN133" i="2"/>
  <c r="AN132" i="2"/>
  <c r="AN131" i="2"/>
  <c r="AN130" i="2"/>
  <c r="AN129" i="2"/>
  <c r="AN128" i="2"/>
  <c r="AN127" i="2"/>
  <c r="AN126" i="2"/>
  <c r="AN125" i="2"/>
  <c r="AN124" i="2"/>
  <c r="AN123" i="2"/>
  <c r="AN122" i="2"/>
  <c r="AN121" i="2"/>
  <c r="AN120" i="2"/>
  <c r="AN119" i="2"/>
  <c r="AN118" i="2"/>
  <c r="AN117" i="2"/>
  <c r="AN116" i="2"/>
  <c r="AN115" i="2"/>
  <c r="AN114" i="2"/>
  <c r="AN113" i="2"/>
  <c r="AN112" i="2"/>
  <c r="AN111" i="2"/>
  <c r="AN110" i="2"/>
  <c r="AN109" i="2"/>
  <c r="AN108" i="2"/>
  <c r="AN107" i="2"/>
  <c r="AN106" i="2"/>
  <c r="AN105" i="2"/>
  <c r="AN104" i="2"/>
  <c r="AN103" i="2"/>
  <c r="AN102" i="2"/>
  <c r="AN101" i="2"/>
  <c r="AN100" i="2"/>
  <c r="AN99" i="2"/>
  <c r="AN98" i="2"/>
  <c r="AN97" i="2"/>
  <c r="AN96" i="2"/>
  <c r="AN95" i="2"/>
  <c r="AN94" i="2"/>
  <c r="AN93" i="2"/>
  <c r="AN92" i="2"/>
  <c r="AN91" i="2"/>
  <c r="AN90" i="2"/>
  <c r="AN89" i="2"/>
  <c r="AN88" i="2"/>
  <c r="AN87" i="2"/>
  <c r="AN86" i="2"/>
  <c r="AN85" i="2"/>
  <c r="AN84" i="2"/>
  <c r="AN83" i="2"/>
  <c r="AN82" i="2"/>
  <c r="AN81" i="2"/>
  <c r="AN80" i="2"/>
  <c r="AP48" i="2"/>
  <c r="AP44" i="2"/>
  <c r="AP40" i="2"/>
  <c r="AP36" i="2"/>
  <c r="AP32" i="2"/>
  <c r="AP28" i="2"/>
  <c r="AS207" i="2"/>
  <c r="AS203" i="2"/>
  <c r="AR199" i="2"/>
  <c r="AR183" i="2"/>
  <c r="AR167" i="2"/>
  <c r="AR151" i="2"/>
  <c r="AS131" i="2"/>
  <c r="AS67" i="2"/>
  <c r="AV122" i="2" l="1"/>
  <c r="AV184" i="2"/>
  <c r="AW184" i="2" s="1"/>
  <c r="AV200" i="2"/>
  <c r="AW200" i="2" s="1"/>
  <c r="AZ200" i="2" s="1"/>
  <c r="AV191" i="2"/>
  <c r="AW191" i="2" s="1"/>
  <c r="AZ191" i="2" s="1"/>
  <c r="AV183" i="2"/>
  <c r="AW183" i="2" s="1"/>
  <c r="AZ183" i="2" s="1"/>
  <c r="AV186" i="2"/>
  <c r="AW186" i="2" s="1"/>
  <c r="AV202" i="2"/>
  <c r="AW202" i="2" s="1"/>
  <c r="AZ202" i="2" s="1"/>
  <c r="AU185" i="2"/>
  <c r="AU193" i="2"/>
  <c r="AZ193" i="2" s="1"/>
  <c r="AU201" i="2"/>
  <c r="AU209" i="2"/>
  <c r="AU190" i="2"/>
  <c r="AZ190" i="2" s="1"/>
  <c r="AU194" i="2"/>
  <c r="AZ194" i="2" s="1"/>
  <c r="AU198" i="2"/>
  <c r="AU206" i="2"/>
  <c r="AZ206" i="2" s="1"/>
  <c r="AU210" i="2"/>
  <c r="AZ210" i="2" s="1"/>
  <c r="AV188" i="2"/>
  <c r="AW188" i="2" s="1"/>
  <c r="AZ188" i="2" s="1"/>
  <c r="AV204" i="2"/>
  <c r="AW204" i="2" s="1"/>
  <c r="AV189" i="2"/>
  <c r="AW189" i="2" s="1"/>
  <c r="AV205" i="2"/>
  <c r="AW205" i="2" s="1"/>
  <c r="AZ205" i="2" s="1"/>
  <c r="AV199" i="2"/>
  <c r="AW199" i="2" s="1"/>
  <c r="AZ199" i="2" s="1"/>
  <c r="AU187" i="2"/>
  <c r="AU195" i="2"/>
  <c r="AZ195" i="2" s="1"/>
  <c r="AU203" i="2"/>
  <c r="AZ203" i="2" s="1"/>
  <c r="AU207" i="2"/>
  <c r="AZ207" i="2" s="1"/>
  <c r="AV192" i="2"/>
  <c r="AW192" i="2" s="1"/>
  <c r="AZ192" i="2" s="1"/>
  <c r="AV208" i="2"/>
  <c r="AW208" i="2" s="1"/>
  <c r="AU197" i="2"/>
  <c r="AZ197" i="2" s="1"/>
  <c r="AU196" i="2"/>
  <c r="AV181" i="2"/>
  <c r="AW181" i="2" s="1"/>
  <c r="AZ181" i="2" s="1"/>
  <c r="BQ38" i="2"/>
  <c r="BQ40" i="2"/>
  <c r="BQ32" i="2"/>
  <c r="BQ39" i="2"/>
  <c r="BQ41" i="2"/>
  <c r="BQ33" i="2"/>
  <c r="BQ36" i="2"/>
  <c r="BQ12" i="2"/>
  <c r="BQ35" i="2"/>
  <c r="BQ37" i="2"/>
  <c r="BQ13" i="2"/>
  <c r="BQ14" i="2"/>
  <c r="BQ16" i="2"/>
  <c r="BQ18" i="2"/>
  <c r="BQ34" i="2"/>
  <c r="BQ15" i="2"/>
  <c r="BQ20" i="2"/>
  <c r="BQ22" i="2"/>
  <c r="BQ24" i="2"/>
  <c r="BQ26" i="2"/>
  <c r="BQ28" i="2"/>
  <c r="BQ19" i="2"/>
  <c r="BQ21" i="2"/>
  <c r="BQ23" i="2"/>
  <c r="BQ25" i="2"/>
  <c r="BQ27" i="2"/>
  <c r="BQ30" i="2"/>
  <c r="BQ29" i="2"/>
  <c r="BQ31" i="2"/>
  <c r="BQ17" i="2"/>
  <c r="CG38" i="2"/>
  <c r="CG40" i="2"/>
  <c r="CG32" i="2"/>
  <c r="CG39" i="2"/>
  <c r="CG41" i="2"/>
  <c r="CG33" i="2"/>
  <c r="CG36" i="2"/>
  <c r="CG12" i="2"/>
  <c r="CG35" i="2"/>
  <c r="CG37" i="2"/>
  <c r="CG34" i="2"/>
  <c r="CG14" i="2"/>
  <c r="CG16" i="2"/>
  <c r="CG13" i="2"/>
  <c r="CG15" i="2"/>
  <c r="CG18" i="2"/>
  <c r="CG20" i="2"/>
  <c r="CG22" i="2"/>
  <c r="CG24" i="2"/>
  <c r="CG26" i="2"/>
  <c r="CG28" i="2"/>
  <c r="CG19" i="2"/>
  <c r="CG21" i="2"/>
  <c r="CG23" i="2"/>
  <c r="CG25" i="2"/>
  <c r="CG27" i="2"/>
  <c r="CG30" i="2"/>
  <c r="CG17" i="2"/>
  <c r="CG31" i="2"/>
  <c r="CG29" i="2"/>
  <c r="CW38" i="2"/>
  <c r="CW40" i="2"/>
  <c r="CW32" i="2"/>
  <c r="CW39" i="2"/>
  <c r="CW41" i="2"/>
  <c r="CW33" i="2"/>
  <c r="CW34" i="2"/>
  <c r="CW36" i="2"/>
  <c r="CW12" i="2"/>
  <c r="CW35" i="2"/>
  <c r="CW37" i="2"/>
  <c r="CW14" i="2"/>
  <c r="CW16" i="2"/>
  <c r="CW13" i="2"/>
  <c r="CW15" i="2"/>
  <c r="CW18" i="2"/>
  <c r="CW20" i="2"/>
  <c r="CW22" i="2"/>
  <c r="CW24" i="2"/>
  <c r="CW26" i="2"/>
  <c r="CW28" i="2"/>
  <c r="CW17" i="2"/>
  <c r="CW19" i="2"/>
  <c r="CW21" i="2"/>
  <c r="CW23" i="2"/>
  <c r="CW25" i="2"/>
  <c r="CW27" i="2"/>
  <c r="CW30" i="2"/>
  <c r="CW29" i="2"/>
  <c r="CW31" i="2"/>
  <c r="BN38" i="2"/>
  <c r="BN40" i="2"/>
  <c r="BN32" i="2"/>
  <c r="BN33" i="2"/>
  <c r="BN34" i="2"/>
  <c r="BN36" i="2"/>
  <c r="BN39" i="2"/>
  <c r="BN37" i="2"/>
  <c r="BN12" i="2"/>
  <c r="BN41" i="2"/>
  <c r="BN14" i="2"/>
  <c r="BN16" i="2"/>
  <c r="BN13" i="2"/>
  <c r="BN15" i="2"/>
  <c r="BN18" i="2"/>
  <c r="BN20" i="2"/>
  <c r="BN22" i="2"/>
  <c r="BN17" i="2"/>
  <c r="BN23" i="2"/>
  <c r="BN27" i="2"/>
  <c r="BN35" i="2"/>
  <c r="BN24" i="2"/>
  <c r="BN28" i="2"/>
  <c r="BN29" i="2"/>
  <c r="BN30" i="2"/>
  <c r="BN19" i="2"/>
  <c r="BN25" i="2"/>
  <c r="BN21" i="2"/>
  <c r="BN26" i="2"/>
  <c r="BN31" i="2"/>
  <c r="CD38" i="2"/>
  <c r="CD40" i="2"/>
  <c r="CD32" i="2"/>
  <c r="CD33" i="2"/>
  <c r="CD34" i="2"/>
  <c r="CD36" i="2"/>
  <c r="CD39" i="2"/>
  <c r="CD37" i="2"/>
  <c r="CD12" i="2"/>
  <c r="CD14" i="2"/>
  <c r="CD16" i="2"/>
  <c r="CD41" i="2"/>
  <c r="CD35" i="2"/>
  <c r="CD15" i="2"/>
  <c r="CD18" i="2"/>
  <c r="CD20" i="2"/>
  <c r="CD22" i="2"/>
  <c r="CD17" i="2"/>
  <c r="CD23" i="2"/>
  <c r="CD27" i="2"/>
  <c r="CD24" i="2"/>
  <c r="CD28" i="2"/>
  <c r="CD29" i="2"/>
  <c r="CD30" i="2"/>
  <c r="CD13" i="2"/>
  <c r="CD21" i="2"/>
  <c r="CD19" i="2"/>
  <c r="CD25" i="2"/>
  <c r="CD26" i="2"/>
  <c r="CD31" i="2"/>
  <c r="CT38" i="2"/>
  <c r="CT40" i="2"/>
  <c r="CT32" i="2"/>
  <c r="CT33" i="2"/>
  <c r="CT34" i="2"/>
  <c r="CT36" i="2"/>
  <c r="CT39" i="2"/>
  <c r="CT37" i="2"/>
  <c r="CT12" i="2"/>
  <c r="CT14" i="2"/>
  <c r="CT16" i="2"/>
  <c r="CT15" i="2"/>
  <c r="CT35" i="2"/>
  <c r="CT18" i="2"/>
  <c r="CT20" i="2"/>
  <c r="CT22" i="2"/>
  <c r="CT41" i="2"/>
  <c r="CT13" i="2"/>
  <c r="CT23" i="2"/>
  <c r="CT27" i="2"/>
  <c r="CT24" i="2"/>
  <c r="CT28" i="2"/>
  <c r="CT30" i="2"/>
  <c r="CT17" i="2"/>
  <c r="CT29" i="2"/>
  <c r="CT19" i="2"/>
  <c r="CT25" i="2"/>
  <c r="CT21" i="2"/>
  <c r="CT26" i="2"/>
  <c r="CT31" i="2"/>
  <c r="BO39" i="2"/>
  <c r="BO41" i="2"/>
  <c r="BO33" i="2"/>
  <c r="BO38" i="2"/>
  <c r="BO40" i="2"/>
  <c r="BO32" i="2"/>
  <c r="BO34" i="2"/>
  <c r="BO35" i="2"/>
  <c r="BO37" i="2"/>
  <c r="BO13" i="2"/>
  <c r="BO36" i="2"/>
  <c r="BO15" i="2"/>
  <c r="BO17" i="2"/>
  <c r="BO12" i="2"/>
  <c r="BO14" i="2"/>
  <c r="BO16" i="2"/>
  <c r="BO19" i="2"/>
  <c r="BO21" i="2"/>
  <c r="BO23" i="2"/>
  <c r="BO25" i="2"/>
  <c r="BO27" i="2"/>
  <c r="BO29" i="2"/>
  <c r="BO18" i="2"/>
  <c r="BO20" i="2"/>
  <c r="BO22" i="2"/>
  <c r="BO24" i="2"/>
  <c r="BO26" i="2"/>
  <c r="BO28" i="2"/>
  <c r="BO31" i="2"/>
  <c r="BO30" i="2"/>
  <c r="CU39" i="2"/>
  <c r="CU41" i="2"/>
  <c r="CU33" i="2"/>
  <c r="CU38" i="2"/>
  <c r="CU40" i="2"/>
  <c r="CU32" i="2"/>
  <c r="CU35" i="2"/>
  <c r="CU37" i="2"/>
  <c r="CU34" i="2"/>
  <c r="CU36" i="2"/>
  <c r="CU13" i="2"/>
  <c r="CU15" i="2"/>
  <c r="CU17" i="2"/>
  <c r="CU12" i="2"/>
  <c r="CU14" i="2"/>
  <c r="CU16" i="2"/>
  <c r="CU19" i="2"/>
  <c r="CU21" i="2"/>
  <c r="CU23" i="2"/>
  <c r="CU25" i="2"/>
  <c r="CU27" i="2"/>
  <c r="CU18" i="2"/>
  <c r="CU20" i="2"/>
  <c r="CU22" i="2"/>
  <c r="CU24" i="2"/>
  <c r="CU26" i="2"/>
  <c r="CU28" i="2"/>
  <c r="CU29" i="2"/>
  <c r="CU31" i="2"/>
  <c r="CU30" i="2"/>
  <c r="CF39" i="2"/>
  <c r="CF41" i="2"/>
  <c r="CF33" i="2"/>
  <c r="CF32" i="2"/>
  <c r="CF35" i="2"/>
  <c r="CF37" i="2"/>
  <c r="CF38" i="2"/>
  <c r="CF34" i="2"/>
  <c r="CF36" i="2"/>
  <c r="CF13" i="2"/>
  <c r="CF15" i="2"/>
  <c r="CF17" i="2"/>
  <c r="CF12" i="2"/>
  <c r="CF14" i="2"/>
  <c r="CF40" i="2"/>
  <c r="CF16" i="2"/>
  <c r="CF19" i="2"/>
  <c r="CF21" i="2"/>
  <c r="CF23" i="2"/>
  <c r="CF22" i="2"/>
  <c r="CF26" i="2"/>
  <c r="CF27" i="2"/>
  <c r="CF31" i="2"/>
  <c r="CF18" i="2"/>
  <c r="CF24" i="2"/>
  <c r="CF28" i="2"/>
  <c r="CF29" i="2"/>
  <c r="CF20" i="2"/>
  <c r="CF25" i="2"/>
  <c r="CF30" i="2"/>
  <c r="CI39" i="2"/>
  <c r="CI41" i="2"/>
  <c r="CI33" i="2"/>
  <c r="CI38" i="2"/>
  <c r="CI40" i="2"/>
  <c r="CI32" i="2"/>
  <c r="CI34" i="2"/>
  <c r="CI35" i="2"/>
  <c r="CI37" i="2"/>
  <c r="CI36" i="2"/>
  <c r="CI12" i="2"/>
  <c r="CI13" i="2"/>
  <c r="CI15" i="2"/>
  <c r="CI17" i="2"/>
  <c r="CI14" i="2"/>
  <c r="CI16" i="2"/>
  <c r="CI19" i="2"/>
  <c r="CI21" i="2"/>
  <c r="CI23" i="2"/>
  <c r="CI25" i="2"/>
  <c r="CI27" i="2"/>
  <c r="CI29" i="2"/>
  <c r="CI18" i="2"/>
  <c r="CI20" i="2"/>
  <c r="CI22" i="2"/>
  <c r="CI24" i="2"/>
  <c r="CI26" i="2"/>
  <c r="CI28" i="2"/>
  <c r="CI31" i="2"/>
  <c r="CI30" i="2"/>
  <c r="CQ39" i="2"/>
  <c r="CQ41" i="2"/>
  <c r="CQ33" i="2"/>
  <c r="CQ38" i="2"/>
  <c r="CQ40" i="2"/>
  <c r="CQ32" i="2"/>
  <c r="CQ34" i="2"/>
  <c r="CQ35" i="2"/>
  <c r="CQ37" i="2"/>
  <c r="CQ36" i="2"/>
  <c r="CQ13" i="2"/>
  <c r="CQ15" i="2"/>
  <c r="CQ17" i="2"/>
  <c r="CQ12" i="2"/>
  <c r="CQ14" i="2"/>
  <c r="CQ16" i="2"/>
  <c r="CQ19" i="2"/>
  <c r="CQ21" i="2"/>
  <c r="CQ23" i="2"/>
  <c r="CQ25" i="2"/>
  <c r="CQ27" i="2"/>
  <c r="CQ18" i="2"/>
  <c r="CQ20" i="2"/>
  <c r="CQ22" i="2"/>
  <c r="CQ24" i="2"/>
  <c r="CQ26" i="2"/>
  <c r="CQ28" i="2"/>
  <c r="CQ29" i="2"/>
  <c r="CQ31" i="2"/>
  <c r="CQ30" i="2"/>
  <c r="CZ39" i="2"/>
  <c r="CZ41" i="2"/>
  <c r="CZ40" i="2"/>
  <c r="CZ33" i="2"/>
  <c r="CZ32" i="2"/>
  <c r="CZ35" i="2"/>
  <c r="CZ34" i="2"/>
  <c r="CZ36" i="2"/>
  <c r="CZ12" i="2"/>
  <c r="CZ13" i="2"/>
  <c r="CZ15" i="2"/>
  <c r="CZ38" i="2"/>
  <c r="CZ37" i="2"/>
  <c r="CZ14" i="2"/>
  <c r="CZ19" i="2"/>
  <c r="CZ21" i="2"/>
  <c r="CZ23" i="2"/>
  <c r="CZ16" i="2"/>
  <c r="CZ17" i="2"/>
  <c r="CZ20" i="2"/>
  <c r="CZ24" i="2"/>
  <c r="CZ28" i="2"/>
  <c r="CZ22" i="2"/>
  <c r="CZ25" i="2"/>
  <c r="CZ29" i="2"/>
  <c r="CZ31" i="2"/>
  <c r="CZ18" i="2"/>
  <c r="CZ30" i="2"/>
  <c r="CZ26" i="2"/>
  <c r="CZ27" i="2"/>
  <c r="BU38" i="2"/>
  <c r="BU40" i="2"/>
  <c r="BU32" i="2"/>
  <c r="BU39" i="2"/>
  <c r="BU41" i="2"/>
  <c r="BU33" i="2"/>
  <c r="BU36" i="2"/>
  <c r="BU12" i="2"/>
  <c r="BU34" i="2"/>
  <c r="BU35" i="2"/>
  <c r="BU37" i="2"/>
  <c r="BU14" i="2"/>
  <c r="BU16" i="2"/>
  <c r="BU18" i="2"/>
  <c r="BU15" i="2"/>
  <c r="BU20" i="2"/>
  <c r="BU22" i="2"/>
  <c r="BU24" i="2"/>
  <c r="BU26" i="2"/>
  <c r="BU28" i="2"/>
  <c r="BU13" i="2"/>
  <c r="BU17" i="2"/>
  <c r="BU19" i="2"/>
  <c r="BU21" i="2"/>
  <c r="BU23" i="2"/>
  <c r="BU25" i="2"/>
  <c r="BU27" i="2"/>
  <c r="BU30" i="2"/>
  <c r="BU29" i="2"/>
  <c r="BU31" i="2"/>
  <c r="CK38" i="2"/>
  <c r="CK40" i="2"/>
  <c r="CK32" i="2"/>
  <c r="CK39" i="2"/>
  <c r="CK41" i="2"/>
  <c r="CK33" i="2"/>
  <c r="CK36" i="2"/>
  <c r="CK12" i="2"/>
  <c r="CK34" i="2"/>
  <c r="CK35" i="2"/>
  <c r="CK37" i="2"/>
  <c r="CK14" i="2"/>
  <c r="CK16" i="2"/>
  <c r="CK13" i="2"/>
  <c r="CK15" i="2"/>
  <c r="CK18" i="2"/>
  <c r="CK20" i="2"/>
  <c r="CK22" i="2"/>
  <c r="CK24" i="2"/>
  <c r="CK26" i="2"/>
  <c r="CK28" i="2"/>
  <c r="CK17" i="2"/>
  <c r="CK19" i="2"/>
  <c r="CK21" i="2"/>
  <c r="CK23" i="2"/>
  <c r="CK25" i="2"/>
  <c r="CK27" i="2"/>
  <c r="CK30" i="2"/>
  <c r="CK29" i="2"/>
  <c r="CK31" i="2"/>
  <c r="DA38" i="2"/>
  <c r="DA40" i="2"/>
  <c r="DA32" i="2"/>
  <c r="DA39" i="2"/>
  <c r="DA41" i="2"/>
  <c r="DA33" i="2"/>
  <c r="DA34" i="2"/>
  <c r="DA36" i="2"/>
  <c r="DA12" i="2"/>
  <c r="DA35" i="2"/>
  <c r="DA37" i="2"/>
  <c r="DA14" i="2"/>
  <c r="DA16" i="2"/>
  <c r="DA13" i="2"/>
  <c r="DA15" i="2"/>
  <c r="DA17" i="2"/>
  <c r="DA18" i="2"/>
  <c r="DA20" i="2"/>
  <c r="DA22" i="2"/>
  <c r="DA24" i="2"/>
  <c r="DA26" i="2"/>
  <c r="DA28" i="2"/>
  <c r="DA19" i="2"/>
  <c r="DA21" i="2"/>
  <c r="DA23" i="2"/>
  <c r="DA25" i="2"/>
  <c r="DA27" i="2"/>
  <c r="DA30" i="2"/>
  <c r="DA29" i="2"/>
  <c r="DA31" i="2"/>
  <c r="BR38" i="2"/>
  <c r="BR40" i="2"/>
  <c r="BR32" i="2"/>
  <c r="BR41" i="2"/>
  <c r="BR34" i="2"/>
  <c r="BR33" i="2"/>
  <c r="BR36" i="2"/>
  <c r="BR35" i="2"/>
  <c r="BR37" i="2"/>
  <c r="BR13" i="2"/>
  <c r="BR14" i="2"/>
  <c r="BR16" i="2"/>
  <c r="BR39" i="2"/>
  <c r="BR17" i="2"/>
  <c r="BR15" i="2"/>
  <c r="BR20" i="2"/>
  <c r="BR22" i="2"/>
  <c r="BR12" i="2"/>
  <c r="BR21" i="2"/>
  <c r="BR25" i="2"/>
  <c r="BR29" i="2"/>
  <c r="BR23" i="2"/>
  <c r="BR26" i="2"/>
  <c r="BR30" i="2"/>
  <c r="BR31" i="2"/>
  <c r="BR27" i="2"/>
  <c r="BR18" i="2"/>
  <c r="BR19" i="2"/>
  <c r="BR24" i="2"/>
  <c r="BR28" i="2"/>
  <c r="CH38" i="2"/>
  <c r="CH40" i="2"/>
  <c r="CH32" i="2"/>
  <c r="CH41" i="2"/>
  <c r="CH34" i="2"/>
  <c r="CH33" i="2"/>
  <c r="CH36" i="2"/>
  <c r="CH39" i="2"/>
  <c r="CH35" i="2"/>
  <c r="CH37" i="2"/>
  <c r="CH14" i="2"/>
  <c r="CH16" i="2"/>
  <c r="CH13" i="2"/>
  <c r="CH17" i="2"/>
  <c r="CH15" i="2"/>
  <c r="CH18" i="2"/>
  <c r="CH20" i="2"/>
  <c r="CH22" i="2"/>
  <c r="CH12" i="2"/>
  <c r="CH21" i="2"/>
  <c r="CH25" i="2"/>
  <c r="CH29" i="2"/>
  <c r="CH23" i="2"/>
  <c r="CH26" i="2"/>
  <c r="CH30" i="2"/>
  <c r="CH19" i="2"/>
  <c r="CH31" i="2"/>
  <c r="CH27" i="2"/>
  <c r="CH24" i="2"/>
  <c r="CH28" i="2"/>
  <c r="CX38" i="2"/>
  <c r="CX40" i="2"/>
  <c r="CX32" i="2"/>
  <c r="CX41" i="2"/>
  <c r="CX34" i="2"/>
  <c r="CX36" i="2"/>
  <c r="CX33" i="2"/>
  <c r="CX35" i="2"/>
  <c r="CX39" i="2"/>
  <c r="CX14" i="2"/>
  <c r="CX16" i="2"/>
  <c r="CX37" i="2"/>
  <c r="CX13" i="2"/>
  <c r="CX12" i="2"/>
  <c r="CX15" i="2"/>
  <c r="CX18" i="2"/>
  <c r="CX20" i="2"/>
  <c r="CX22" i="2"/>
  <c r="CX17" i="2"/>
  <c r="CX21" i="2"/>
  <c r="CX25" i="2"/>
  <c r="CX23" i="2"/>
  <c r="CX26" i="2"/>
  <c r="CX30" i="2"/>
  <c r="CX31" i="2"/>
  <c r="CX27" i="2"/>
  <c r="CX19" i="2"/>
  <c r="CX24" i="2"/>
  <c r="CX28" i="2"/>
  <c r="CX29" i="2"/>
  <c r="BW39" i="2"/>
  <c r="BW41" i="2"/>
  <c r="BW33" i="2"/>
  <c r="BW38" i="2"/>
  <c r="BW40" i="2"/>
  <c r="BW32" i="2"/>
  <c r="BW34" i="2"/>
  <c r="BW35" i="2"/>
  <c r="BW37" i="2"/>
  <c r="BW13" i="2"/>
  <c r="BW36" i="2"/>
  <c r="BW15" i="2"/>
  <c r="BW17" i="2"/>
  <c r="BW14" i="2"/>
  <c r="BW16" i="2"/>
  <c r="BW12" i="2"/>
  <c r="BW19" i="2"/>
  <c r="BW21" i="2"/>
  <c r="BW23" i="2"/>
  <c r="BW25" i="2"/>
  <c r="BW27" i="2"/>
  <c r="BW29" i="2"/>
  <c r="BW20" i="2"/>
  <c r="BW22" i="2"/>
  <c r="BW24" i="2"/>
  <c r="BW26" i="2"/>
  <c r="BW28" i="2"/>
  <c r="BW18" i="2"/>
  <c r="BW31" i="2"/>
  <c r="BW30" i="2"/>
  <c r="BH39" i="2"/>
  <c r="BH41" i="2"/>
  <c r="BH33" i="2"/>
  <c r="BH38" i="2"/>
  <c r="BH34" i="2"/>
  <c r="BH40" i="2"/>
  <c r="BH35" i="2"/>
  <c r="BH37" i="2"/>
  <c r="BH32" i="2"/>
  <c r="BH12" i="2"/>
  <c r="BH13" i="2"/>
  <c r="BH15" i="2"/>
  <c r="BH17" i="2"/>
  <c r="BH36" i="2"/>
  <c r="BH18" i="2"/>
  <c r="BH19" i="2"/>
  <c r="BH21" i="2"/>
  <c r="BH23" i="2"/>
  <c r="BH14" i="2"/>
  <c r="BH26" i="2"/>
  <c r="BH29" i="2"/>
  <c r="BH20" i="2"/>
  <c r="BH27" i="2"/>
  <c r="BH31" i="2"/>
  <c r="BH16" i="2"/>
  <c r="BH24" i="2"/>
  <c r="BH25" i="2"/>
  <c r="BH22" i="2"/>
  <c r="BH28" i="2"/>
  <c r="BH30" i="2"/>
  <c r="CN39" i="2"/>
  <c r="CN41" i="2"/>
  <c r="CN33" i="2"/>
  <c r="CN38" i="2"/>
  <c r="CN34" i="2"/>
  <c r="CN40" i="2"/>
  <c r="CN35" i="2"/>
  <c r="CN37" i="2"/>
  <c r="CN32" i="2"/>
  <c r="CN12" i="2"/>
  <c r="CN13" i="2"/>
  <c r="CN15" i="2"/>
  <c r="CN17" i="2"/>
  <c r="CN36" i="2"/>
  <c r="CN19" i="2"/>
  <c r="CN21" i="2"/>
  <c r="CN23" i="2"/>
  <c r="CN14" i="2"/>
  <c r="CN18" i="2"/>
  <c r="CN26" i="2"/>
  <c r="CN16" i="2"/>
  <c r="CN20" i="2"/>
  <c r="CN27" i="2"/>
  <c r="CN29" i="2"/>
  <c r="CN31" i="2"/>
  <c r="CN25" i="2"/>
  <c r="CN22" i="2"/>
  <c r="CN24" i="2"/>
  <c r="CN28" i="2"/>
  <c r="CN30" i="2"/>
  <c r="CY39" i="2"/>
  <c r="CY41" i="2"/>
  <c r="CY38" i="2"/>
  <c r="CY40" i="2"/>
  <c r="CY32" i="2"/>
  <c r="CY35" i="2"/>
  <c r="CY37" i="2"/>
  <c r="CY34" i="2"/>
  <c r="CY36" i="2"/>
  <c r="CY12" i="2"/>
  <c r="CY13" i="2"/>
  <c r="CY15" i="2"/>
  <c r="CY17" i="2"/>
  <c r="CY33" i="2"/>
  <c r="CY14" i="2"/>
  <c r="CY16" i="2"/>
  <c r="CY19" i="2"/>
  <c r="CY21" i="2"/>
  <c r="CY23" i="2"/>
  <c r="CY25" i="2"/>
  <c r="CY27" i="2"/>
  <c r="CY18" i="2"/>
  <c r="CY20" i="2"/>
  <c r="CY22" i="2"/>
  <c r="CY24" i="2"/>
  <c r="CY26" i="2"/>
  <c r="CY28" i="2"/>
  <c r="CY29" i="2"/>
  <c r="CY31" i="2"/>
  <c r="CY30" i="2"/>
  <c r="BL39" i="2"/>
  <c r="BL41" i="2"/>
  <c r="BL33" i="2"/>
  <c r="BL38" i="2"/>
  <c r="BL35" i="2"/>
  <c r="BL37" i="2"/>
  <c r="BL40" i="2"/>
  <c r="BL32" i="2"/>
  <c r="BL34" i="2"/>
  <c r="BL13" i="2"/>
  <c r="BL15" i="2"/>
  <c r="BL17" i="2"/>
  <c r="BL16" i="2"/>
  <c r="BL19" i="2"/>
  <c r="BL21" i="2"/>
  <c r="BL23" i="2"/>
  <c r="BL36" i="2"/>
  <c r="BL12" i="2"/>
  <c r="BL24" i="2"/>
  <c r="BL28" i="2"/>
  <c r="BL14" i="2"/>
  <c r="BL25" i="2"/>
  <c r="BL31" i="2"/>
  <c r="BL22" i="2"/>
  <c r="BL30" i="2"/>
  <c r="BL18" i="2"/>
  <c r="BL20" i="2"/>
  <c r="BL26" i="2"/>
  <c r="BL27" i="2"/>
  <c r="BL29" i="2"/>
  <c r="CB39" i="2"/>
  <c r="CB41" i="2"/>
  <c r="CB33" i="2"/>
  <c r="CB38" i="2"/>
  <c r="CB35" i="2"/>
  <c r="CB37" i="2"/>
  <c r="CB40" i="2"/>
  <c r="CB32" i="2"/>
  <c r="CB13" i="2"/>
  <c r="CB15" i="2"/>
  <c r="CB17" i="2"/>
  <c r="CB16" i="2"/>
  <c r="CB34" i="2"/>
  <c r="CB12" i="2"/>
  <c r="CB19" i="2"/>
  <c r="CB21" i="2"/>
  <c r="CB23" i="2"/>
  <c r="CB24" i="2"/>
  <c r="CB28" i="2"/>
  <c r="CB18" i="2"/>
  <c r="CB25" i="2"/>
  <c r="CB31" i="2"/>
  <c r="CB27" i="2"/>
  <c r="CB29" i="2"/>
  <c r="CB30" i="2"/>
  <c r="CB36" i="2"/>
  <c r="CB14" i="2"/>
  <c r="CB20" i="2"/>
  <c r="CB26" i="2"/>
  <c r="CB22" i="2"/>
  <c r="BI38" i="2"/>
  <c r="BI40" i="2"/>
  <c r="BI32" i="2"/>
  <c r="BI39" i="2"/>
  <c r="BI41" i="2"/>
  <c r="BI33" i="2"/>
  <c r="BI36" i="2"/>
  <c r="BI12" i="2"/>
  <c r="BI34" i="2"/>
  <c r="BI35" i="2"/>
  <c r="BI37" i="2"/>
  <c r="BI14" i="2"/>
  <c r="BI16" i="2"/>
  <c r="BI18" i="2"/>
  <c r="BI13" i="2"/>
  <c r="BI15" i="2"/>
  <c r="BI17" i="2"/>
  <c r="BI20" i="2"/>
  <c r="BI22" i="2"/>
  <c r="BI24" i="2"/>
  <c r="BI26" i="2"/>
  <c r="BI28" i="2"/>
  <c r="BI19" i="2"/>
  <c r="BI21" i="2"/>
  <c r="BI23" i="2"/>
  <c r="BI25" i="2"/>
  <c r="BI27" i="2"/>
  <c r="BI30" i="2"/>
  <c r="BI29" i="2"/>
  <c r="BI31" i="2"/>
  <c r="BY38" i="2"/>
  <c r="BY40" i="2"/>
  <c r="BY32" i="2"/>
  <c r="BY39" i="2"/>
  <c r="BY41" i="2"/>
  <c r="BY33" i="2"/>
  <c r="BY36" i="2"/>
  <c r="BY12" i="2"/>
  <c r="BY34" i="2"/>
  <c r="BY35" i="2"/>
  <c r="BY37" i="2"/>
  <c r="BY14" i="2"/>
  <c r="BY16" i="2"/>
  <c r="BY18" i="2"/>
  <c r="BY13" i="2"/>
  <c r="BY15" i="2"/>
  <c r="BY20" i="2"/>
  <c r="BY22" i="2"/>
  <c r="BY24" i="2"/>
  <c r="BY26" i="2"/>
  <c r="BY28" i="2"/>
  <c r="BY19" i="2"/>
  <c r="BY21" i="2"/>
  <c r="BY23" i="2"/>
  <c r="BY25" i="2"/>
  <c r="BY27" i="2"/>
  <c r="BY17" i="2"/>
  <c r="BY30" i="2"/>
  <c r="BY29" i="2"/>
  <c r="BY31" i="2"/>
  <c r="CO38" i="2"/>
  <c r="CO40" i="2"/>
  <c r="CO32" i="2"/>
  <c r="CO39" i="2"/>
  <c r="CO41" i="2"/>
  <c r="CO33" i="2"/>
  <c r="CO36" i="2"/>
  <c r="CO12" i="2"/>
  <c r="CO34" i="2"/>
  <c r="CO35" i="2"/>
  <c r="CO37" i="2"/>
  <c r="CO14" i="2"/>
  <c r="CO16" i="2"/>
  <c r="CO13" i="2"/>
  <c r="CO15" i="2"/>
  <c r="CO18" i="2"/>
  <c r="CO20" i="2"/>
  <c r="CO22" i="2"/>
  <c r="CO24" i="2"/>
  <c r="CO26" i="2"/>
  <c r="CO28" i="2"/>
  <c r="CO19" i="2"/>
  <c r="CO21" i="2"/>
  <c r="CO23" i="2"/>
  <c r="CO25" i="2"/>
  <c r="CO27" i="2"/>
  <c r="CO30" i="2"/>
  <c r="CO17" i="2"/>
  <c r="CO29" i="2"/>
  <c r="CO31" i="2"/>
  <c r="BF38" i="2"/>
  <c r="BF40" i="2"/>
  <c r="BF32" i="2"/>
  <c r="BF39" i="2"/>
  <c r="BF41" i="2"/>
  <c r="BF36" i="2"/>
  <c r="BF33" i="2"/>
  <c r="BF13" i="2"/>
  <c r="BF35" i="2"/>
  <c r="BF14" i="2"/>
  <c r="BF16" i="2"/>
  <c r="BF37" i="2"/>
  <c r="BF12" i="2"/>
  <c r="BF34" i="2"/>
  <c r="BF20" i="2"/>
  <c r="BF22" i="2"/>
  <c r="BF24" i="2"/>
  <c r="BF15" i="2"/>
  <c r="BF18" i="2"/>
  <c r="BF19" i="2"/>
  <c r="BF27" i="2"/>
  <c r="BF21" i="2"/>
  <c r="BF28" i="2"/>
  <c r="BF30" i="2"/>
  <c r="BF26" i="2"/>
  <c r="BF29" i="2"/>
  <c r="BF17" i="2"/>
  <c r="BF23" i="2"/>
  <c r="BF25" i="2"/>
  <c r="BF31" i="2"/>
  <c r="BV38" i="2"/>
  <c r="BV40" i="2"/>
  <c r="BV32" i="2"/>
  <c r="BV39" i="2"/>
  <c r="BV41" i="2"/>
  <c r="BV36" i="2"/>
  <c r="BV33" i="2"/>
  <c r="BV13" i="2"/>
  <c r="BV35" i="2"/>
  <c r="BV14" i="2"/>
  <c r="BV16" i="2"/>
  <c r="BV34" i="2"/>
  <c r="BV37" i="2"/>
  <c r="BV12" i="2"/>
  <c r="BV20" i="2"/>
  <c r="BV22" i="2"/>
  <c r="BV15" i="2"/>
  <c r="BV17" i="2"/>
  <c r="BV18" i="2"/>
  <c r="BV19" i="2"/>
  <c r="BV27" i="2"/>
  <c r="BV21" i="2"/>
  <c r="BV24" i="2"/>
  <c r="BV28" i="2"/>
  <c r="BV30" i="2"/>
  <c r="BV26" i="2"/>
  <c r="BV23" i="2"/>
  <c r="BV25" i="2"/>
  <c r="BV29" i="2"/>
  <c r="BV31" i="2"/>
  <c r="CL38" i="2"/>
  <c r="CL40" i="2"/>
  <c r="CL32" i="2"/>
  <c r="CL39" i="2"/>
  <c r="CL41" i="2"/>
  <c r="CL36" i="2"/>
  <c r="CL33" i="2"/>
  <c r="CL34" i="2"/>
  <c r="CL35" i="2"/>
  <c r="CL14" i="2"/>
  <c r="CL16" i="2"/>
  <c r="CL37" i="2"/>
  <c r="CL12" i="2"/>
  <c r="CL13" i="2"/>
  <c r="CL18" i="2"/>
  <c r="CL20" i="2"/>
  <c r="CL22" i="2"/>
  <c r="CL15" i="2"/>
  <c r="CL17" i="2"/>
  <c r="CL19" i="2"/>
  <c r="CL27" i="2"/>
  <c r="CL21" i="2"/>
  <c r="CL24" i="2"/>
  <c r="CL28" i="2"/>
  <c r="CL30" i="2"/>
  <c r="CL26" i="2"/>
  <c r="CL29" i="2"/>
  <c r="CL23" i="2"/>
  <c r="CL25" i="2"/>
  <c r="CL31" i="2"/>
  <c r="DB38" i="2"/>
  <c r="DB40" i="2"/>
  <c r="DB32" i="2"/>
  <c r="DB39" i="2"/>
  <c r="DB41" i="2"/>
  <c r="DB33" i="2"/>
  <c r="DB34" i="2"/>
  <c r="DB36" i="2"/>
  <c r="DB35" i="2"/>
  <c r="DB37" i="2"/>
  <c r="DB14" i="2"/>
  <c r="DB16" i="2"/>
  <c r="DB12" i="2"/>
  <c r="DB13" i="2"/>
  <c r="DB17" i="2"/>
  <c r="DB18" i="2"/>
  <c r="DB20" i="2"/>
  <c r="DB22" i="2"/>
  <c r="DB15" i="2"/>
  <c r="DB19" i="2"/>
  <c r="DB27" i="2"/>
  <c r="DB21" i="2"/>
  <c r="DB24" i="2"/>
  <c r="DB28" i="2"/>
  <c r="DB30" i="2"/>
  <c r="DB26" i="2"/>
  <c r="DB29" i="2"/>
  <c r="DB23" i="2"/>
  <c r="DB25" i="2"/>
  <c r="DB31" i="2"/>
  <c r="CE39" i="2"/>
  <c r="CE41" i="2"/>
  <c r="CE33" i="2"/>
  <c r="CE38" i="2"/>
  <c r="CE40" i="2"/>
  <c r="CE32" i="2"/>
  <c r="CE34" i="2"/>
  <c r="CE35" i="2"/>
  <c r="CE37" i="2"/>
  <c r="CE36" i="2"/>
  <c r="CE13" i="2"/>
  <c r="CE15" i="2"/>
  <c r="CE17" i="2"/>
  <c r="CE12" i="2"/>
  <c r="CE14" i="2"/>
  <c r="CE16" i="2"/>
  <c r="CE19" i="2"/>
  <c r="CE21" i="2"/>
  <c r="CE23" i="2"/>
  <c r="CE25" i="2"/>
  <c r="CE27" i="2"/>
  <c r="CE29" i="2"/>
  <c r="CE18" i="2"/>
  <c r="CE20" i="2"/>
  <c r="CE22" i="2"/>
  <c r="CE24" i="2"/>
  <c r="CE26" i="2"/>
  <c r="CE28" i="2"/>
  <c r="CE31" i="2"/>
  <c r="CE30" i="2"/>
  <c r="BP39" i="2"/>
  <c r="BP41" i="2"/>
  <c r="BP33" i="2"/>
  <c r="BP32" i="2"/>
  <c r="BP35" i="2"/>
  <c r="BP37" i="2"/>
  <c r="BP38" i="2"/>
  <c r="BP34" i="2"/>
  <c r="BP36" i="2"/>
  <c r="BP15" i="2"/>
  <c r="BP17" i="2"/>
  <c r="BP40" i="2"/>
  <c r="BP12" i="2"/>
  <c r="BP13" i="2"/>
  <c r="BP14" i="2"/>
  <c r="BP16" i="2"/>
  <c r="BP19" i="2"/>
  <c r="BP21" i="2"/>
  <c r="BP23" i="2"/>
  <c r="BP18" i="2"/>
  <c r="BP22" i="2"/>
  <c r="BP26" i="2"/>
  <c r="BP27" i="2"/>
  <c r="BP31" i="2"/>
  <c r="BP20" i="2"/>
  <c r="BP24" i="2"/>
  <c r="BP28" i="2"/>
  <c r="BP29" i="2"/>
  <c r="BP25" i="2"/>
  <c r="BP30" i="2"/>
  <c r="CV39" i="2"/>
  <c r="CV41" i="2"/>
  <c r="CV32" i="2"/>
  <c r="CV33" i="2"/>
  <c r="CV35" i="2"/>
  <c r="CV38" i="2"/>
  <c r="CV40" i="2"/>
  <c r="CV36" i="2"/>
  <c r="CV37" i="2"/>
  <c r="CV13" i="2"/>
  <c r="CV15" i="2"/>
  <c r="CV12" i="2"/>
  <c r="CV14" i="2"/>
  <c r="CV17" i="2"/>
  <c r="CV16" i="2"/>
  <c r="CV19" i="2"/>
  <c r="CV21" i="2"/>
  <c r="CV23" i="2"/>
  <c r="CV34" i="2"/>
  <c r="CV22" i="2"/>
  <c r="CV26" i="2"/>
  <c r="CV27" i="2"/>
  <c r="CV29" i="2"/>
  <c r="CV31" i="2"/>
  <c r="CV20" i="2"/>
  <c r="CV18" i="2"/>
  <c r="CV24" i="2"/>
  <c r="CV28" i="2"/>
  <c r="CV25" i="2"/>
  <c r="CV30" i="2"/>
  <c r="BK39" i="2"/>
  <c r="BK41" i="2"/>
  <c r="BK33" i="2"/>
  <c r="BK38" i="2"/>
  <c r="BK40" i="2"/>
  <c r="BK32" i="2"/>
  <c r="BK34" i="2"/>
  <c r="BK35" i="2"/>
  <c r="BK37" i="2"/>
  <c r="BK13" i="2"/>
  <c r="BK36" i="2"/>
  <c r="BK15" i="2"/>
  <c r="BK17" i="2"/>
  <c r="BK12" i="2"/>
  <c r="BK14" i="2"/>
  <c r="BK16" i="2"/>
  <c r="BK19" i="2"/>
  <c r="BK21" i="2"/>
  <c r="BK23" i="2"/>
  <c r="BK25" i="2"/>
  <c r="BK27" i="2"/>
  <c r="BK29" i="2"/>
  <c r="BK18" i="2"/>
  <c r="BK20" i="2"/>
  <c r="BK22" i="2"/>
  <c r="BK24" i="2"/>
  <c r="BK26" i="2"/>
  <c r="BK28" i="2"/>
  <c r="BK31" i="2"/>
  <c r="BK30" i="2"/>
  <c r="CR39" i="2"/>
  <c r="CR41" i="2"/>
  <c r="CR33" i="2"/>
  <c r="CR38" i="2"/>
  <c r="CR35" i="2"/>
  <c r="CR37" i="2"/>
  <c r="CR40" i="2"/>
  <c r="CR13" i="2"/>
  <c r="CR15" i="2"/>
  <c r="CR32" i="2"/>
  <c r="CR34" i="2"/>
  <c r="CR36" i="2"/>
  <c r="CR12" i="2"/>
  <c r="CR16" i="2"/>
  <c r="CR17" i="2"/>
  <c r="CR19" i="2"/>
  <c r="CR21" i="2"/>
  <c r="CR23" i="2"/>
  <c r="CR24" i="2"/>
  <c r="CR28" i="2"/>
  <c r="CR18" i="2"/>
  <c r="CR25" i="2"/>
  <c r="CR29" i="2"/>
  <c r="CR31" i="2"/>
  <c r="CR22" i="2"/>
  <c r="CR27" i="2"/>
  <c r="CR30" i="2"/>
  <c r="CR20" i="2"/>
  <c r="CR26" i="2"/>
  <c r="CR14" i="2"/>
  <c r="CJ39" i="2"/>
  <c r="CJ41" i="2"/>
  <c r="CJ33" i="2"/>
  <c r="CJ40" i="2"/>
  <c r="CJ32" i="2"/>
  <c r="CJ34" i="2"/>
  <c r="CJ35" i="2"/>
  <c r="CJ37" i="2"/>
  <c r="CJ38" i="2"/>
  <c r="CJ36" i="2"/>
  <c r="CJ12" i="2"/>
  <c r="CJ13" i="2"/>
  <c r="CJ15" i="2"/>
  <c r="CJ17" i="2"/>
  <c r="CJ14" i="2"/>
  <c r="CJ19" i="2"/>
  <c r="CJ21" i="2"/>
  <c r="CJ23" i="2"/>
  <c r="CJ16" i="2"/>
  <c r="CJ20" i="2"/>
  <c r="CJ24" i="2"/>
  <c r="CJ28" i="2"/>
  <c r="CJ22" i="2"/>
  <c r="CJ25" i="2"/>
  <c r="CJ29" i="2"/>
  <c r="CJ31" i="2"/>
  <c r="CJ18" i="2"/>
  <c r="CJ30" i="2"/>
  <c r="CJ26" i="2"/>
  <c r="CJ27" i="2"/>
  <c r="BM38" i="2"/>
  <c r="BM40" i="2"/>
  <c r="BM32" i="2"/>
  <c r="BM39" i="2"/>
  <c r="BM41" i="2"/>
  <c r="BM33" i="2"/>
  <c r="BM34" i="2"/>
  <c r="BM36" i="2"/>
  <c r="BM12" i="2"/>
  <c r="BM35" i="2"/>
  <c r="BM37" i="2"/>
  <c r="BM14" i="2"/>
  <c r="BM16" i="2"/>
  <c r="BM18" i="2"/>
  <c r="BM13" i="2"/>
  <c r="BM15" i="2"/>
  <c r="BM20" i="2"/>
  <c r="BM22" i="2"/>
  <c r="BM24" i="2"/>
  <c r="BM26" i="2"/>
  <c r="BM28" i="2"/>
  <c r="BM17" i="2"/>
  <c r="BM19" i="2"/>
  <c r="BM21" i="2"/>
  <c r="BM23" i="2"/>
  <c r="BM25" i="2"/>
  <c r="BM27" i="2"/>
  <c r="BM29" i="2"/>
  <c r="BM30" i="2"/>
  <c r="BM31" i="2"/>
  <c r="CC38" i="2"/>
  <c r="CC40" i="2"/>
  <c r="CC32" i="2"/>
  <c r="CC39" i="2"/>
  <c r="CC41" i="2"/>
  <c r="CC33" i="2"/>
  <c r="CC34" i="2"/>
  <c r="CC36" i="2"/>
  <c r="CC12" i="2"/>
  <c r="CC35" i="2"/>
  <c r="CC37" i="2"/>
  <c r="CC14" i="2"/>
  <c r="CC16" i="2"/>
  <c r="CC13" i="2"/>
  <c r="CC15" i="2"/>
  <c r="CC18" i="2"/>
  <c r="CC20" i="2"/>
  <c r="CC22" i="2"/>
  <c r="CC24" i="2"/>
  <c r="CC26" i="2"/>
  <c r="CC28" i="2"/>
  <c r="CC17" i="2"/>
  <c r="CC19" i="2"/>
  <c r="CC21" i="2"/>
  <c r="CC23" i="2"/>
  <c r="CC25" i="2"/>
  <c r="CC27" i="2"/>
  <c r="CC29" i="2"/>
  <c r="CC30" i="2"/>
  <c r="CC31" i="2"/>
  <c r="CS38" i="2"/>
  <c r="CS40" i="2"/>
  <c r="CS32" i="2"/>
  <c r="CS39" i="2"/>
  <c r="CS41" i="2"/>
  <c r="CS33" i="2"/>
  <c r="CS34" i="2"/>
  <c r="CS36" i="2"/>
  <c r="CS12" i="2"/>
  <c r="CS35" i="2"/>
  <c r="CS37" i="2"/>
  <c r="CS14" i="2"/>
  <c r="CS16" i="2"/>
  <c r="CS13" i="2"/>
  <c r="CS15" i="2"/>
  <c r="CS18" i="2"/>
  <c r="CS20" i="2"/>
  <c r="CS22" i="2"/>
  <c r="CS24" i="2"/>
  <c r="CS26" i="2"/>
  <c r="CS28" i="2"/>
  <c r="CS17" i="2"/>
  <c r="CS19" i="2"/>
  <c r="CS21" i="2"/>
  <c r="CS23" i="2"/>
  <c r="CS25" i="2"/>
  <c r="CS27" i="2"/>
  <c r="CS30" i="2"/>
  <c r="CS29" i="2"/>
  <c r="CS31" i="2"/>
  <c r="BJ38" i="2"/>
  <c r="BJ40" i="2"/>
  <c r="BJ32" i="2"/>
  <c r="BJ39" i="2"/>
  <c r="BJ36" i="2"/>
  <c r="BJ41" i="2"/>
  <c r="BJ34" i="2"/>
  <c r="BJ12" i="2"/>
  <c r="BJ14" i="2"/>
  <c r="BJ16" i="2"/>
  <c r="BJ35" i="2"/>
  <c r="BJ17" i="2"/>
  <c r="BJ37" i="2"/>
  <c r="BJ18" i="2"/>
  <c r="BJ20" i="2"/>
  <c r="BJ22" i="2"/>
  <c r="BJ24" i="2"/>
  <c r="BJ33" i="2"/>
  <c r="BJ15" i="2"/>
  <c r="BJ25" i="2"/>
  <c r="BJ19" i="2"/>
  <c r="BJ26" i="2"/>
  <c r="BJ30" i="2"/>
  <c r="BJ28" i="2"/>
  <c r="BJ31" i="2"/>
  <c r="BJ13" i="2"/>
  <c r="BJ21" i="2"/>
  <c r="BJ27" i="2"/>
  <c r="BJ29" i="2"/>
  <c r="BJ23" i="2"/>
  <c r="BZ38" i="2"/>
  <c r="BZ40" i="2"/>
  <c r="BZ32" i="2"/>
  <c r="BZ39" i="2"/>
  <c r="BZ36" i="2"/>
  <c r="BZ41" i="2"/>
  <c r="BZ34" i="2"/>
  <c r="BZ33" i="2"/>
  <c r="BZ12" i="2"/>
  <c r="BZ14" i="2"/>
  <c r="BZ16" i="2"/>
  <c r="BZ35" i="2"/>
  <c r="BZ17" i="2"/>
  <c r="BZ18" i="2"/>
  <c r="BZ20" i="2"/>
  <c r="BZ22" i="2"/>
  <c r="BZ37" i="2"/>
  <c r="BZ13" i="2"/>
  <c r="BZ25" i="2"/>
  <c r="BZ15" i="2"/>
  <c r="BZ19" i="2"/>
  <c r="BZ26" i="2"/>
  <c r="BZ30" i="2"/>
  <c r="BZ23" i="2"/>
  <c r="BZ24" i="2"/>
  <c r="BZ28" i="2"/>
  <c r="BZ31" i="2"/>
  <c r="BZ21" i="2"/>
  <c r="BZ27" i="2"/>
  <c r="BZ29" i="2"/>
  <c r="CP38" i="2"/>
  <c r="CP40" i="2"/>
  <c r="CP32" i="2"/>
  <c r="CP39" i="2"/>
  <c r="CP36" i="2"/>
  <c r="CP41" i="2"/>
  <c r="CP34" i="2"/>
  <c r="CP33" i="2"/>
  <c r="CP12" i="2"/>
  <c r="CP14" i="2"/>
  <c r="CP16" i="2"/>
  <c r="CP35" i="2"/>
  <c r="CP17" i="2"/>
  <c r="CP18" i="2"/>
  <c r="CP20" i="2"/>
  <c r="CP22" i="2"/>
  <c r="CP13" i="2"/>
  <c r="CP25" i="2"/>
  <c r="CP19" i="2"/>
  <c r="CP26" i="2"/>
  <c r="CP30" i="2"/>
  <c r="CP24" i="2"/>
  <c r="CP28" i="2"/>
  <c r="CP31" i="2"/>
  <c r="CP15" i="2"/>
  <c r="CP21" i="2"/>
  <c r="CP27" i="2"/>
  <c r="CP37" i="2"/>
  <c r="CP23" i="2"/>
  <c r="CP29" i="2"/>
  <c r="BG39" i="2"/>
  <c r="BG41" i="2"/>
  <c r="BG33" i="2"/>
  <c r="BG38" i="2"/>
  <c r="BG40" i="2"/>
  <c r="BG32" i="2"/>
  <c r="BG34" i="2"/>
  <c r="BG35" i="2"/>
  <c r="BG37" i="2"/>
  <c r="BG13" i="2"/>
  <c r="BG36" i="2"/>
  <c r="BG15" i="2"/>
  <c r="BG17" i="2"/>
  <c r="BG14" i="2"/>
  <c r="BG16" i="2"/>
  <c r="BG19" i="2"/>
  <c r="BG21" i="2"/>
  <c r="BG23" i="2"/>
  <c r="BG25" i="2"/>
  <c r="BG27" i="2"/>
  <c r="BG29" i="2"/>
  <c r="BG12" i="2"/>
  <c r="BG20" i="2"/>
  <c r="BG22" i="2"/>
  <c r="BG24" i="2"/>
  <c r="BG26" i="2"/>
  <c r="BG28" i="2"/>
  <c r="BG31" i="2"/>
  <c r="BG18" i="2"/>
  <c r="BG30" i="2"/>
  <c r="CM39" i="2"/>
  <c r="CM41" i="2"/>
  <c r="CM33" i="2"/>
  <c r="CM38" i="2"/>
  <c r="CM40" i="2"/>
  <c r="CM32" i="2"/>
  <c r="CM34" i="2"/>
  <c r="CM35" i="2"/>
  <c r="CM37" i="2"/>
  <c r="CM36" i="2"/>
  <c r="CM13" i="2"/>
  <c r="CM15" i="2"/>
  <c r="CM17" i="2"/>
  <c r="CM14" i="2"/>
  <c r="CM16" i="2"/>
  <c r="CM19" i="2"/>
  <c r="CM21" i="2"/>
  <c r="CM23" i="2"/>
  <c r="CM25" i="2"/>
  <c r="CM27" i="2"/>
  <c r="CM18" i="2"/>
  <c r="CM20" i="2"/>
  <c r="CM22" i="2"/>
  <c r="CM24" i="2"/>
  <c r="CM26" i="2"/>
  <c r="CM28" i="2"/>
  <c r="CM29" i="2"/>
  <c r="CM31" i="2"/>
  <c r="CM12" i="2"/>
  <c r="CM30" i="2"/>
  <c r="BX39" i="2"/>
  <c r="BX41" i="2"/>
  <c r="BX33" i="2"/>
  <c r="BX38" i="2"/>
  <c r="BX34" i="2"/>
  <c r="BX40" i="2"/>
  <c r="BX35" i="2"/>
  <c r="BX37" i="2"/>
  <c r="BX32" i="2"/>
  <c r="BX12" i="2"/>
  <c r="BX13" i="2"/>
  <c r="BX15" i="2"/>
  <c r="BX17" i="2"/>
  <c r="BX36" i="2"/>
  <c r="BX18" i="2"/>
  <c r="BX19" i="2"/>
  <c r="BX21" i="2"/>
  <c r="BX23" i="2"/>
  <c r="BX14" i="2"/>
  <c r="BX16" i="2"/>
  <c r="BX26" i="2"/>
  <c r="BX29" i="2"/>
  <c r="BX20" i="2"/>
  <c r="BX27" i="2"/>
  <c r="BX31" i="2"/>
  <c r="BX25" i="2"/>
  <c r="BX22" i="2"/>
  <c r="BX24" i="2"/>
  <c r="BX28" i="2"/>
  <c r="BX30" i="2"/>
  <c r="BS39" i="2"/>
  <c r="BS41" i="2"/>
  <c r="BS33" i="2"/>
  <c r="BS38" i="2"/>
  <c r="BS40" i="2"/>
  <c r="BS32" i="2"/>
  <c r="BS34" i="2"/>
  <c r="BS35" i="2"/>
  <c r="BS37" i="2"/>
  <c r="BS13" i="2"/>
  <c r="BS36" i="2"/>
  <c r="BS12" i="2"/>
  <c r="BS15" i="2"/>
  <c r="BS17" i="2"/>
  <c r="BS14" i="2"/>
  <c r="BS16" i="2"/>
  <c r="BS18" i="2"/>
  <c r="BS19" i="2"/>
  <c r="BS21" i="2"/>
  <c r="BS23" i="2"/>
  <c r="BS25" i="2"/>
  <c r="BS27" i="2"/>
  <c r="BS29" i="2"/>
  <c r="BS20" i="2"/>
  <c r="BS22" i="2"/>
  <c r="BS24" i="2"/>
  <c r="BS26" i="2"/>
  <c r="BS28" i="2"/>
  <c r="BS31" i="2"/>
  <c r="BS30" i="2"/>
  <c r="CA39" i="2"/>
  <c r="CA41" i="2"/>
  <c r="CA33" i="2"/>
  <c r="CA38" i="2"/>
  <c r="CA40" i="2"/>
  <c r="CA32" i="2"/>
  <c r="CA34" i="2"/>
  <c r="CA35" i="2"/>
  <c r="CA37" i="2"/>
  <c r="CA36" i="2"/>
  <c r="CA13" i="2"/>
  <c r="CA15" i="2"/>
  <c r="CA17" i="2"/>
  <c r="CA12" i="2"/>
  <c r="CA14" i="2"/>
  <c r="CA16" i="2"/>
  <c r="CA19" i="2"/>
  <c r="CA21" i="2"/>
  <c r="CA23" i="2"/>
  <c r="CA25" i="2"/>
  <c r="CA27" i="2"/>
  <c r="CA29" i="2"/>
  <c r="CA18" i="2"/>
  <c r="CA20" i="2"/>
  <c r="CA22" i="2"/>
  <c r="CA24" i="2"/>
  <c r="CA26" i="2"/>
  <c r="CA28" i="2"/>
  <c r="CA31" i="2"/>
  <c r="CA30" i="2"/>
  <c r="BT39" i="2"/>
  <c r="BT41" i="2"/>
  <c r="BT33" i="2"/>
  <c r="BT40" i="2"/>
  <c r="BT32" i="2"/>
  <c r="BT34" i="2"/>
  <c r="BT35" i="2"/>
  <c r="BT37" i="2"/>
  <c r="BT38" i="2"/>
  <c r="BT36" i="2"/>
  <c r="BT12" i="2"/>
  <c r="BT15" i="2"/>
  <c r="BT17" i="2"/>
  <c r="BT13" i="2"/>
  <c r="BT14" i="2"/>
  <c r="BT18" i="2"/>
  <c r="BT19" i="2"/>
  <c r="BT21" i="2"/>
  <c r="BT23" i="2"/>
  <c r="BT16" i="2"/>
  <c r="BT20" i="2"/>
  <c r="BT24" i="2"/>
  <c r="BT28" i="2"/>
  <c r="BT22" i="2"/>
  <c r="BT25" i="2"/>
  <c r="BT29" i="2"/>
  <c r="BT31" i="2"/>
  <c r="BT30" i="2"/>
  <c r="BT26" i="2"/>
  <c r="BT27" i="2"/>
  <c r="CB11" i="2"/>
  <c r="BL11" i="2"/>
  <c r="AV179" i="2"/>
  <c r="AW179" i="2" s="1"/>
  <c r="AZ179" i="2" s="1"/>
  <c r="CJ11" i="2"/>
  <c r="CZ11" i="2"/>
  <c r="BT11" i="2"/>
  <c r="CR11" i="2"/>
  <c r="BU11" i="2"/>
  <c r="DA11" i="2"/>
  <c r="BR11" i="2"/>
  <c r="CX11" i="2"/>
  <c r="BW11" i="2"/>
  <c r="BH11" i="2"/>
  <c r="CN11" i="2"/>
  <c r="BI11" i="2"/>
  <c r="BY11" i="2"/>
  <c r="CO11" i="2"/>
  <c r="BF11" i="2"/>
  <c r="BV11" i="2"/>
  <c r="CL11" i="2"/>
  <c r="DB11" i="2"/>
  <c r="CE11" i="2"/>
  <c r="BP11" i="2"/>
  <c r="CV11" i="2"/>
  <c r="BS11" i="2"/>
  <c r="CK11" i="2"/>
  <c r="CH11" i="2"/>
  <c r="CQ11" i="2"/>
  <c r="BM11" i="2"/>
  <c r="CC11" i="2"/>
  <c r="CS11" i="2"/>
  <c r="BJ11" i="2"/>
  <c r="BZ11" i="2"/>
  <c r="CP11" i="2"/>
  <c r="BG11" i="2"/>
  <c r="CM11" i="2"/>
  <c r="BX11" i="2"/>
  <c r="CI11" i="2"/>
  <c r="BK11" i="2"/>
  <c r="BQ11" i="2"/>
  <c r="CG11" i="2"/>
  <c r="CW11" i="2"/>
  <c r="BN11" i="2"/>
  <c r="CD11" i="2"/>
  <c r="CT11" i="2"/>
  <c r="BO11" i="2"/>
  <c r="CU11" i="2"/>
  <c r="CF11" i="2"/>
  <c r="CY11" i="2"/>
  <c r="CA11" i="2"/>
  <c r="AV49" i="2"/>
  <c r="AW49" i="2" s="1"/>
  <c r="AZ49" i="2" s="1"/>
  <c r="AZ185" i="2"/>
  <c r="AZ196" i="2"/>
  <c r="AV138" i="2"/>
  <c r="AW138" i="2" s="1"/>
  <c r="AZ138" i="2" s="1"/>
  <c r="AZ208" i="2"/>
  <c r="AZ209" i="2"/>
  <c r="AV136" i="2"/>
  <c r="AW136" i="2" s="1"/>
  <c r="AZ136" i="2" s="1"/>
  <c r="AV97" i="2"/>
  <c r="AW97" i="2" s="1"/>
  <c r="AZ97" i="2" s="1"/>
  <c r="AV158" i="2"/>
  <c r="AW158" i="2" s="1"/>
  <c r="AZ158" i="2" s="1"/>
  <c r="AV44" i="2"/>
  <c r="AW44" i="2" s="1"/>
  <c r="AZ44" i="2" s="1"/>
  <c r="AV152" i="2"/>
  <c r="AW152" i="2" s="1"/>
  <c r="AZ152" i="2" s="1"/>
  <c r="AV113" i="2"/>
  <c r="AW113" i="2" s="1"/>
  <c r="AZ113" i="2" s="1"/>
  <c r="AV92" i="2"/>
  <c r="AW92" i="2" s="1"/>
  <c r="AZ92" i="2" s="1"/>
  <c r="AV33" i="2"/>
  <c r="AW33" i="2" s="1"/>
  <c r="AZ33" i="2" s="1"/>
  <c r="AV90" i="2"/>
  <c r="AZ90" i="2" s="1"/>
  <c r="AZ204" i="2"/>
  <c r="AZ201" i="2"/>
  <c r="AZ186" i="2"/>
  <c r="AV24" i="2"/>
  <c r="AV72" i="2"/>
  <c r="AW72" i="2" s="1"/>
  <c r="AZ72" i="2" s="1"/>
  <c r="AV108" i="2"/>
  <c r="AW108" i="2" s="1"/>
  <c r="AZ108" i="2" s="1"/>
  <c r="AV65" i="2"/>
  <c r="AW65" i="2" s="1"/>
  <c r="AZ65" i="2" s="1"/>
  <c r="AV129" i="2"/>
  <c r="AW129" i="2" s="1"/>
  <c r="AZ129" i="2" s="1"/>
  <c r="AV142" i="2"/>
  <c r="AW142" i="2" s="1"/>
  <c r="AZ142" i="2" s="1"/>
  <c r="AV56" i="2"/>
  <c r="AW56" i="2" s="1"/>
  <c r="AZ56" i="2" s="1"/>
  <c r="AZ184" i="2"/>
  <c r="AZ187" i="2"/>
  <c r="AZ189" i="2"/>
  <c r="AZ198" i="2"/>
  <c r="AV28" i="2"/>
  <c r="AW28" i="2" s="1"/>
  <c r="AZ28" i="2" s="1"/>
  <c r="AV88" i="2"/>
  <c r="AW88" i="2" s="1"/>
  <c r="AZ88" i="2" s="1"/>
  <c r="AV120" i="2"/>
  <c r="AW120" i="2" s="1"/>
  <c r="AZ120" i="2" s="1"/>
  <c r="AV17" i="2"/>
  <c r="AW17" i="2" s="1"/>
  <c r="AZ17" i="2" s="1"/>
  <c r="AV81" i="2"/>
  <c r="AW81" i="2" s="1"/>
  <c r="AZ81" i="2" s="1"/>
  <c r="AV177" i="2"/>
  <c r="AW177" i="2" s="1"/>
  <c r="AZ177" i="2" s="1"/>
  <c r="AV154" i="2"/>
  <c r="AW154" i="2" s="1"/>
  <c r="AZ154" i="2" s="1"/>
  <c r="AU79" i="2"/>
  <c r="AV79" i="2"/>
  <c r="AW79" i="2" s="1"/>
  <c r="AU63" i="2"/>
  <c r="AV63" i="2"/>
  <c r="AW63" i="2" s="1"/>
  <c r="AU47" i="2"/>
  <c r="AV47" i="2"/>
  <c r="AW47" i="2" s="1"/>
  <c r="AU31" i="2"/>
  <c r="AV31" i="2"/>
  <c r="AW31" i="2" s="1"/>
  <c r="AU15" i="2"/>
  <c r="AV15" i="2"/>
  <c r="AW15" i="2" s="1"/>
  <c r="AV107" i="2"/>
  <c r="AW107" i="2" s="1"/>
  <c r="AU103" i="2"/>
  <c r="AV103" i="2"/>
  <c r="AW103" i="2" s="1"/>
  <c r="AU135" i="2"/>
  <c r="AV135" i="2"/>
  <c r="AW135" i="2" s="1"/>
  <c r="AV60" i="2"/>
  <c r="AW60" i="2" s="1"/>
  <c r="AZ60" i="2" s="1"/>
  <c r="AV76" i="2"/>
  <c r="AW76" i="2" s="1"/>
  <c r="AZ76" i="2" s="1"/>
  <c r="AV124" i="2"/>
  <c r="AW124" i="2" s="1"/>
  <c r="AZ124" i="2" s="1"/>
  <c r="AV140" i="2"/>
  <c r="AW140" i="2" s="1"/>
  <c r="AZ140" i="2" s="1"/>
  <c r="AV156" i="2"/>
  <c r="AW156" i="2" s="1"/>
  <c r="AZ156" i="2" s="1"/>
  <c r="AV21" i="2"/>
  <c r="AW21" i="2" s="1"/>
  <c r="AZ21" i="2" s="1"/>
  <c r="AV37" i="2"/>
  <c r="AW37" i="2" s="1"/>
  <c r="AZ37" i="2" s="1"/>
  <c r="AV53" i="2"/>
  <c r="AW53" i="2" s="1"/>
  <c r="AZ53" i="2" s="1"/>
  <c r="AV69" i="2"/>
  <c r="AW69" i="2" s="1"/>
  <c r="AZ69" i="2" s="1"/>
  <c r="AV85" i="2"/>
  <c r="AW85" i="2" s="1"/>
  <c r="AZ85" i="2" s="1"/>
  <c r="AV101" i="2"/>
  <c r="AW101" i="2" s="1"/>
  <c r="AZ101" i="2" s="1"/>
  <c r="AV117" i="2"/>
  <c r="AW117" i="2" s="1"/>
  <c r="AZ117" i="2" s="1"/>
  <c r="AV133" i="2"/>
  <c r="AW133" i="2" s="1"/>
  <c r="AZ133" i="2" s="1"/>
  <c r="AV149" i="2"/>
  <c r="AW149" i="2" s="1"/>
  <c r="AZ149" i="2" s="1"/>
  <c r="AV165" i="2"/>
  <c r="AW165" i="2" s="1"/>
  <c r="AZ165" i="2" s="1"/>
  <c r="AV14" i="2"/>
  <c r="AW14" i="2" s="1"/>
  <c r="AZ14" i="2" s="1"/>
  <c r="AV30" i="2"/>
  <c r="AW30" i="2" s="1"/>
  <c r="AZ30" i="2" s="1"/>
  <c r="AV46" i="2"/>
  <c r="AW46" i="2" s="1"/>
  <c r="AZ46" i="2" s="1"/>
  <c r="AV62" i="2"/>
  <c r="AW62" i="2" s="1"/>
  <c r="AZ62" i="2" s="1"/>
  <c r="AV78" i="2"/>
  <c r="AW78" i="2" s="1"/>
  <c r="AZ78" i="2" s="1"/>
  <c r="AV94" i="2"/>
  <c r="AW94" i="2" s="1"/>
  <c r="AZ94" i="2" s="1"/>
  <c r="AU175" i="2"/>
  <c r="AV175" i="2"/>
  <c r="AW175" i="2" s="1"/>
  <c r="AV11" i="2"/>
  <c r="AW11" i="2" s="1"/>
  <c r="AU51" i="2"/>
  <c r="AV51" i="2"/>
  <c r="AW51" i="2" s="1"/>
  <c r="AU131" i="2"/>
  <c r="AV131" i="2"/>
  <c r="AW131" i="2" s="1"/>
  <c r="AV145" i="2"/>
  <c r="AW145" i="2" s="1"/>
  <c r="AZ145" i="2" s="1"/>
  <c r="AV161" i="2"/>
  <c r="AW161" i="2" s="1"/>
  <c r="AZ161" i="2" s="1"/>
  <c r="AV26" i="2"/>
  <c r="AW26" i="2" s="1"/>
  <c r="AZ26" i="2" s="1"/>
  <c r="AU163" i="2"/>
  <c r="AV163" i="2"/>
  <c r="AW163" i="2" s="1"/>
  <c r="AU171" i="2"/>
  <c r="AU75" i="2"/>
  <c r="AV75" i="2"/>
  <c r="AW75" i="2" s="1"/>
  <c r="AU59" i="2"/>
  <c r="AV59" i="2"/>
  <c r="AW59" i="2" s="1"/>
  <c r="AU43" i="2"/>
  <c r="AV43" i="2"/>
  <c r="AW43" i="2" s="1"/>
  <c r="AU27" i="2"/>
  <c r="AV27" i="2"/>
  <c r="AW27" i="2" s="1"/>
  <c r="AU115" i="2"/>
  <c r="AV115" i="2"/>
  <c r="AW115" i="2" s="1"/>
  <c r="AU87" i="2"/>
  <c r="AV87" i="2"/>
  <c r="AW87" i="2" s="1"/>
  <c r="AU111" i="2"/>
  <c r="AV111" i="2"/>
  <c r="AW111" i="2" s="1"/>
  <c r="AV16" i="2"/>
  <c r="AW16" i="2" s="1"/>
  <c r="AZ16" i="2" s="1"/>
  <c r="AV32" i="2"/>
  <c r="AW32" i="2" s="1"/>
  <c r="AZ32" i="2" s="1"/>
  <c r="AV48" i="2"/>
  <c r="AW48" i="2" s="1"/>
  <c r="AZ48" i="2" s="1"/>
  <c r="AV64" i="2"/>
  <c r="AW64" i="2" s="1"/>
  <c r="AZ64" i="2" s="1"/>
  <c r="AV80" i="2"/>
  <c r="AW80" i="2" s="1"/>
  <c r="AZ80" i="2" s="1"/>
  <c r="AV96" i="2"/>
  <c r="AW96" i="2" s="1"/>
  <c r="AZ96" i="2" s="1"/>
  <c r="AV112" i="2"/>
  <c r="AW112" i="2" s="1"/>
  <c r="AZ112" i="2" s="1"/>
  <c r="AV128" i="2"/>
  <c r="AW128" i="2" s="1"/>
  <c r="AZ128" i="2" s="1"/>
  <c r="AV144" i="2"/>
  <c r="AW144" i="2" s="1"/>
  <c r="AZ144" i="2" s="1"/>
  <c r="AV160" i="2"/>
  <c r="AW160" i="2" s="1"/>
  <c r="AZ160" i="2" s="1"/>
  <c r="AV25" i="2"/>
  <c r="AW25" i="2" s="1"/>
  <c r="AZ25" i="2" s="1"/>
  <c r="AV41" i="2"/>
  <c r="AW41" i="2" s="1"/>
  <c r="AZ41" i="2" s="1"/>
  <c r="AV57" i="2"/>
  <c r="AW57" i="2" s="1"/>
  <c r="AZ57" i="2" s="1"/>
  <c r="AV73" i="2"/>
  <c r="AW73" i="2" s="1"/>
  <c r="AZ73" i="2" s="1"/>
  <c r="AV89" i="2"/>
  <c r="AW89" i="2" s="1"/>
  <c r="AZ89" i="2" s="1"/>
  <c r="AV105" i="2"/>
  <c r="AW105" i="2" s="1"/>
  <c r="AZ105" i="2" s="1"/>
  <c r="AV137" i="2"/>
  <c r="AW137" i="2" s="1"/>
  <c r="AZ137" i="2" s="1"/>
  <c r="AV153" i="2"/>
  <c r="AW153" i="2" s="1"/>
  <c r="AZ153" i="2" s="1"/>
  <c r="AV169" i="2"/>
  <c r="AW169" i="2" s="1"/>
  <c r="AZ169" i="2" s="1"/>
  <c r="AV18" i="2"/>
  <c r="AW18" i="2" s="1"/>
  <c r="AZ18" i="2" s="1"/>
  <c r="AV34" i="2"/>
  <c r="AW34" i="2" s="1"/>
  <c r="AZ34" i="2" s="1"/>
  <c r="AV50" i="2"/>
  <c r="AW50" i="2" s="1"/>
  <c r="AZ50" i="2" s="1"/>
  <c r="AV66" i="2"/>
  <c r="AW66" i="2" s="1"/>
  <c r="AZ66" i="2" s="1"/>
  <c r="AV82" i="2"/>
  <c r="AW82" i="2" s="1"/>
  <c r="AZ82" i="2" s="1"/>
  <c r="AV98" i="2"/>
  <c r="AW98" i="2" s="1"/>
  <c r="AZ98" i="2" s="1"/>
  <c r="AV114" i="2"/>
  <c r="AW114" i="2" s="1"/>
  <c r="AZ114" i="2" s="1"/>
  <c r="AV130" i="2"/>
  <c r="AW130" i="2" s="1"/>
  <c r="AZ130" i="2" s="1"/>
  <c r="AV146" i="2"/>
  <c r="AZ146" i="2" s="1"/>
  <c r="AU167" i="2"/>
  <c r="AV167" i="2"/>
  <c r="AW167" i="2" s="1"/>
  <c r="AW121" i="2"/>
  <c r="AU67" i="2"/>
  <c r="AV67" i="2"/>
  <c r="AW67" i="2" s="1"/>
  <c r="AU35" i="2"/>
  <c r="AV35" i="2"/>
  <c r="AW35" i="2" s="1"/>
  <c r="AU19" i="2"/>
  <c r="AV19" i="2"/>
  <c r="AW19" i="2" s="1"/>
  <c r="AU99" i="2"/>
  <c r="AV99" i="2"/>
  <c r="AW99" i="2" s="1"/>
  <c r="AU127" i="2"/>
  <c r="AV127" i="2"/>
  <c r="AW127" i="2" s="1"/>
  <c r="AV40" i="2"/>
  <c r="AW40" i="2" s="1"/>
  <c r="AZ40" i="2" s="1"/>
  <c r="AV42" i="2"/>
  <c r="AW42" i="2" s="1"/>
  <c r="AZ42" i="2" s="1"/>
  <c r="AV58" i="2"/>
  <c r="AW58" i="2" s="1"/>
  <c r="AZ58" i="2" s="1"/>
  <c r="AV74" i="2"/>
  <c r="AW74" i="2" s="1"/>
  <c r="AZ74" i="2" s="1"/>
  <c r="AV106" i="2"/>
  <c r="AW106" i="2" s="1"/>
  <c r="AZ106" i="2" s="1"/>
  <c r="AW122" i="2"/>
  <c r="AZ122" i="2" s="1"/>
  <c r="AW104" i="2"/>
  <c r="AW126" i="2"/>
  <c r="AW110" i="2"/>
  <c r="AU95" i="2"/>
  <c r="AV95" i="2"/>
  <c r="AW95" i="2" s="1"/>
  <c r="AU71" i="2"/>
  <c r="AV71" i="2"/>
  <c r="AW71" i="2" s="1"/>
  <c r="AU55" i="2"/>
  <c r="AV55" i="2"/>
  <c r="AW55" i="2" s="1"/>
  <c r="AU39" i="2"/>
  <c r="AV39" i="2"/>
  <c r="AW39" i="2" s="1"/>
  <c r="AU23" i="2"/>
  <c r="AV23" i="2"/>
  <c r="AW23" i="2" s="1"/>
  <c r="AU123" i="2"/>
  <c r="AV123" i="2"/>
  <c r="AW123" i="2" s="1"/>
  <c r="AV119" i="2"/>
  <c r="AW119" i="2" s="1"/>
  <c r="AV20" i="2"/>
  <c r="AZ20" i="2" s="1"/>
  <c r="AV36" i="2"/>
  <c r="AW36" i="2" s="1"/>
  <c r="AZ36" i="2" s="1"/>
  <c r="AV52" i="2"/>
  <c r="AW52" i="2" s="1"/>
  <c r="AZ52" i="2" s="1"/>
  <c r="AV68" i="2"/>
  <c r="AW68" i="2" s="1"/>
  <c r="AZ68" i="2" s="1"/>
  <c r="AV84" i="2"/>
  <c r="AW84" i="2" s="1"/>
  <c r="AZ84" i="2" s="1"/>
  <c r="AV100" i="2"/>
  <c r="AW100" i="2" s="1"/>
  <c r="AZ100" i="2" s="1"/>
  <c r="AV116" i="2"/>
  <c r="AW116" i="2" s="1"/>
  <c r="AZ116" i="2" s="1"/>
  <c r="AV132" i="2"/>
  <c r="AW132" i="2" s="1"/>
  <c r="AZ132" i="2" s="1"/>
  <c r="AV148" i="2"/>
  <c r="AZ148" i="2" s="1"/>
  <c r="AV93" i="2"/>
  <c r="AW93" i="2" s="1"/>
  <c r="AV109" i="2"/>
  <c r="AW109" i="2" s="1"/>
  <c r="AZ109" i="2" s="1"/>
  <c r="AV125" i="2"/>
  <c r="AW125" i="2" s="1"/>
  <c r="AV141" i="2"/>
  <c r="AW141" i="2" s="1"/>
  <c r="AZ141" i="2" s="1"/>
  <c r="AV157" i="2"/>
  <c r="AW157" i="2" s="1"/>
  <c r="AZ157" i="2" s="1"/>
  <c r="AV173" i="2"/>
  <c r="AW173" i="2" s="1"/>
  <c r="AZ173" i="2" s="1"/>
  <c r="AV22" i="2"/>
  <c r="AW22" i="2" s="1"/>
  <c r="AZ22" i="2" s="1"/>
  <c r="AV38" i="2"/>
  <c r="AW38" i="2" s="1"/>
  <c r="AZ38" i="2" s="1"/>
  <c r="AV54" i="2"/>
  <c r="AW54" i="2" s="1"/>
  <c r="AZ54" i="2" s="1"/>
  <c r="AV70" i="2"/>
  <c r="AW70" i="2" s="1"/>
  <c r="AZ70" i="2" s="1"/>
  <c r="AV86" i="2"/>
  <c r="AW86" i="2" s="1"/>
  <c r="AZ86" i="2" s="1"/>
  <c r="AV102" i="2"/>
  <c r="AW102" i="2" s="1"/>
  <c r="AZ102" i="2" s="1"/>
  <c r="AV118" i="2"/>
  <c r="AW118" i="2" s="1"/>
  <c r="AV134" i="2"/>
  <c r="AW134" i="2" s="1"/>
  <c r="AV150" i="2"/>
  <c r="AW150" i="2" s="1"/>
  <c r="AZ150" i="2" s="1"/>
  <c r="AV12" i="2"/>
  <c r="AW12" i="2" s="1"/>
  <c r="AZ12" i="2" s="1"/>
  <c r="AU119" i="2"/>
  <c r="AU107" i="2"/>
  <c r="AU126" i="2"/>
  <c r="AU121" i="2"/>
  <c r="AU110" i="2"/>
  <c r="AU118" i="2"/>
  <c r="AU104" i="2"/>
  <c r="AU93" i="2"/>
  <c r="AU125" i="2"/>
  <c r="AU134" i="2"/>
  <c r="AU155" i="2"/>
  <c r="AW155" i="2"/>
  <c r="AU139" i="2"/>
  <c r="AW139" i="2"/>
  <c r="AU11" i="2"/>
  <c r="AU164" i="2"/>
  <c r="AW164" i="2"/>
  <c r="AU180" i="2"/>
  <c r="AW180" i="2"/>
  <c r="AU166" i="2"/>
  <c r="AW166" i="2"/>
  <c r="AU174" i="2"/>
  <c r="AW174" i="2"/>
  <c r="AU182" i="2"/>
  <c r="AW182" i="2"/>
  <c r="AU147" i="2"/>
  <c r="AU172" i="2"/>
  <c r="AW172" i="2"/>
  <c r="AU159" i="2"/>
  <c r="AW159" i="2"/>
  <c r="AU151" i="2"/>
  <c r="AW151" i="2"/>
  <c r="AU143" i="2"/>
  <c r="AW143" i="2"/>
  <c r="AU91" i="2"/>
  <c r="AW91" i="2"/>
  <c r="AU168" i="2"/>
  <c r="AW168" i="2"/>
  <c r="AU176" i="2"/>
  <c r="AW176" i="2"/>
  <c r="AU83" i="2"/>
  <c r="AW83" i="2"/>
  <c r="AU77" i="2"/>
  <c r="AW77" i="2"/>
  <c r="AU61" i="2"/>
  <c r="AW61" i="2"/>
  <c r="AU45" i="2"/>
  <c r="AW45" i="2"/>
  <c r="AU29" i="2"/>
  <c r="AW29" i="2"/>
  <c r="AU13" i="2"/>
  <c r="AW13" i="2"/>
  <c r="AU162" i="2"/>
  <c r="AW162" i="2"/>
  <c r="AU170" i="2"/>
  <c r="AU178" i="2"/>
  <c r="AW178" i="2"/>
  <c r="AW24" i="2" l="1"/>
  <c r="AZ24" i="2" s="1"/>
  <c r="AZ29" i="2"/>
  <c r="AZ168" i="2"/>
  <c r="AZ167" i="2"/>
  <c r="AZ87" i="2"/>
  <c r="AZ123" i="2"/>
  <c r="AZ71" i="2"/>
  <c r="AZ170" i="2"/>
  <c r="AZ27" i="2"/>
  <c r="AZ59" i="2"/>
  <c r="AZ171" i="2"/>
  <c r="AZ15" i="2"/>
  <c r="AZ79" i="2"/>
  <c r="AZ43" i="2"/>
  <c r="AZ31" i="2"/>
  <c r="AZ91" i="2"/>
  <c r="AZ172" i="2"/>
  <c r="AZ139" i="2"/>
  <c r="AZ119" i="2"/>
  <c r="AZ99" i="2"/>
  <c r="AZ121" i="2"/>
  <c r="AZ23" i="2"/>
  <c r="AZ55" i="2"/>
  <c r="AZ151" i="2"/>
  <c r="AZ166" i="2"/>
  <c r="AZ135" i="2"/>
  <c r="AZ45" i="2"/>
  <c r="AZ77" i="2"/>
  <c r="AZ115" i="2"/>
  <c r="AZ164" i="2"/>
  <c r="AZ47" i="2"/>
  <c r="AZ134" i="2"/>
  <c r="AZ104" i="2"/>
  <c r="AZ143" i="2"/>
  <c r="AZ159" i="2"/>
  <c r="AZ174" i="2"/>
  <c r="AZ155" i="2"/>
  <c r="AZ118" i="2"/>
  <c r="AZ93" i="2"/>
  <c r="AZ126" i="2"/>
  <c r="AZ127" i="2"/>
  <c r="AZ51" i="2"/>
  <c r="AZ103" i="2"/>
  <c r="AZ67" i="2"/>
  <c r="AZ175" i="2"/>
  <c r="AZ39" i="2"/>
  <c r="AZ19" i="2"/>
  <c r="AZ61" i="2"/>
  <c r="AZ83" i="2"/>
  <c r="AZ95" i="2"/>
  <c r="AZ163" i="2"/>
  <c r="AZ182" i="2"/>
  <c r="AZ11" i="2"/>
  <c r="AZ107" i="2"/>
  <c r="AZ75" i="2"/>
  <c r="AZ147" i="2"/>
  <c r="AZ13" i="2"/>
  <c r="AZ176" i="2"/>
  <c r="AZ111" i="2"/>
  <c r="AZ125" i="2"/>
  <c r="AZ35" i="2"/>
  <c r="AZ178" i="2"/>
  <c r="AZ162" i="2"/>
  <c r="AZ180" i="2"/>
  <c r="AZ131" i="2"/>
  <c r="AZ110" i="2"/>
  <c r="AZ63" i="2"/>
  <c r="AU7" i="2"/>
  <c r="AU6" i="2"/>
  <c r="AW7" i="2" l="1"/>
  <c r="C34" i="2" s="1"/>
  <c r="AW6" i="2"/>
  <c r="C33" i="2" s="1"/>
  <c r="AP26" i="2"/>
  <c r="AQ26" i="2"/>
  <c r="AR26" i="2"/>
  <c r="AS26" i="2" s="1"/>
  <c r="AP25" i="2"/>
  <c r="AQ25" i="2" l="1"/>
  <c r="AR25" i="2"/>
  <c r="AS25" i="2" s="1"/>
  <c r="AP22" i="2" l="1"/>
  <c r="AP20" i="2"/>
  <c r="AP24" i="2"/>
  <c r="AP21" i="2"/>
  <c r="AP23" i="2"/>
  <c r="AR24" i="2" l="1"/>
  <c r="AS24" i="2" s="1"/>
  <c r="AQ24" i="2"/>
  <c r="AQ20" i="2"/>
  <c r="AR20" i="2"/>
  <c r="AS20" i="2" s="1"/>
  <c r="AQ21" i="2"/>
  <c r="AR21" i="2"/>
  <c r="AS21" i="2" s="1"/>
  <c r="AQ22" i="2"/>
  <c r="AR22" i="2"/>
  <c r="AS22" i="2" s="1"/>
  <c r="AQ23" i="2"/>
  <c r="AR23" i="2"/>
  <c r="AS23" i="2" s="1"/>
  <c r="AL70" i="2" l="1"/>
  <c r="AM70" i="2" s="1"/>
  <c r="AL77" i="2"/>
  <c r="AL76" i="2"/>
  <c r="AL69" i="2"/>
  <c r="AM77" i="2"/>
  <c r="AN77" i="2"/>
  <c r="AO77" i="2" s="1"/>
  <c r="AN76" i="2"/>
  <c r="AO76" i="2" s="1"/>
  <c r="AM76" i="2"/>
  <c r="AM69" i="2"/>
  <c r="AN69" i="2"/>
  <c r="AO69" i="2" s="1"/>
  <c r="AL71" i="2"/>
  <c r="AL79" i="2"/>
  <c r="AL74" i="2"/>
  <c r="AL73" i="2"/>
  <c r="AL75" i="2"/>
  <c r="AL78" i="2"/>
  <c r="AL72" i="2"/>
  <c r="AN70" i="2" l="1"/>
  <c r="AO70" i="2" s="1"/>
  <c r="AN75" i="2"/>
  <c r="AO75" i="2" s="1"/>
  <c r="AM75" i="2"/>
  <c r="AM78" i="2"/>
  <c r="AN78" i="2"/>
  <c r="AO78" i="2" s="1"/>
  <c r="AM74" i="2"/>
  <c r="AN74" i="2"/>
  <c r="AO74" i="2" s="1"/>
  <c r="AN79" i="2"/>
  <c r="AO79" i="2" s="1"/>
  <c r="AM79" i="2"/>
  <c r="AN72" i="2"/>
  <c r="AO72" i="2" s="1"/>
  <c r="AM72" i="2"/>
  <c r="AN73" i="2"/>
  <c r="AO73" i="2" s="1"/>
  <c r="AM73" i="2"/>
  <c r="AN71" i="2"/>
  <c r="AO71" i="2" s="1"/>
  <c r="AM71" i="2"/>
  <c r="AL68" i="2" l="1"/>
  <c r="AM68" i="2"/>
  <c r="AN68" i="2"/>
  <c r="AO68" i="2" s="1"/>
  <c r="F34" i="2" l="1"/>
  <c r="H34" i="2" s="1"/>
  <c r="F23" i="2"/>
  <c r="H23" i="2" s="1"/>
  <c r="F67" i="2"/>
  <c r="H67" i="2" s="1"/>
  <c r="F61" i="2"/>
  <c r="H61" i="2" s="1"/>
  <c r="F14" i="2"/>
  <c r="H14" i="2" s="1"/>
  <c r="F51" i="2"/>
  <c r="H51" i="2" s="1"/>
  <c r="F21" i="2"/>
  <c r="H21" i="2" s="1"/>
  <c r="F28" i="2"/>
  <c r="H28" i="2" s="1"/>
  <c r="F46" i="2"/>
  <c r="H46" i="2" s="1"/>
  <c r="F57" i="2"/>
  <c r="H57" i="2" s="1"/>
  <c r="F45" i="2"/>
  <c r="H45" i="2" s="1"/>
  <c r="I12" i="2"/>
  <c r="K12" i="2" s="1"/>
  <c r="F63" i="2"/>
  <c r="H63" i="2" s="1"/>
  <c r="F29" i="2"/>
  <c r="H29" i="2" s="1"/>
  <c r="F32" i="2"/>
  <c r="H32" i="2" s="1"/>
  <c r="F54" i="2"/>
  <c r="H54" i="2" s="1"/>
  <c r="F18" i="2"/>
  <c r="H18" i="2" s="1"/>
  <c r="F39" i="2"/>
  <c r="H39" i="2" s="1"/>
  <c r="AL39" i="2" s="1"/>
  <c r="G55" i="2"/>
  <c r="G39" i="2"/>
  <c r="G52" i="2"/>
  <c r="G41" i="2"/>
  <c r="G24" i="2"/>
  <c r="G49" i="2"/>
  <c r="G57" i="2"/>
  <c r="G28" i="2"/>
  <c r="G63" i="2"/>
  <c r="AL63" i="2" s="1"/>
  <c r="G18" i="2"/>
  <c r="G43" i="2"/>
  <c r="G37" i="2"/>
  <c r="G25" i="2"/>
  <c r="G16" i="2"/>
  <c r="G23" i="2"/>
  <c r="G44" i="2"/>
  <c r="G26" i="2"/>
  <c r="G45" i="2"/>
  <c r="G46" i="2"/>
  <c r="G32" i="2"/>
  <c r="G14" i="2"/>
  <c r="G40" i="2"/>
  <c r="G15" i="2"/>
  <c r="G48" i="2"/>
  <c r="G53" i="2"/>
  <c r="G27" i="2"/>
  <c r="G60" i="2"/>
  <c r="G64" i="2"/>
  <c r="G61" i="2"/>
  <c r="G30" i="2"/>
  <c r="G58" i="2"/>
  <c r="G34" i="2"/>
  <c r="G36" i="2"/>
  <c r="G35" i="2"/>
  <c r="G12" i="2"/>
  <c r="G22" i="2"/>
  <c r="G47" i="2"/>
  <c r="G50" i="2"/>
  <c r="G66" i="2"/>
  <c r="G33" i="2"/>
  <c r="G59" i="2"/>
  <c r="G67" i="2"/>
  <c r="G38" i="2"/>
  <c r="G56" i="2"/>
  <c r="G13" i="2"/>
  <c r="G29" i="2"/>
  <c r="G54" i="2"/>
  <c r="G51" i="2"/>
  <c r="G65" i="2"/>
  <c r="G19" i="2"/>
  <c r="G31" i="2"/>
  <c r="G42" i="2"/>
  <c r="G21" i="2"/>
  <c r="AL21" i="2" s="1"/>
  <c r="G62" i="2"/>
  <c r="G17" i="2"/>
  <c r="G20" i="2"/>
  <c r="G11" i="2"/>
  <c r="G161" i="2" s="1"/>
  <c r="F37" i="2"/>
  <c r="H37" i="2" s="1"/>
  <c r="F19" i="2"/>
  <c r="H19" i="2" s="1"/>
  <c r="F24" i="2"/>
  <c r="H24" i="2" s="1"/>
  <c r="F53" i="2"/>
  <c r="H53" i="2" s="1"/>
  <c r="F26" i="2"/>
  <c r="H26" i="2" s="1"/>
  <c r="F25" i="2"/>
  <c r="H25" i="2" s="1"/>
  <c r="F15" i="2"/>
  <c r="H15" i="2" s="1"/>
  <c r="F42" i="2"/>
  <c r="H42" i="2" s="1"/>
  <c r="F31" i="2"/>
  <c r="H31" i="2" s="1"/>
  <c r="F30" i="2"/>
  <c r="H30" i="2" s="1"/>
  <c r="F59" i="2"/>
  <c r="H59" i="2" s="1"/>
  <c r="F56" i="2"/>
  <c r="H56" i="2" s="1"/>
  <c r="I15" i="2"/>
  <c r="K15" i="2" s="1"/>
  <c r="F27" i="2"/>
  <c r="H27" i="2" s="1"/>
  <c r="F62" i="2"/>
  <c r="H62" i="2" s="1"/>
  <c r="I18" i="2"/>
  <c r="K18" i="2" s="1"/>
  <c r="F43" i="2"/>
  <c r="H43" i="2" s="1"/>
  <c r="F17" i="2"/>
  <c r="H17" i="2" s="1"/>
  <c r="F58" i="2"/>
  <c r="H58" i="2" s="1"/>
  <c r="F60" i="2"/>
  <c r="H60" i="2" s="1"/>
  <c r="I17" i="2"/>
  <c r="F49" i="2"/>
  <c r="H49" i="2" s="1"/>
  <c r="I14" i="2"/>
  <c r="K14" i="2" s="1"/>
  <c r="J19" i="2"/>
  <c r="J18" i="2"/>
  <c r="J17" i="2"/>
  <c r="J15" i="2"/>
  <c r="J12" i="2"/>
  <c r="J13" i="2"/>
  <c r="J14" i="2"/>
  <c r="AP14" i="2" s="1"/>
  <c r="J16" i="2"/>
  <c r="J11" i="2"/>
  <c r="J39" i="2" s="1"/>
  <c r="F48" i="2"/>
  <c r="H48" i="2" s="1"/>
  <c r="F44" i="2"/>
  <c r="H44" i="2" s="1"/>
  <c r="F13" i="2"/>
  <c r="H13" i="2" s="1"/>
  <c r="F38" i="2"/>
  <c r="H38" i="2" s="1"/>
  <c r="F20" i="2"/>
  <c r="H20" i="2" s="1"/>
  <c r="F22" i="2"/>
  <c r="H22" i="2" s="1"/>
  <c r="F36" i="2"/>
  <c r="H36" i="2" s="1"/>
  <c r="F65" i="2"/>
  <c r="H65" i="2" s="1"/>
  <c r="F47" i="2"/>
  <c r="H47" i="2" s="1"/>
  <c r="F64" i="2"/>
  <c r="H64" i="2" s="1"/>
  <c r="F40" i="2"/>
  <c r="H40" i="2" s="1"/>
  <c r="F12" i="2"/>
  <c r="H12" i="2" s="1"/>
  <c r="F55" i="2"/>
  <c r="H55" i="2" s="1"/>
  <c r="F16" i="2"/>
  <c r="H16" i="2" s="1"/>
  <c r="I13" i="2"/>
  <c r="K13" i="2" s="1"/>
  <c r="F33" i="2"/>
  <c r="H33" i="2" s="1"/>
  <c r="F52" i="2"/>
  <c r="H52" i="2" s="1"/>
  <c r="F66" i="2"/>
  <c r="H66" i="2" s="1"/>
  <c r="I19" i="2"/>
  <c r="K19" i="2" s="1"/>
  <c r="F35" i="2"/>
  <c r="H35" i="2" s="1"/>
  <c r="I16" i="2"/>
  <c r="K16" i="2" s="1"/>
  <c r="F41" i="2"/>
  <c r="H41" i="2" s="1"/>
  <c r="F50" i="2"/>
  <c r="H50" i="2" s="1"/>
  <c r="F11" i="2"/>
  <c r="F101" i="2" s="1"/>
  <c r="H101" i="2" s="1"/>
  <c r="I11" i="2"/>
  <c r="I120" i="2" s="1"/>
  <c r="K120" i="2" s="1"/>
  <c r="I186" i="2" l="1"/>
  <c r="K186" i="2" s="1"/>
  <c r="I152" i="2"/>
  <c r="K152" i="2" s="1"/>
  <c r="I168" i="2"/>
  <c r="K168" i="2" s="1"/>
  <c r="G181" i="2"/>
  <c r="I77" i="2"/>
  <c r="K77" i="2" s="1"/>
  <c r="I141" i="2"/>
  <c r="K141" i="2" s="1"/>
  <c r="I45" i="2"/>
  <c r="K45" i="2" s="1"/>
  <c r="I40" i="2"/>
  <c r="K40" i="2" s="1"/>
  <c r="I195" i="2"/>
  <c r="K195" i="2" s="1"/>
  <c r="I34" i="2"/>
  <c r="K34" i="2" s="1"/>
  <c r="G144" i="2"/>
  <c r="I46" i="2"/>
  <c r="K46" i="2" s="1"/>
  <c r="I94" i="2"/>
  <c r="K94" i="2" s="1"/>
  <c r="G210" i="2"/>
  <c r="AP12" i="2"/>
  <c r="I93" i="2"/>
  <c r="K93" i="2" s="1"/>
  <c r="I188" i="2"/>
  <c r="K188" i="2" s="1"/>
  <c r="I32" i="2"/>
  <c r="K32" i="2" s="1"/>
  <c r="I73" i="2"/>
  <c r="K73" i="2" s="1"/>
  <c r="I62" i="2"/>
  <c r="K62" i="2" s="1"/>
  <c r="I204" i="2"/>
  <c r="K204" i="2" s="1"/>
  <c r="G193" i="2"/>
  <c r="G118" i="2"/>
  <c r="AL45" i="2"/>
  <c r="G87" i="2"/>
  <c r="AL57" i="2"/>
  <c r="I115" i="2"/>
  <c r="K115" i="2" s="1"/>
  <c r="I192" i="2"/>
  <c r="K192" i="2" s="1"/>
  <c r="I69" i="2"/>
  <c r="K69" i="2" s="1"/>
  <c r="I107" i="2"/>
  <c r="K107" i="2" s="1"/>
  <c r="G154" i="2"/>
  <c r="AL51" i="2"/>
  <c r="G149" i="2"/>
  <c r="G165" i="2"/>
  <c r="AL18" i="2"/>
  <c r="J103" i="2"/>
  <c r="I22" i="2"/>
  <c r="K22" i="2" s="1"/>
  <c r="I60" i="2"/>
  <c r="K60" i="2" s="1"/>
  <c r="I203" i="2"/>
  <c r="K203" i="2" s="1"/>
  <c r="I105" i="2"/>
  <c r="K105" i="2" s="1"/>
  <c r="I33" i="2"/>
  <c r="K33" i="2" s="1"/>
  <c r="I53" i="2"/>
  <c r="K53" i="2" s="1"/>
  <c r="I193" i="2"/>
  <c r="K193" i="2" s="1"/>
  <c r="I101" i="2"/>
  <c r="K101" i="2" s="1"/>
  <c r="I158" i="2"/>
  <c r="K158" i="2" s="1"/>
  <c r="J167" i="2"/>
  <c r="J110" i="2"/>
  <c r="J37" i="2"/>
  <c r="J200" i="2"/>
  <c r="AP18" i="2"/>
  <c r="AQ18" i="2" s="1"/>
  <c r="I85" i="2"/>
  <c r="K85" i="2" s="1"/>
  <c r="I43" i="2"/>
  <c r="K43" i="2" s="1"/>
  <c r="I44" i="2"/>
  <c r="K44" i="2" s="1"/>
  <c r="I159" i="2"/>
  <c r="K159" i="2" s="1"/>
  <c r="I36" i="2"/>
  <c r="K36" i="2" s="1"/>
  <c r="I49" i="2"/>
  <c r="K49" i="2" s="1"/>
  <c r="I65" i="2"/>
  <c r="K65" i="2" s="1"/>
  <c r="G187" i="2"/>
  <c r="G203" i="2"/>
  <c r="G173" i="2"/>
  <c r="AL54" i="2"/>
  <c r="AM54" i="2" s="1"/>
  <c r="G100" i="2"/>
  <c r="G158" i="2"/>
  <c r="G199" i="2"/>
  <c r="G153" i="2"/>
  <c r="G81" i="2"/>
  <c r="G102" i="2"/>
  <c r="G73" i="2"/>
  <c r="I74" i="2"/>
  <c r="K74" i="2" s="1"/>
  <c r="I144" i="2"/>
  <c r="K144" i="2" s="1"/>
  <c r="I194" i="2"/>
  <c r="K194" i="2" s="1"/>
  <c r="I175" i="2"/>
  <c r="K175" i="2" s="1"/>
  <c r="I125" i="2"/>
  <c r="K125" i="2" s="1"/>
  <c r="I109" i="2"/>
  <c r="K109" i="2" s="1"/>
  <c r="I199" i="2"/>
  <c r="K199" i="2" s="1"/>
  <c r="I208" i="2"/>
  <c r="K208" i="2" s="1"/>
  <c r="I118" i="2"/>
  <c r="K118" i="2" s="1"/>
  <c r="I196" i="2"/>
  <c r="K196" i="2" s="1"/>
  <c r="I154" i="2"/>
  <c r="K154" i="2" s="1"/>
  <c r="I56" i="2"/>
  <c r="K56" i="2" s="1"/>
  <c r="I174" i="2"/>
  <c r="K174" i="2" s="1"/>
  <c r="F208" i="2"/>
  <c r="H208" i="2" s="1"/>
  <c r="J208" i="2"/>
  <c r="J132" i="2"/>
  <c r="I131" i="2"/>
  <c r="K131" i="2" s="1"/>
  <c r="I173" i="2"/>
  <c r="K173" i="2" s="1"/>
  <c r="I209" i="2"/>
  <c r="K209" i="2" s="1"/>
  <c r="I179" i="2"/>
  <c r="K179" i="2" s="1"/>
  <c r="F160" i="2"/>
  <c r="H160" i="2" s="1"/>
  <c r="I99" i="2"/>
  <c r="K99" i="2" s="1"/>
  <c r="G121" i="2"/>
  <c r="AL19" i="2"/>
  <c r="AL29" i="2"/>
  <c r="AM29" i="2" s="1"/>
  <c r="G177" i="2"/>
  <c r="G208" i="2"/>
  <c r="AL34" i="2"/>
  <c r="G90" i="2"/>
  <c r="G197" i="2"/>
  <c r="J142" i="2"/>
  <c r="K11" i="2"/>
  <c r="I89" i="2"/>
  <c r="K89" i="2" s="1"/>
  <c r="I210" i="2"/>
  <c r="K210" i="2" s="1"/>
  <c r="I111" i="2"/>
  <c r="K111" i="2" s="1"/>
  <c r="I108" i="2"/>
  <c r="K108" i="2" s="1"/>
  <c r="I121" i="2"/>
  <c r="K121" i="2" s="1"/>
  <c r="I23" i="2"/>
  <c r="K23" i="2" s="1"/>
  <c r="I164" i="2"/>
  <c r="K164" i="2" s="1"/>
  <c r="I24" i="2"/>
  <c r="K24" i="2" s="1"/>
  <c r="I83" i="2"/>
  <c r="K83" i="2" s="1"/>
  <c r="I59" i="2"/>
  <c r="K59" i="2" s="1"/>
  <c r="I72" i="2"/>
  <c r="K72" i="2" s="1"/>
  <c r="I88" i="2"/>
  <c r="K88" i="2" s="1"/>
  <c r="I182" i="2"/>
  <c r="K182" i="2" s="1"/>
  <c r="F87" i="2"/>
  <c r="H87" i="2" s="1"/>
  <c r="J176" i="2"/>
  <c r="J178" i="2"/>
  <c r="J120" i="2"/>
  <c r="I206" i="2"/>
  <c r="K206" i="2" s="1"/>
  <c r="I35" i="2"/>
  <c r="K35" i="2" s="1"/>
  <c r="I172" i="2"/>
  <c r="K172" i="2" s="1"/>
  <c r="I71" i="2"/>
  <c r="K71" i="2" s="1"/>
  <c r="I137" i="2"/>
  <c r="K137" i="2" s="1"/>
  <c r="I25" i="2"/>
  <c r="K25" i="2" s="1"/>
  <c r="G126" i="2"/>
  <c r="G142" i="2"/>
  <c r="G78" i="2"/>
  <c r="G96" i="2"/>
  <c r="G105" i="2"/>
  <c r="J78" i="2"/>
  <c r="J53" i="2"/>
  <c r="J96" i="2"/>
  <c r="J202" i="2"/>
  <c r="J203" i="2"/>
  <c r="H11" i="2"/>
  <c r="AL11" i="2" s="1"/>
  <c r="F182" i="2"/>
  <c r="H182" i="2" s="1"/>
  <c r="J73" i="2"/>
  <c r="J146" i="2"/>
  <c r="J147" i="2"/>
  <c r="J101" i="2"/>
  <c r="J164" i="2"/>
  <c r="J95" i="2"/>
  <c r="J195" i="2"/>
  <c r="J87" i="2"/>
  <c r="J143" i="2"/>
  <c r="AR18" i="2"/>
  <c r="AS18" i="2" s="1"/>
  <c r="K17" i="2"/>
  <c r="AP17" i="2" s="1"/>
  <c r="F203" i="2"/>
  <c r="H203" i="2" s="1"/>
  <c r="F199" i="2"/>
  <c r="H199" i="2" s="1"/>
  <c r="F176" i="2"/>
  <c r="H176" i="2" s="1"/>
  <c r="F187" i="2"/>
  <c r="H187" i="2" s="1"/>
  <c r="F163" i="2"/>
  <c r="H163" i="2" s="1"/>
  <c r="F102" i="2"/>
  <c r="H102" i="2" s="1"/>
  <c r="F186" i="2"/>
  <c r="H186" i="2" s="1"/>
  <c r="F210" i="2"/>
  <c r="H210" i="2" s="1"/>
  <c r="F91" i="2"/>
  <c r="H91" i="2" s="1"/>
  <c r="F132" i="2"/>
  <c r="H132" i="2" s="1"/>
  <c r="F183" i="2"/>
  <c r="H183" i="2" s="1"/>
  <c r="F159" i="2"/>
  <c r="H159" i="2" s="1"/>
  <c r="F90" i="2"/>
  <c r="H90" i="2" s="1"/>
  <c r="F106" i="2"/>
  <c r="H106" i="2" s="1"/>
  <c r="F123" i="2"/>
  <c r="H123" i="2" s="1"/>
  <c r="F189" i="2"/>
  <c r="H189" i="2" s="1"/>
  <c r="F122" i="2"/>
  <c r="H122" i="2" s="1"/>
  <c r="F194" i="2"/>
  <c r="H194" i="2" s="1"/>
  <c r="F82" i="2"/>
  <c r="H82" i="2" s="1"/>
  <c r="F178" i="2"/>
  <c r="H178" i="2" s="1"/>
  <c r="F157" i="2"/>
  <c r="H157" i="2" s="1"/>
  <c r="F97" i="2"/>
  <c r="H97" i="2" s="1"/>
  <c r="F108" i="2"/>
  <c r="H108" i="2" s="1"/>
  <c r="F80" i="2"/>
  <c r="H80" i="2" s="1"/>
  <c r="F147" i="2"/>
  <c r="H147" i="2" s="1"/>
  <c r="F154" i="2"/>
  <c r="H154" i="2" s="1"/>
  <c r="F134" i="2"/>
  <c r="H134" i="2" s="1"/>
  <c r="F190" i="2"/>
  <c r="H190" i="2" s="1"/>
  <c r="F71" i="2"/>
  <c r="H71" i="2" s="1"/>
  <c r="F137" i="2"/>
  <c r="H137" i="2" s="1"/>
  <c r="F117" i="2"/>
  <c r="H117" i="2" s="1"/>
  <c r="F107" i="2"/>
  <c r="H107" i="2" s="1"/>
  <c r="F73" i="2"/>
  <c r="H73" i="2" s="1"/>
  <c r="F126" i="2"/>
  <c r="H126" i="2" s="1"/>
  <c r="F170" i="2"/>
  <c r="H170" i="2" s="1"/>
  <c r="F86" i="2"/>
  <c r="H86" i="2" s="1"/>
  <c r="F177" i="2"/>
  <c r="H177" i="2" s="1"/>
  <c r="F191" i="2"/>
  <c r="H191" i="2" s="1"/>
  <c r="F72" i="2"/>
  <c r="H72" i="2" s="1"/>
  <c r="F202" i="2"/>
  <c r="H202" i="2" s="1"/>
  <c r="F128" i="2"/>
  <c r="H128" i="2" s="1"/>
  <c r="F180" i="2"/>
  <c r="H180" i="2" s="1"/>
  <c r="F95" i="2"/>
  <c r="H95" i="2" s="1"/>
  <c r="F94" i="2"/>
  <c r="H94" i="2" s="1"/>
  <c r="F152" i="2"/>
  <c r="H152" i="2" s="1"/>
  <c r="F164" i="2"/>
  <c r="H164" i="2" s="1"/>
  <c r="F184" i="2"/>
  <c r="H184" i="2" s="1"/>
  <c r="F138" i="2"/>
  <c r="H138" i="2" s="1"/>
  <c r="F77" i="2"/>
  <c r="H77" i="2" s="1"/>
  <c r="F129" i="2"/>
  <c r="H129" i="2" s="1"/>
  <c r="F153" i="2"/>
  <c r="H153" i="2" s="1"/>
  <c r="F69" i="2"/>
  <c r="H69" i="2" s="1"/>
  <c r="F127" i="2"/>
  <c r="H127" i="2" s="1"/>
  <c r="F172" i="2"/>
  <c r="H172" i="2" s="1"/>
  <c r="F141" i="2"/>
  <c r="H141" i="2" s="1"/>
  <c r="F92" i="2"/>
  <c r="H92" i="2" s="1"/>
  <c r="F98" i="2"/>
  <c r="H98" i="2" s="1"/>
  <c r="F207" i="2"/>
  <c r="H207" i="2" s="1"/>
  <c r="F166" i="2"/>
  <c r="H166" i="2" s="1"/>
  <c r="F193" i="2"/>
  <c r="H193" i="2" s="1"/>
  <c r="F131" i="2"/>
  <c r="H131" i="2" s="1"/>
  <c r="F168" i="2"/>
  <c r="H168" i="2" s="1"/>
  <c r="F201" i="2"/>
  <c r="H201" i="2" s="1"/>
  <c r="F174" i="2"/>
  <c r="H174" i="2" s="1"/>
  <c r="F103" i="2"/>
  <c r="H103" i="2" s="1"/>
  <c r="F209" i="2"/>
  <c r="H209" i="2" s="1"/>
  <c r="F113" i="2"/>
  <c r="H113" i="2" s="1"/>
  <c r="F133" i="2"/>
  <c r="H133" i="2" s="1"/>
  <c r="F83" i="2"/>
  <c r="H83" i="2" s="1"/>
  <c r="F76" i="2"/>
  <c r="H76" i="2" s="1"/>
  <c r="F188" i="2"/>
  <c r="H188" i="2" s="1"/>
  <c r="F140" i="2"/>
  <c r="H140" i="2" s="1"/>
  <c r="F156" i="2"/>
  <c r="H156" i="2" s="1"/>
  <c r="F197" i="2"/>
  <c r="H197" i="2" s="1"/>
  <c r="F179" i="2"/>
  <c r="H179" i="2" s="1"/>
  <c r="F139" i="2"/>
  <c r="H139" i="2" s="1"/>
  <c r="F104" i="2"/>
  <c r="H104" i="2" s="1"/>
  <c r="F142" i="2"/>
  <c r="H142" i="2" s="1"/>
  <c r="F161" i="2"/>
  <c r="H161" i="2" s="1"/>
  <c r="F125" i="2"/>
  <c r="H125" i="2" s="1"/>
  <c r="F105" i="2"/>
  <c r="H105" i="2" s="1"/>
  <c r="F93" i="2"/>
  <c r="H93" i="2" s="1"/>
  <c r="F112" i="2"/>
  <c r="H112" i="2" s="1"/>
  <c r="F200" i="2"/>
  <c r="H200" i="2" s="1"/>
  <c r="F109" i="2"/>
  <c r="H109" i="2" s="1"/>
  <c r="F100" i="2"/>
  <c r="H100" i="2" s="1"/>
  <c r="F85" i="2"/>
  <c r="H85" i="2" s="1"/>
  <c r="F78" i="2"/>
  <c r="H78" i="2" s="1"/>
  <c r="F169" i="2"/>
  <c r="H169" i="2" s="1"/>
  <c r="F167" i="2"/>
  <c r="H167" i="2" s="1"/>
  <c r="F136" i="2"/>
  <c r="H136" i="2" s="1"/>
  <c r="F130" i="2"/>
  <c r="H130" i="2" s="1"/>
  <c r="F114" i="2"/>
  <c r="H114" i="2" s="1"/>
  <c r="F111" i="2"/>
  <c r="H111" i="2" s="1"/>
  <c r="F135" i="2"/>
  <c r="H135" i="2" s="1"/>
  <c r="F205" i="2"/>
  <c r="H205" i="2" s="1"/>
  <c r="F146" i="2"/>
  <c r="H146" i="2" s="1"/>
  <c r="F175" i="2"/>
  <c r="H175" i="2" s="1"/>
  <c r="F198" i="2"/>
  <c r="H198" i="2" s="1"/>
  <c r="F118" i="2"/>
  <c r="H118" i="2" s="1"/>
  <c r="F70" i="2"/>
  <c r="H70" i="2" s="1"/>
  <c r="F110" i="2"/>
  <c r="H110" i="2" s="1"/>
  <c r="F96" i="2"/>
  <c r="H96" i="2" s="1"/>
  <c r="F143" i="2"/>
  <c r="H143" i="2" s="1"/>
  <c r="F196" i="2"/>
  <c r="H196" i="2" s="1"/>
  <c r="F181" i="2"/>
  <c r="H181" i="2" s="1"/>
  <c r="F148" i="2"/>
  <c r="H148" i="2" s="1"/>
  <c r="F88" i="2"/>
  <c r="H88" i="2" s="1"/>
  <c r="F206" i="2"/>
  <c r="H206" i="2" s="1"/>
  <c r="F74" i="2"/>
  <c r="H74" i="2" s="1"/>
  <c r="F192" i="2"/>
  <c r="H192" i="2" s="1"/>
  <c r="F144" i="2"/>
  <c r="H144" i="2" s="1"/>
  <c r="F121" i="2"/>
  <c r="H121" i="2" s="1"/>
  <c r="F79" i="2"/>
  <c r="H79" i="2" s="1"/>
  <c r="F124" i="2"/>
  <c r="H124" i="2" s="1"/>
  <c r="F84" i="2"/>
  <c r="H84" i="2" s="1"/>
  <c r="F162" i="2"/>
  <c r="H162" i="2" s="1"/>
  <c r="F155" i="2"/>
  <c r="H155" i="2" s="1"/>
  <c r="F89" i="2"/>
  <c r="H89" i="2" s="1"/>
  <c r="F171" i="2"/>
  <c r="H171" i="2" s="1"/>
  <c r="F158" i="2"/>
  <c r="H158" i="2" s="1"/>
  <c r="F115" i="2"/>
  <c r="H115" i="2" s="1"/>
  <c r="F116" i="2"/>
  <c r="H116" i="2" s="1"/>
  <c r="F68" i="2"/>
  <c r="F120" i="2"/>
  <c r="H120" i="2" s="1"/>
  <c r="F81" i="2"/>
  <c r="H81" i="2" s="1"/>
  <c r="F149" i="2"/>
  <c r="H149" i="2" s="1"/>
  <c r="F195" i="2"/>
  <c r="H195" i="2" s="1"/>
  <c r="F150" i="2"/>
  <c r="H150" i="2" s="1"/>
  <c r="F173" i="2"/>
  <c r="H173" i="2" s="1"/>
  <c r="F145" i="2"/>
  <c r="H145" i="2" s="1"/>
  <c r="F151" i="2"/>
  <c r="H151" i="2" s="1"/>
  <c r="F75" i="2"/>
  <c r="H75" i="2" s="1"/>
  <c r="AP11" i="2"/>
  <c r="J52" i="2"/>
  <c r="J26" i="2"/>
  <c r="J152" i="2"/>
  <c r="J50" i="2"/>
  <c r="J162" i="2"/>
  <c r="J64" i="2"/>
  <c r="J27" i="2"/>
  <c r="J190" i="2"/>
  <c r="J136" i="2"/>
  <c r="J170" i="2"/>
  <c r="J22" i="2"/>
  <c r="J91" i="2"/>
  <c r="J184" i="2"/>
  <c r="J141" i="2"/>
  <c r="J166" i="2"/>
  <c r="J135" i="2"/>
  <c r="J38" i="2"/>
  <c r="J209" i="2"/>
  <c r="J182" i="2"/>
  <c r="J84" i="2"/>
  <c r="J113" i="2"/>
  <c r="J193" i="2"/>
  <c r="J72" i="2"/>
  <c r="J97" i="2"/>
  <c r="J65" i="2"/>
  <c r="J194" i="2"/>
  <c r="J58" i="2"/>
  <c r="J116" i="2"/>
  <c r="J158" i="2"/>
  <c r="J123" i="2"/>
  <c r="J112" i="2"/>
  <c r="J173" i="2"/>
  <c r="J174" i="2"/>
  <c r="J68" i="2"/>
  <c r="J172" i="2"/>
  <c r="J145" i="2"/>
  <c r="J40" i="2"/>
  <c r="J131" i="2"/>
  <c r="J180" i="2"/>
  <c r="J126" i="2"/>
  <c r="J86" i="2"/>
  <c r="J168" i="2"/>
  <c r="J125" i="2"/>
  <c r="J33" i="2"/>
  <c r="J92" i="2"/>
  <c r="J179" i="2"/>
  <c r="J124" i="2"/>
  <c r="J80" i="2"/>
  <c r="J204" i="2"/>
  <c r="J186" i="2"/>
  <c r="J76" i="2"/>
  <c r="J138" i="2"/>
  <c r="J171" i="2"/>
  <c r="J163" i="2"/>
  <c r="J105" i="2"/>
  <c r="J57" i="2"/>
  <c r="J104" i="2"/>
  <c r="J156" i="2"/>
  <c r="J74" i="2"/>
  <c r="J70" i="2"/>
  <c r="J117" i="2"/>
  <c r="J42" i="2"/>
  <c r="J49" i="2"/>
  <c r="J99" i="2"/>
  <c r="J118" i="2"/>
  <c r="J75" i="2"/>
  <c r="J134" i="2"/>
  <c r="J107" i="2"/>
  <c r="J62" i="2"/>
  <c r="J90" i="2"/>
  <c r="J20" i="2"/>
  <c r="J127" i="2"/>
  <c r="J133" i="2"/>
  <c r="J155" i="2"/>
  <c r="J31" i="2"/>
  <c r="J106" i="2"/>
  <c r="J67" i="2"/>
  <c r="J94" i="2"/>
  <c r="J188" i="2"/>
  <c r="J129" i="2"/>
  <c r="J102" i="2"/>
  <c r="J205" i="2"/>
  <c r="J109" i="2"/>
  <c r="J28" i="2"/>
  <c r="J160" i="2"/>
  <c r="J55" i="2"/>
  <c r="J61" i="2"/>
  <c r="J36" i="2"/>
  <c r="J161" i="2"/>
  <c r="J198" i="2"/>
  <c r="J122" i="2"/>
  <c r="J201" i="2"/>
  <c r="J183" i="2"/>
  <c r="J151" i="2"/>
  <c r="J121" i="2"/>
  <c r="J89" i="2"/>
  <c r="J177" i="2"/>
  <c r="J47" i="2"/>
  <c r="J199" i="2"/>
  <c r="J93" i="2"/>
  <c r="J98" i="2"/>
  <c r="J154" i="2"/>
  <c r="J29" i="2"/>
  <c r="J191" i="2"/>
  <c r="J148" i="2"/>
  <c r="J79" i="2"/>
  <c r="J32" i="2"/>
  <c r="J34" i="2"/>
  <c r="J46" i="2"/>
  <c r="J88" i="2"/>
  <c r="J149" i="2"/>
  <c r="J128" i="2"/>
  <c r="J25" i="2"/>
  <c r="J48" i="2"/>
  <c r="J35" i="2"/>
  <c r="J45" i="2"/>
  <c r="J56" i="2"/>
  <c r="J21" i="2"/>
  <c r="J60" i="2"/>
  <c r="J175" i="2"/>
  <c r="J82" i="2"/>
  <c r="J197" i="2"/>
  <c r="J187" i="2"/>
  <c r="J137" i="2"/>
  <c r="J30" i="2"/>
  <c r="J51" i="2"/>
  <c r="J130" i="2"/>
  <c r="J81" i="2"/>
  <c r="J43" i="2"/>
  <c r="J63" i="2"/>
  <c r="J108" i="2"/>
  <c r="J169" i="2"/>
  <c r="J59" i="2"/>
  <c r="J196" i="2"/>
  <c r="J77" i="2"/>
  <c r="J140" i="2"/>
  <c r="J44" i="2"/>
  <c r="J83" i="2"/>
  <c r="J24" i="2"/>
  <c r="J207" i="2"/>
  <c r="J181" i="2"/>
  <c r="J119" i="2"/>
  <c r="J189" i="2"/>
  <c r="J185" i="2"/>
  <c r="J114" i="2"/>
  <c r="J159" i="2"/>
  <c r="J144" i="2"/>
  <c r="J157" i="2"/>
  <c r="J23" i="2"/>
  <c r="J165" i="2"/>
  <c r="J71" i="2"/>
  <c r="J153" i="2"/>
  <c r="J66" i="2"/>
  <c r="J150" i="2"/>
  <c r="J85" i="2"/>
  <c r="J115" i="2"/>
  <c r="F119" i="2"/>
  <c r="H119" i="2" s="1"/>
  <c r="F165" i="2"/>
  <c r="H165" i="2" s="1"/>
  <c r="F185" i="2"/>
  <c r="H185" i="2" s="1"/>
  <c r="F204" i="2"/>
  <c r="H204" i="2" s="1"/>
  <c r="J111" i="2"/>
  <c r="J206" i="2"/>
  <c r="J139" i="2"/>
  <c r="J100" i="2"/>
  <c r="J69" i="2"/>
  <c r="J41" i="2"/>
  <c r="J192" i="2"/>
  <c r="J210" i="2"/>
  <c r="J54" i="2"/>
  <c r="F99" i="2"/>
  <c r="H99" i="2" s="1"/>
  <c r="AN57" i="2"/>
  <c r="AO57" i="2" s="1"/>
  <c r="AM57" i="2"/>
  <c r="I95" i="2"/>
  <c r="K95" i="2" s="1"/>
  <c r="I189" i="2"/>
  <c r="K189" i="2" s="1"/>
  <c r="I205" i="2"/>
  <c r="K205" i="2" s="1"/>
  <c r="I51" i="2"/>
  <c r="K51" i="2" s="1"/>
  <c r="I123" i="2"/>
  <c r="K123" i="2" s="1"/>
  <c r="I75" i="2"/>
  <c r="K75" i="2" s="1"/>
  <c r="I113" i="2"/>
  <c r="K113" i="2" s="1"/>
  <c r="I162" i="2"/>
  <c r="K162" i="2" s="1"/>
  <c r="I91" i="2"/>
  <c r="K91" i="2" s="1"/>
  <c r="I55" i="2"/>
  <c r="K55" i="2" s="1"/>
  <c r="I42" i="2"/>
  <c r="K42" i="2" s="1"/>
  <c r="I160" i="2"/>
  <c r="K160" i="2" s="1"/>
  <c r="AP19" i="2"/>
  <c r="I122" i="2"/>
  <c r="K122" i="2" s="1"/>
  <c r="I52" i="2"/>
  <c r="K52" i="2" s="1"/>
  <c r="I207" i="2"/>
  <c r="K207" i="2" s="1"/>
  <c r="I171" i="2"/>
  <c r="K171" i="2" s="1"/>
  <c r="I156" i="2"/>
  <c r="K156" i="2" s="1"/>
  <c r="I82" i="2"/>
  <c r="K82" i="2" s="1"/>
  <c r="I100" i="2"/>
  <c r="K100" i="2" s="1"/>
  <c r="I90" i="2"/>
  <c r="K90" i="2" s="1"/>
  <c r="I106" i="2"/>
  <c r="K106" i="2" s="1"/>
  <c r="I79" i="2"/>
  <c r="K79" i="2" s="1"/>
  <c r="I84" i="2"/>
  <c r="K84" i="2" s="1"/>
  <c r="I167" i="2"/>
  <c r="K167" i="2" s="1"/>
  <c r="I181" i="2"/>
  <c r="K181" i="2" s="1"/>
  <c r="AR14" i="2"/>
  <c r="AS14" i="2" s="1"/>
  <c r="AQ14" i="2"/>
  <c r="AM51" i="2"/>
  <c r="AN51" i="2"/>
  <c r="AO51" i="2" s="1"/>
  <c r="I183" i="2"/>
  <c r="K183" i="2" s="1"/>
  <c r="I20" i="2"/>
  <c r="K20" i="2" s="1"/>
  <c r="I117" i="2"/>
  <c r="K117" i="2" s="1"/>
  <c r="I134" i="2"/>
  <c r="K134" i="2" s="1"/>
  <c r="I80" i="2"/>
  <c r="K80" i="2" s="1"/>
  <c r="I86" i="2"/>
  <c r="K86" i="2" s="1"/>
  <c r="I37" i="2"/>
  <c r="K37" i="2" s="1"/>
  <c r="I66" i="2"/>
  <c r="K66" i="2" s="1"/>
  <c r="I116" i="2"/>
  <c r="K116" i="2" s="1"/>
  <c r="I48" i="2"/>
  <c r="K48" i="2" s="1"/>
  <c r="I92" i="2"/>
  <c r="K92" i="2" s="1"/>
  <c r="I138" i="2"/>
  <c r="K138" i="2" s="1"/>
  <c r="I98" i="2"/>
  <c r="K98" i="2" s="1"/>
  <c r="I63" i="2"/>
  <c r="K63" i="2" s="1"/>
  <c r="I184" i="2"/>
  <c r="K184" i="2" s="1"/>
  <c r="I161" i="2"/>
  <c r="K161" i="2" s="1"/>
  <c r="I38" i="2"/>
  <c r="K38" i="2" s="1"/>
  <c r="I61" i="2"/>
  <c r="K61" i="2" s="1"/>
  <c r="I54" i="2"/>
  <c r="K54" i="2" s="1"/>
  <c r="I187" i="2"/>
  <c r="K187" i="2" s="1"/>
  <c r="I165" i="2"/>
  <c r="K165" i="2" s="1"/>
  <c r="I140" i="2"/>
  <c r="K140" i="2" s="1"/>
  <c r="I150" i="2"/>
  <c r="K150" i="2" s="1"/>
  <c r="I146" i="2"/>
  <c r="K146" i="2" s="1"/>
  <c r="I147" i="2"/>
  <c r="K147" i="2" s="1"/>
  <c r="I124" i="2"/>
  <c r="K124" i="2" s="1"/>
  <c r="I200" i="2"/>
  <c r="K200" i="2" s="1"/>
  <c r="I110" i="2"/>
  <c r="K110" i="2" s="1"/>
  <c r="I70" i="2"/>
  <c r="K70" i="2" s="1"/>
  <c r="I87" i="2"/>
  <c r="K87" i="2" s="1"/>
  <c r="I166" i="2"/>
  <c r="K166" i="2" s="1"/>
  <c r="I31" i="2"/>
  <c r="K31" i="2" s="1"/>
  <c r="I130" i="2"/>
  <c r="K130" i="2" s="1"/>
  <c r="I96" i="2"/>
  <c r="K96" i="2" s="1"/>
  <c r="I26" i="2"/>
  <c r="K26" i="2" s="1"/>
  <c r="I176" i="2"/>
  <c r="K176" i="2" s="1"/>
  <c r="I126" i="2"/>
  <c r="K126" i="2" s="1"/>
  <c r="I41" i="2"/>
  <c r="K41" i="2" s="1"/>
  <c r="I58" i="2"/>
  <c r="K58" i="2" s="1"/>
  <c r="I78" i="2"/>
  <c r="K78" i="2" s="1"/>
  <c r="I157" i="2"/>
  <c r="K157" i="2" s="1"/>
  <c r="I191" i="2"/>
  <c r="K191" i="2" s="1"/>
  <c r="I104" i="2"/>
  <c r="K104" i="2" s="1"/>
  <c r="I39" i="2"/>
  <c r="K39" i="2" s="1"/>
  <c r="I139" i="2"/>
  <c r="K139" i="2" s="1"/>
  <c r="I180" i="2"/>
  <c r="K180" i="2" s="1"/>
  <c r="I112" i="2"/>
  <c r="K112" i="2" s="1"/>
  <c r="I163" i="2"/>
  <c r="K163" i="2" s="1"/>
  <c r="I127" i="2"/>
  <c r="K127" i="2" s="1"/>
  <c r="I142" i="2"/>
  <c r="K142" i="2" s="1"/>
  <c r="I170" i="2"/>
  <c r="K170" i="2" s="1"/>
  <c r="I28" i="2"/>
  <c r="K28" i="2" s="1"/>
  <c r="I81" i="2"/>
  <c r="K81" i="2" s="1"/>
  <c r="I133" i="2"/>
  <c r="K133" i="2" s="1"/>
  <c r="I153" i="2"/>
  <c r="K153" i="2" s="1"/>
  <c r="I129" i="2"/>
  <c r="K129" i="2" s="1"/>
  <c r="I197" i="2"/>
  <c r="K197" i="2" s="1"/>
  <c r="I177" i="2"/>
  <c r="K177" i="2" s="1"/>
  <c r="I119" i="2"/>
  <c r="K119" i="2" s="1"/>
  <c r="I21" i="2"/>
  <c r="K21" i="2" s="1"/>
  <c r="I97" i="2"/>
  <c r="K97" i="2" s="1"/>
  <c r="I155" i="2"/>
  <c r="K155" i="2" s="1"/>
  <c r="I27" i="2"/>
  <c r="K27" i="2" s="1"/>
  <c r="I135" i="2"/>
  <c r="K135" i="2" s="1"/>
  <c r="I190" i="2"/>
  <c r="K190" i="2" s="1"/>
  <c r="I149" i="2"/>
  <c r="K149" i="2" s="1"/>
  <c r="I103" i="2"/>
  <c r="K103" i="2" s="1"/>
  <c r="I148" i="2"/>
  <c r="K148" i="2" s="1"/>
  <c r="I47" i="2"/>
  <c r="K47" i="2" s="1"/>
  <c r="I29" i="2"/>
  <c r="K29" i="2" s="1"/>
  <c r="I202" i="2"/>
  <c r="K202" i="2" s="1"/>
  <c r="I143" i="2"/>
  <c r="K143" i="2" s="1"/>
  <c r="I76" i="2"/>
  <c r="K76" i="2" s="1"/>
  <c r="I198" i="2"/>
  <c r="K198" i="2" s="1"/>
  <c r="I145" i="2"/>
  <c r="K145" i="2" s="1"/>
  <c r="I151" i="2"/>
  <c r="K151" i="2" s="1"/>
  <c r="I102" i="2"/>
  <c r="K102" i="2" s="1"/>
  <c r="I30" i="2"/>
  <c r="K30" i="2" s="1"/>
  <c r="I128" i="2"/>
  <c r="K128" i="2" s="1"/>
  <c r="I50" i="2"/>
  <c r="K50" i="2" s="1"/>
  <c r="AP16" i="2"/>
  <c r="I68" i="2"/>
  <c r="K68" i="2" s="1"/>
  <c r="I201" i="2"/>
  <c r="K201" i="2" s="1"/>
  <c r="I67" i="2"/>
  <c r="K67" i="2" s="1"/>
  <c r="I136" i="2"/>
  <c r="K136" i="2" s="1"/>
  <c r="I132" i="2"/>
  <c r="K132" i="2" s="1"/>
  <c r="I185" i="2"/>
  <c r="K185" i="2" s="1"/>
  <c r="I57" i="2"/>
  <c r="K57" i="2" s="1"/>
  <c r="I64" i="2"/>
  <c r="K64" i="2" s="1"/>
  <c r="I169" i="2"/>
  <c r="K169" i="2" s="1"/>
  <c r="I178" i="2"/>
  <c r="K178" i="2" s="1"/>
  <c r="I114" i="2"/>
  <c r="K114" i="2" s="1"/>
  <c r="AM19" i="2"/>
  <c r="AN19" i="2"/>
  <c r="AO19" i="2" s="1"/>
  <c r="AP13" i="2"/>
  <c r="AR12" i="2"/>
  <c r="AS12" i="2" s="1"/>
  <c r="AQ12" i="2"/>
  <c r="AL17" i="2"/>
  <c r="AL15" i="2"/>
  <c r="AM39" i="2"/>
  <c r="AN39" i="2"/>
  <c r="AO39" i="2" s="1"/>
  <c r="AL35" i="2"/>
  <c r="AN63" i="2"/>
  <c r="AO63" i="2" s="1"/>
  <c r="AM63" i="2"/>
  <c r="AP15" i="2"/>
  <c r="AL13" i="2"/>
  <c r="AL22" i="2"/>
  <c r="AM45" i="2"/>
  <c r="AN45" i="2"/>
  <c r="AO45" i="2" s="1"/>
  <c r="AN18" i="2"/>
  <c r="AO18" i="2" s="1"/>
  <c r="AM18" i="2"/>
  <c r="G160" i="2"/>
  <c r="G170" i="2"/>
  <c r="G101" i="2"/>
  <c r="G134" i="2"/>
  <c r="G206" i="2"/>
  <c r="G124" i="2"/>
  <c r="G198" i="2"/>
  <c r="G72" i="2"/>
  <c r="G110" i="2"/>
  <c r="G104" i="2"/>
  <c r="G163" i="2"/>
  <c r="G68" i="2"/>
  <c r="G136" i="2"/>
  <c r="G151" i="2"/>
  <c r="G195" i="2"/>
  <c r="G192" i="2"/>
  <c r="G162" i="2"/>
  <c r="G95" i="2"/>
  <c r="G133" i="2"/>
  <c r="G164" i="2"/>
  <c r="G99" i="2"/>
  <c r="G186" i="2"/>
  <c r="G70" i="2"/>
  <c r="G204" i="2"/>
  <c r="G75" i="2"/>
  <c r="G130" i="2"/>
  <c r="G117" i="2"/>
  <c r="G83" i="2"/>
  <c r="G202" i="2"/>
  <c r="G157" i="2"/>
  <c r="G97" i="2"/>
  <c r="G155" i="2"/>
  <c r="G115" i="2"/>
  <c r="G80" i="2"/>
  <c r="G148" i="2"/>
  <c r="G190" i="2"/>
  <c r="G123" i="2"/>
  <c r="G116" i="2"/>
  <c r="G122" i="2"/>
  <c r="G125" i="2"/>
  <c r="G175" i="2"/>
  <c r="G74" i="2"/>
  <c r="G112" i="2"/>
  <c r="G79" i="2"/>
  <c r="G109" i="2"/>
  <c r="G188" i="2"/>
  <c r="G200" i="2"/>
  <c r="G108" i="2"/>
  <c r="G69" i="2"/>
  <c r="G180" i="2"/>
  <c r="G171" i="2"/>
  <c r="AL62" i="2"/>
  <c r="AL42" i="2"/>
  <c r="G176" i="2"/>
  <c r="G209" i="2"/>
  <c r="G207" i="2"/>
  <c r="G86" i="2"/>
  <c r="G113" i="2"/>
  <c r="AL56" i="2"/>
  <c r="AL59" i="2"/>
  <c r="G127" i="2"/>
  <c r="G92" i="2"/>
  <c r="G147" i="2"/>
  <c r="G201" i="2"/>
  <c r="AL47" i="2"/>
  <c r="G166" i="2"/>
  <c r="G91" i="2"/>
  <c r="G84" i="2"/>
  <c r="AL36" i="2"/>
  <c r="AN34" i="2"/>
  <c r="AO34" i="2" s="1"/>
  <c r="AM34" i="2"/>
  <c r="G156" i="2"/>
  <c r="AL61" i="2"/>
  <c r="AL64" i="2"/>
  <c r="G182" i="2"/>
  <c r="G137" i="2"/>
  <c r="G132" i="2"/>
  <c r="G185" i="2"/>
  <c r="AL26" i="2"/>
  <c r="G89" i="2"/>
  <c r="AL49" i="2"/>
  <c r="G169" i="2"/>
  <c r="G82" i="2"/>
  <c r="G179" i="2"/>
  <c r="G77" i="2"/>
  <c r="G143" i="2"/>
  <c r="AL31" i="2"/>
  <c r="G76" i="2"/>
  <c r="AL65" i="2"/>
  <c r="G103" i="2"/>
  <c r="AL38" i="2"/>
  <c r="G111" i="2"/>
  <c r="AL33" i="2"/>
  <c r="G168" i="2"/>
  <c r="G178" i="2"/>
  <c r="AL50" i="2"/>
  <c r="G172" i="2"/>
  <c r="G120" i="2"/>
  <c r="G191" i="2"/>
  <c r="G119" i="2"/>
  <c r="G167" i="2"/>
  <c r="AL58" i="2"/>
  <c r="G189" i="2"/>
  <c r="G98" i="2"/>
  <c r="G141" i="2"/>
  <c r="AL60" i="2"/>
  <c r="AL53" i="2"/>
  <c r="G85" i="2"/>
  <c r="AL40" i="2"/>
  <c r="G138" i="2"/>
  <c r="AL44" i="2"/>
  <c r="AL43" i="2"/>
  <c r="G174" i="2"/>
  <c r="G114" i="2"/>
  <c r="G94" i="2"/>
  <c r="G145" i="2"/>
  <c r="AL20" i="2"/>
  <c r="AN21" i="2"/>
  <c r="AO21" i="2" s="1"/>
  <c r="AM21" i="2"/>
  <c r="G152" i="2"/>
  <c r="G194" i="2"/>
  <c r="G106" i="2"/>
  <c r="G146" i="2"/>
  <c r="G140" i="2"/>
  <c r="AL67" i="2"/>
  <c r="G135" i="2"/>
  <c r="AL66" i="2"/>
  <c r="G93" i="2"/>
  <c r="G107" i="2"/>
  <c r="G139" i="2"/>
  <c r="G150" i="2"/>
  <c r="AL12" i="2"/>
  <c r="G184" i="2"/>
  <c r="G129" i="2"/>
  <c r="G71" i="2"/>
  <c r="AL30" i="2"/>
  <c r="G131" i="2"/>
  <c r="G88" i="2"/>
  <c r="G183" i="2"/>
  <c r="AL27" i="2"/>
  <c r="G205" i="2"/>
  <c r="AL48" i="2"/>
  <c r="G196" i="2"/>
  <c r="AL25" i="2"/>
  <c r="G159" i="2"/>
  <c r="G128" i="2"/>
  <c r="AL14" i="2"/>
  <c r="AL46" i="2"/>
  <c r="AL37" i="2"/>
  <c r="AL28" i="2"/>
  <c r="AL41" i="2"/>
  <c r="AL32" i="2"/>
  <c r="AL23" i="2"/>
  <c r="AL16" i="2"/>
  <c r="AL24" i="2"/>
  <c r="AL52" i="2"/>
  <c r="AL55" i="2"/>
  <c r="AN29" i="2" l="1"/>
  <c r="AO29" i="2" s="1"/>
  <c r="AN54" i="2"/>
  <c r="AO54" i="2" s="1"/>
  <c r="I5" i="2"/>
  <c r="G5" i="2"/>
  <c r="I6" i="2"/>
  <c r="AQ17" i="2"/>
  <c r="AR17" i="2"/>
  <c r="AS17" i="2" s="1"/>
  <c r="AN11" i="2"/>
  <c r="AO11" i="2" s="1"/>
  <c r="AM11" i="2"/>
  <c r="AM28" i="2"/>
  <c r="AN28" i="2"/>
  <c r="AO28" i="2" s="1"/>
  <c r="AM33" i="2"/>
  <c r="AN33" i="2"/>
  <c r="AO33" i="2" s="1"/>
  <c r="AN26" i="2"/>
  <c r="AO26" i="2" s="1"/>
  <c r="AM26" i="2"/>
  <c r="AR13" i="2"/>
  <c r="AS13" i="2" s="1"/>
  <c r="AQ13" i="2"/>
  <c r="AM50" i="2"/>
  <c r="AN50" i="2"/>
  <c r="AO50" i="2" s="1"/>
  <c r="AM17" i="2"/>
  <c r="AN17" i="2"/>
  <c r="AO17" i="2" s="1"/>
  <c r="H68" i="2"/>
  <c r="F5" i="2"/>
  <c r="Q11" i="2" s="1"/>
  <c r="H6" i="2"/>
  <c r="H5" i="2"/>
  <c r="S11" i="2" s="1"/>
  <c r="AN16" i="2"/>
  <c r="AO16" i="2" s="1"/>
  <c r="AM16" i="2"/>
  <c r="AM56" i="2"/>
  <c r="AN56" i="2"/>
  <c r="AO56" i="2" s="1"/>
  <c r="AR19" i="2"/>
  <c r="AS19" i="2" s="1"/>
  <c r="AQ19" i="2"/>
  <c r="AM55" i="2"/>
  <c r="AN55" i="2"/>
  <c r="AO55" i="2" s="1"/>
  <c r="AN37" i="2"/>
  <c r="AO37" i="2" s="1"/>
  <c r="AM37" i="2"/>
  <c r="AN43" i="2"/>
  <c r="AO43" i="2" s="1"/>
  <c r="AM43" i="2"/>
  <c r="AN64" i="2"/>
  <c r="AO64" i="2" s="1"/>
  <c r="AM64" i="2"/>
  <c r="AN32" i="2"/>
  <c r="AO32" i="2" s="1"/>
  <c r="AM32" i="2"/>
  <c r="AN46" i="2"/>
  <c r="AO46" i="2" s="1"/>
  <c r="AM46" i="2"/>
  <c r="AM25" i="2"/>
  <c r="AN25" i="2"/>
  <c r="AO25" i="2" s="1"/>
  <c r="AN27" i="2"/>
  <c r="AO27" i="2" s="1"/>
  <c r="AM27" i="2"/>
  <c r="AM30" i="2"/>
  <c r="AN30" i="2"/>
  <c r="AO30" i="2" s="1"/>
  <c r="AM12" i="2"/>
  <c r="AN12" i="2"/>
  <c r="AO12" i="2" s="1"/>
  <c r="AM44" i="2"/>
  <c r="AN44" i="2"/>
  <c r="AO44" i="2" s="1"/>
  <c r="AM53" i="2"/>
  <c r="AN53" i="2"/>
  <c r="AO53" i="2" s="1"/>
  <c r="AN38" i="2"/>
  <c r="AO38" i="2" s="1"/>
  <c r="AM38" i="2"/>
  <c r="AM65" i="2"/>
  <c r="AN65" i="2"/>
  <c r="AO65" i="2" s="1"/>
  <c r="AN49" i="2"/>
  <c r="AO49" i="2" s="1"/>
  <c r="AM49" i="2"/>
  <c r="AN61" i="2"/>
  <c r="AO61" i="2" s="1"/>
  <c r="AM61" i="2"/>
  <c r="AM36" i="2"/>
  <c r="AN36" i="2"/>
  <c r="AO36" i="2" s="1"/>
  <c r="AM47" i="2"/>
  <c r="AN47" i="2"/>
  <c r="AO47" i="2" s="1"/>
  <c r="AN42" i="2"/>
  <c r="AO42" i="2" s="1"/>
  <c r="AM42" i="2"/>
  <c r="AR15" i="2"/>
  <c r="AS15" i="2" s="1"/>
  <c r="AQ15" i="2"/>
  <c r="AQ16" i="2"/>
  <c r="AR16" i="2"/>
  <c r="AS16" i="2" s="1"/>
  <c r="AQ11" i="2"/>
  <c r="AR11" i="2"/>
  <c r="AS11" i="2" s="1"/>
  <c r="F6" i="2"/>
  <c r="AN48" i="2"/>
  <c r="AO48" i="2" s="1"/>
  <c r="AM48" i="2"/>
  <c r="AM40" i="2"/>
  <c r="AN40" i="2"/>
  <c r="AO40" i="2" s="1"/>
  <c r="AN31" i="2"/>
  <c r="AO31" i="2" s="1"/>
  <c r="AM31" i="2"/>
  <c r="AN22" i="2"/>
  <c r="AO22" i="2" s="1"/>
  <c r="AM22" i="2"/>
  <c r="AM15" i="2"/>
  <c r="AN15" i="2"/>
  <c r="AO15" i="2" s="1"/>
  <c r="AN23" i="2"/>
  <c r="AO23" i="2" s="1"/>
  <c r="AM23" i="2"/>
  <c r="AN67" i="2"/>
  <c r="AO67" i="2" s="1"/>
  <c r="AM67" i="2"/>
  <c r="AN13" i="2"/>
  <c r="AO13" i="2" s="1"/>
  <c r="AM13" i="2"/>
  <c r="AM35" i="2"/>
  <c r="AN35" i="2"/>
  <c r="AO35" i="2" s="1"/>
  <c r="AM52" i="2"/>
  <c r="AN52" i="2"/>
  <c r="AO52" i="2" s="1"/>
  <c r="AM24" i="2"/>
  <c r="AN24" i="2"/>
  <c r="AO24" i="2" s="1"/>
  <c r="AN41" i="2"/>
  <c r="AO41" i="2" s="1"/>
  <c r="AM41" i="2"/>
  <c r="AN14" i="2"/>
  <c r="AO14" i="2" s="1"/>
  <c r="AM14" i="2"/>
  <c r="AM66" i="2"/>
  <c r="AN66" i="2"/>
  <c r="AO66" i="2" s="1"/>
  <c r="AN20" i="2"/>
  <c r="AO20" i="2" s="1"/>
  <c r="AM20" i="2"/>
  <c r="AM60" i="2"/>
  <c r="AN60" i="2"/>
  <c r="AO60" i="2" s="1"/>
  <c r="AN58" i="2"/>
  <c r="AO58" i="2" s="1"/>
  <c r="AM58" i="2"/>
  <c r="AN59" i="2"/>
  <c r="AO59" i="2" s="1"/>
  <c r="AM59" i="2"/>
  <c r="AM62" i="2"/>
  <c r="AN62" i="2"/>
  <c r="AO62" i="2" s="1"/>
  <c r="G6" i="2"/>
  <c r="AM7" i="2" l="1"/>
  <c r="B22" i="2" s="1"/>
  <c r="AM6" i="2"/>
  <c r="B21" i="2" s="1"/>
  <c r="AO6" i="2"/>
  <c r="B23" i="2" s="1"/>
  <c r="AO7" i="2"/>
  <c r="B24" i="2" s="1"/>
  <c r="S12" i="2"/>
  <c r="T11" i="2"/>
  <c r="AS7" i="2"/>
  <c r="B29" i="2" s="1"/>
  <c r="AS6" i="2"/>
  <c r="B28" i="2" s="1"/>
  <c r="Q12" i="2"/>
  <c r="R11" i="2"/>
  <c r="AQ7" i="2"/>
  <c r="B27" i="2" s="1"/>
  <c r="AQ6" i="2"/>
  <c r="B26" i="2" s="1"/>
  <c r="R12" i="2" l="1"/>
  <c r="Q13" i="2"/>
  <c r="T12" i="2"/>
  <c r="S13" i="2"/>
  <c r="S14" i="2" l="1"/>
  <c r="T13" i="2"/>
  <c r="Q14" i="2"/>
  <c r="R13" i="2"/>
  <c r="Q15" i="2" l="1"/>
  <c r="R14" i="2"/>
  <c r="S15" i="2"/>
  <c r="T14" i="2"/>
  <c r="S16" i="2" l="1"/>
  <c r="T15" i="2"/>
  <c r="Q16" i="2"/>
  <c r="R15" i="2"/>
  <c r="Q17" i="2" l="1"/>
  <c r="R16" i="2"/>
  <c r="T16" i="2"/>
  <c r="S17" i="2"/>
  <c r="T17" i="2" l="1"/>
  <c r="S18" i="2"/>
  <c r="R17" i="2"/>
  <c r="Q18" i="2"/>
  <c r="R18" i="2" l="1"/>
  <c r="Q19" i="2"/>
  <c r="T18" i="2"/>
  <c r="S19" i="2"/>
  <c r="S20" i="2" l="1"/>
  <c r="T19" i="2"/>
  <c r="Q20" i="2"/>
  <c r="R19" i="2"/>
  <c r="Q21" i="2" l="1"/>
  <c r="R20" i="2"/>
  <c r="S21" i="2"/>
  <c r="T20" i="2"/>
  <c r="T21" i="2" l="1"/>
  <c r="S22" i="2"/>
  <c r="R21" i="2"/>
  <c r="Q22" i="2"/>
  <c r="R22" i="2" l="1"/>
  <c r="Q23" i="2"/>
  <c r="T22" i="2"/>
  <c r="S23" i="2"/>
  <c r="S24" i="2" l="1"/>
  <c r="T23" i="2"/>
  <c r="R23" i="2"/>
  <c r="Q24" i="2"/>
  <c r="R24" i="2" l="1"/>
  <c r="Q25" i="2"/>
  <c r="S25" i="2"/>
  <c r="T24" i="2"/>
  <c r="T25" i="2" l="1"/>
  <c r="S26" i="2"/>
  <c r="R25" i="2"/>
  <c r="Q26" i="2"/>
  <c r="R26" i="2" l="1"/>
  <c r="Q27" i="2"/>
  <c r="T26" i="2"/>
  <c r="S27" i="2"/>
  <c r="T27" i="2" l="1"/>
  <c r="S28" i="2"/>
  <c r="Q28" i="2"/>
  <c r="R27" i="2"/>
  <c r="R28" i="2" l="1"/>
  <c r="Q29" i="2"/>
  <c r="S29" i="2"/>
  <c r="T28" i="2"/>
  <c r="R29" i="2" l="1"/>
  <c r="Q30" i="2"/>
  <c r="T29" i="2"/>
  <c r="S30" i="2"/>
  <c r="S31" i="2" l="1"/>
  <c r="T30" i="2"/>
  <c r="Q31" i="2"/>
  <c r="R30" i="2"/>
  <c r="R31" i="2" l="1"/>
  <c r="Q32" i="2"/>
  <c r="S32" i="2"/>
  <c r="T31" i="2"/>
  <c r="T32" i="2" l="1"/>
  <c r="S33" i="2"/>
  <c r="Q33" i="2"/>
  <c r="R32" i="2"/>
  <c r="T33" i="2" l="1"/>
  <c r="S34" i="2"/>
  <c r="Q34" i="2"/>
  <c r="R33" i="2"/>
  <c r="R34" i="2" l="1"/>
  <c r="Q35" i="2"/>
  <c r="S35" i="2"/>
  <c r="T34" i="2"/>
  <c r="T35" i="2" l="1"/>
  <c r="S36" i="2"/>
  <c r="Q36" i="2"/>
  <c r="R35" i="2"/>
  <c r="Q37" i="2" l="1"/>
  <c r="R36" i="2"/>
  <c r="T36" i="2"/>
  <c r="S37" i="2"/>
  <c r="T37" i="2" l="1"/>
  <c r="S38" i="2"/>
  <c r="Q38" i="2"/>
  <c r="R37" i="2"/>
  <c r="R38" i="2" l="1"/>
  <c r="Q39" i="2"/>
  <c r="S39" i="2"/>
  <c r="T38" i="2"/>
  <c r="T39" i="2" l="1"/>
  <c r="S40" i="2"/>
  <c r="Q40" i="2"/>
  <c r="R39" i="2"/>
  <c r="R40" i="2" l="1"/>
  <c r="Q41" i="2"/>
  <c r="R41" i="2" s="1"/>
  <c r="S41" i="2"/>
  <c r="T41" i="2" s="1"/>
  <c r="T40" i="2"/>
</calcChain>
</file>

<file path=xl/sharedStrings.xml><?xml version="1.0" encoding="utf-8"?>
<sst xmlns="http://schemas.openxmlformats.org/spreadsheetml/2006/main" count="141" uniqueCount="100">
  <si>
    <t>x_MEG_SF</t>
  </si>
  <si>
    <t>T all</t>
  </si>
  <si>
    <t>x_MEG_sol</t>
  </si>
  <si>
    <t>b_mix exp</t>
  </si>
  <si>
    <t>gamma exp</t>
  </si>
  <si>
    <t>Min</t>
  </si>
  <si>
    <t>Max</t>
  </si>
  <si>
    <t>T step</t>
  </si>
  <si>
    <t>b_MX_H2O calc</t>
  </si>
  <si>
    <t>b_MX_MEG calc</t>
  </si>
  <si>
    <t>EXPERIMENTAL</t>
  </si>
  <si>
    <t>CALCULADO</t>
  </si>
  <si>
    <t>MÍNS E MÁXS DO CONJUNTO DE DADOS</t>
  </si>
  <si>
    <t>CALC</t>
  </si>
  <si>
    <t>b_MX_H2Ocalc</t>
  </si>
  <si>
    <t>b_MX_MEGcalc</t>
  </si>
  <si>
    <t>N° Pontos</t>
  </si>
  <si>
    <t>H2O</t>
  </si>
  <si>
    <t>MEG</t>
  </si>
  <si>
    <t>max</t>
  </si>
  <si>
    <t>média</t>
  </si>
  <si>
    <t>AAD</t>
  </si>
  <si>
    <t>AADmax</t>
  </si>
  <si>
    <t>AARD (%)</t>
  </si>
  <si>
    <t>AARDmax (%)</t>
  </si>
  <si>
    <t>abs(AAD)</t>
  </si>
  <si>
    <t>abs(AARD) (%)</t>
  </si>
  <si>
    <t>SAL</t>
  </si>
  <si>
    <t>DATA</t>
  </si>
  <si>
    <t>OBS</t>
  </si>
  <si>
    <t>MOLALIDADE</t>
  </si>
  <si>
    <t>GAMMA</t>
  </si>
  <si>
    <t>xMEG SF</t>
  </si>
  <si>
    <t>wMEG SF</t>
  </si>
  <si>
    <t>POT QUIM EXC - TERNARIO</t>
  </si>
  <si>
    <t>N° Ponto Ter</t>
  </si>
  <si>
    <t>*VALOR CORRIGIDO (DIFERENTE DO REPORTADO NO JAFO, N CONSIDERA OS ERROS 100%)</t>
  </si>
  <si>
    <t>N° IsoTerm calc</t>
  </si>
  <si>
    <t>Temp min (K)</t>
  </si>
  <si>
    <t>Temp max (K)</t>
  </si>
  <si>
    <t>Solubilidade sal em H2O</t>
  </si>
  <si>
    <t>Solubilidade sal em MEG</t>
  </si>
  <si>
    <t>w_MEG_SF</t>
  </si>
  <si>
    <t>Mmwater</t>
  </si>
  <si>
    <t>MMEG</t>
  </si>
  <si>
    <t>Funcao Molar -&gt; Massico</t>
  </si>
  <si>
    <t>(BD11*$BD$4)/(BD11*$BD$4+(1-BD11)*$BC$4)</t>
  </si>
  <si>
    <t>Funcao Massico -&gt; Molar</t>
  </si>
  <si>
    <t>(BC11/$BD$4)/(BC11/$BD$4+(1-BC11)/$BC$4)</t>
  </si>
  <si>
    <t>POTENCIAL QUÍMICO DE EXCESSO CALCULADO POR ISOTERMA</t>
  </si>
  <si>
    <t>x_MEG_SF_tern*(1-x_MEG_SF_tern)*(Thetas_pot[0]+Thetas_pot[1]*T+(Thetas_pot[2]+Thetas_pot[3]*T)*x_MEG_SF_tern+(Thetas_pot[4]+Thetas_pot[5]*T)*x_MEG_SF_tern**2)</t>
  </si>
  <si>
    <t>Funcao Pot. Quim. excesso</t>
  </si>
  <si>
    <t>b_mix_calc</t>
  </si>
  <si>
    <t>Diff% min</t>
  </si>
  <si>
    <t>Diff% max</t>
  </si>
  <si>
    <t>Normaliz</t>
  </si>
  <si>
    <t>Diff%b</t>
  </si>
  <si>
    <t>Abs(Diff%)b</t>
  </si>
  <si>
    <t>Desvio em molali para plot / Normalizado para desv ~ tamanho ponto no Origin</t>
  </si>
  <si>
    <t>CALCULADO ESPAÇAMENTO PADRÃO</t>
  </si>
  <si>
    <t>DADOS EXPERIMENTAIS PARA PLOT - ISOTERMAS</t>
  </si>
  <si>
    <t>DADOS EXPERIMENTAIS PARA PLOT - ORDENADO POR DIFF%b</t>
  </si>
  <si>
    <r>
      <t xml:space="preserve">PROCESSO </t>
    </r>
    <r>
      <rPr>
        <b/>
        <sz val="12"/>
        <color rgb="FFC00000"/>
        <rFont val="Calibri"/>
        <family val="2"/>
        <scheme val="minor"/>
      </rPr>
      <t>MANUAL</t>
    </r>
    <r>
      <rPr>
        <b/>
        <sz val="12"/>
        <color theme="1"/>
        <rFont val="Calibri"/>
        <family val="2"/>
        <scheme val="minor"/>
      </rPr>
      <t xml:space="preserve"> - LEMBRAR DE COPIAR A TABELA A ESQUERDA E ORDENA-LA</t>
    </r>
  </si>
  <si>
    <t>b_MX_H2O</t>
  </si>
  <si>
    <t>T_H2O</t>
  </si>
  <si>
    <t>b_MX_MEG</t>
  </si>
  <si>
    <t>T_MEG</t>
  </si>
  <si>
    <t>Thetas H2O</t>
  </si>
  <si>
    <t>Thetas MEG</t>
  </si>
  <si>
    <t>R2 H2O</t>
  </si>
  <si>
    <t>R2 MEG</t>
  </si>
  <si>
    <t>Potencial exp</t>
  </si>
  <si>
    <t>Potencial calc</t>
  </si>
  <si>
    <t>T potencial</t>
  </si>
  <si>
    <t>Thetas pot</t>
  </si>
  <si>
    <t>R2 pot</t>
  </si>
  <si>
    <t>AAD pot</t>
  </si>
  <si>
    <t>maxAD pot</t>
  </si>
  <si>
    <t>AARD pot</t>
  </si>
  <si>
    <t>maxARD pot</t>
  </si>
  <si>
    <t>Beta 1 MX MEG</t>
  </si>
  <si>
    <t>Beta 1 MX H2O MEG</t>
  </si>
  <si>
    <t>w MX</t>
  </si>
  <si>
    <t>T sol mix</t>
  </si>
  <si>
    <t>b_MX_H2O_MEG_est</t>
  </si>
  <si>
    <t>gamma_MX_H2O_MEG_est</t>
  </si>
  <si>
    <t>R2 b</t>
  </si>
  <si>
    <t>AAD b</t>
  </si>
  <si>
    <t>maxAD b</t>
  </si>
  <si>
    <t>AARD b</t>
  </si>
  <si>
    <t>maxARD b</t>
  </si>
  <si>
    <t>R2 g</t>
  </si>
  <si>
    <t>AAD g</t>
  </si>
  <si>
    <t>maxAD g</t>
  </si>
  <si>
    <t>AARD g</t>
  </si>
  <si>
    <t>maxARD g</t>
  </si>
  <si>
    <t>x MEG SF calc</t>
  </si>
  <si>
    <t>w MEG SF calc</t>
  </si>
  <si>
    <t>Temperaturas isotermas</t>
  </si>
  <si>
    <t>NaHCO3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</si>
</sst>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0"/>
    <numFmt numFmtId="166" formatCode="0.0000E+00"/>
    <numFmt numFmtId="167" formatCode="0.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name val="Calibri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BD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E7EE6"/>
        <bgColor indexed="64"/>
      </patternFill>
    </fill>
    <fill>
      <patternFill patternType="solid">
        <fgColor rgb="FFFEB8F1"/>
        <bgColor indexed="64"/>
      </patternFill>
    </fill>
    <fill>
      <patternFill patternType="solid">
        <fgColor rgb="FFF1D769"/>
        <bgColor indexed="64"/>
      </patternFill>
    </fill>
    <fill>
      <patternFill patternType="solid">
        <fgColor rgb="FFF8EBB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A7A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6">
    <xf numFmtId="0" fontId="0" fillId="0" borderId="0" xfId="0"/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165" fontId="0" fillId="10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12" borderId="0" xfId="0" applyFill="1"/>
    <xf numFmtId="0" fontId="0" fillId="11" borderId="0" xfId="0" applyFill="1" applyAlignment="1">
      <alignment horizontal="left"/>
    </xf>
    <xf numFmtId="14" fontId="0" fillId="11" borderId="0" xfId="0" applyNumberFormat="1" applyFill="1" applyAlignment="1">
      <alignment horizontal="left"/>
    </xf>
    <xf numFmtId="0" fontId="0" fillId="8" borderId="0" xfId="0" applyFill="1"/>
    <xf numFmtId="165" fontId="0" fillId="13" borderId="0" xfId="0" applyNumberFormat="1" applyFill="1" applyAlignment="1">
      <alignment horizontal="center"/>
    </xf>
    <xf numFmtId="165" fontId="0" fillId="14" borderId="0" xfId="0" applyNumberFormat="1" applyFill="1" applyAlignment="1">
      <alignment horizontal="center"/>
    </xf>
    <xf numFmtId="0" fontId="2" fillId="0" borderId="0" xfId="0" applyFont="1"/>
    <xf numFmtId="0" fontId="0" fillId="5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6" fontId="0" fillId="2" borderId="6" xfId="0" applyNumberFormat="1" applyFill="1" applyBorder="1" applyAlignment="1">
      <alignment horizontal="center"/>
    </xf>
    <xf numFmtId="166" fontId="0" fillId="3" borderId="0" xfId="0" applyNumberFormat="1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5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165" fontId="0" fillId="2" borderId="5" xfId="0" applyNumberFormat="1" applyFill="1" applyBorder="1"/>
    <xf numFmtId="0" fontId="0" fillId="5" borderId="6" xfId="0" applyFill="1" applyBorder="1" applyAlignment="1">
      <alignment horizontal="left"/>
    </xf>
    <xf numFmtId="165" fontId="0" fillId="2" borderId="7" xfId="0" applyNumberFormat="1" applyFill="1" applyBorder="1"/>
    <xf numFmtId="0" fontId="0" fillId="5" borderId="8" xfId="0" applyFill="1" applyBorder="1" applyAlignment="1">
      <alignment horizontal="left"/>
    </xf>
    <xf numFmtId="2" fontId="0" fillId="2" borderId="9" xfId="0" applyNumberFormat="1" applyFill="1" applyBorder="1"/>
    <xf numFmtId="0" fontId="0" fillId="4" borderId="3" xfId="0" applyFill="1" applyBorder="1" applyAlignment="1">
      <alignment horizontal="left"/>
    </xf>
    <xf numFmtId="165" fontId="0" fillId="10" borderId="5" xfId="0" applyNumberFormat="1" applyFill="1" applyBorder="1"/>
    <xf numFmtId="0" fontId="0" fillId="4" borderId="6" xfId="0" applyFill="1" applyBorder="1" applyAlignment="1">
      <alignment horizontal="left"/>
    </xf>
    <xf numFmtId="165" fontId="0" fillId="10" borderId="7" xfId="0" applyNumberFormat="1" applyFill="1" applyBorder="1"/>
    <xf numFmtId="2" fontId="0" fillId="10" borderId="7" xfId="0" applyNumberFormat="1" applyFill="1" applyBorder="1"/>
    <xf numFmtId="0" fontId="0" fillId="4" borderId="8" xfId="0" applyFill="1" applyBorder="1" applyAlignment="1">
      <alignment horizontal="left"/>
    </xf>
    <xf numFmtId="2" fontId="0" fillId="10" borderId="9" xfId="0" applyNumberFormat="1" applyFill="1" applyBorder="1"/>
    <xf numFmtId="0" fontId="0" fillId="5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5" fontId="0" fillId="3" borderId="5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5" fontId="0" fillId="3" borderId="9" xfId="0" applyNumberFormat="1" applyFill="1" applyBorder="1" applyAlignment="1">
      <alignment horizontal="center" vertic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15" borderId="0" xfId="0" applyFont="1" applyFill="1"/>
    <xf numFmtId="0" fontId="0" fillId="15" borderId="0" xfId="0" applyFill="1"/>
    <xf numFmtId="165" fontId="0" fillId="16" borderId="0" xfId="0" applyNumberFormat="1" applyFill="1"/>
    <xf numFmtId="2" fontId="0" fillId="16" borderId="0" xfId="0" applyNumberFormat="1" applyFill="1"/>
    <xf numFmtId="0" fontId="2" fillId="17" borderId="0" xfId="0" applyFont="1" applyFill="1"/>
    <xf numFmtId="0" fontId="0" fillId="17" borderId="0" xfId="0" applyFill="1"/>
    <xf numFmtId="165" fontId="0" fillId="18" borderId="0" xfId="0" applyNumberFormat="1" applyFill="1"/>
    <xf numFmtId="2" fontId="0" fillId="18" borderId="0" xfId="0" applyNumberFormat="1" applyFill="1"/>
    <xf numFmtId="165" fontId="0" fillId="19" borderId="0" xfId="0" applyNumberFormat="1" applyFill="1" applyAlignment="1">
      <alignment horizontal="center"/>
    </xf>
    <xf numFmtId="165" fontId="0" fillId="21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0" fontId="0" fillId="21" borderId="0" xfId="0" applyFill="1" applyAlignment="1">
      <alignment horizontal="center"/>
    </xf>
    <xf numFmtId="0" fontId="0" fillId="20" borderId="10" xfId="0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65" fontId="0" fillId="21" borderId="0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0" borderId="3" xfId="0" applyFill="1" applyBorder="1"/>
    <xf numFmtId="0" fontId="0" fillId="20" borderId="6" xfId="0" applyFill="1" applyBorder="1"/>
    <xf numFmtId="0" fontId="0" fillId="20" borderId="8" xfId="0" applyFill="1" applyBorder="1"/>
    <xf numFmtId="165" fontId="0" fillId="21" borderId="5" xfId="0" applyNumberFormat="1" applyFill="1" applyBorder="1"/>
    <xf numFmtId="165" fontId="0" fillId="21" borderId="7" xfId="0" applyNumberFormat="1" applyFill="1" applyBorder="1"/>
    <xf numFmtId="2" fontId="0" fillId="21" borderId="7" xfId="0" applyNumberFormat="1" applyFill="1" applyBorder="1"/>
    <xf numFmtId="2" fontId="0" fillId="21" borderId="9" xfId="0" applyNumberFormat="1" applyFill="1" applyBorder="1"/>
    <xf numFmtId="164" fontId="0" fillId="21" borderId="9" xfId="0" applyNumberFormat="1" applyFill="1" applyBorder="1" applyAlignment="1">
      <alignment horizontal="center"/>
    </xf>
    <xf numFmtId="166" fontId="0" fillId="21" borderId="7" xfId="0" applyNumberFormat="1" applyFill="1" applyBorder="1"/>
    <xf numFmtId="0" fontId="0" fillId="20" borderId="5" xfId="0" applyFill="1" applyBorder="1"/>
    <xf numFmtId="0" fontId="0" fillId="20" borderId="7" xfId="0" applyFill="1" applyBorder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13" borderId="2" xfId="0" applyFont="1" applyFill="1" applyBorder="1" applyAlignment="1"/>
    <xf numFmtId="0" fontId="2" fillId="14" borderId="2" xfId="0" applyFont="1" applyFill="1" applyBorder="1" applyAlignment="1"/>
    <xf numFmtId="0" fontId="4" fillId="0" borderId="0" xfId="0" applyFont="1" applyAlignment="1">
      <alignment horizontal="center"/>
    </xf>
    <xf numFmtId="0" fontId="0" fillId="23" borderId="0" xfId="0" applyFill="1"/>
    <xf numFmtId="0" fontId="2" fillId="22" borderId="0" xfId="0" applyFont="1" applyFill="1"/>
    <xf numFmtId="164" fontId="0" fillId="18" borderId="0" xfId="0" applyNumberFormat="1" applyFill="1"/>
    <xf numFmtId="164" fontId="0" fillId="16" borderId="0" xfId="0" applyNumberFormat="1" applyFill="1"/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9" borderId="0" xfId="0" applyFont="1" applyFill="1"/>
    <xf numFmtId="167" fontId="0" fillId="10" borderId="0" xfId="0" applyNumberForma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11" fontId="0" fillId="9" borderId="0" xfId="0" applyNumberFormat="1" applyFill="1" applyAlignment="1">
      <alignment horizontal="center"/>
    </xf>
    <xf numFmtId="11" fontId="0" fillId="24" borderId="0" xfId="0" applyNumberFormat="1" applyFill="1" applyAlignment="1">
      <alignment horizontal="center"/>
    </xf>
    <xf numFmtId="0" fontId="0" fillId="2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1" borderId="0" xfId="0" applyFill="1"/>
    <xf numFmtId="0" fontId="2" fillId="2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11" borderId="0" xfId="0" applyFont="1" applyFill="1"/>
    <xf numFmtId="0" fontId="2" fillId="7" borderId="0" xfId="0" applyFont="1" applyFill="1" applyAlignment="1">
      <alignment horizontal="center"/>
    </xf>
    <xf numFmtId="165" fontId="0" fillId="26" borderId="0" xfId="0" applyNumberFormat="1" applyFill="1" applyAlignment="1">
      <alignment horizontal="center"/>
    </xf>
    <xf numFmtId="2" fontId="0" fillId="26" borderId="0" xfId="0" applyNumberFormat="1" applyFill="1" applyAlignment="1">
      <alignment horizontal="center"/>
    </xf>
    <xf numFmtId="167" fontId="0" fillId="26" borderId="0" xfId="0" applyNumberFormat="1" applyFill="1" applyAlignment="1">
      <alignment horizontal="center"/>
    </xf>
    <xf numFmtId="0" fontId="5" fillId="27" borderId="0" xfId="0" applyFont="1" applyFill="1" applyAlignment="1">
      <alignment horizontal="center"/>
    </xf>
    <xf numFmtId="165" fontId="0" fillId="27" borderId="0" xfId="0" applyNumberFormat="1" applyFill="1" applyAlignment="1">
      <alignment horizontal="center"/>
    </xf>
    <xf numFmtId="165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6" borderId="11" xfId="0" applyFont="1" applyFill="1" applyBorder="1" applyAlignment="1"/>
    <xf numFmtId="0" fontId="2" fillId="6" borderId="12" xfId="0" applyFont="1" applyFill="1" applyBorder="1" applyAlignment="1"/>
    <xf numFmtId="0" fontId="6" fillId="6" borderId="10" xfId="0" applyFont="1" applyFill="1" applyBorder="1" applyAlignment="1"/>
    <xf numFmtId="0" fontId="6" fillId="13" borderId="10" xfId="0" applyFont="1" applyFill="1" applyBorder="1" applyAlignment="1"/>
    <xf numFmtId="0" fontId="6" fillId="13" borderId="11" xfId="0" applyFont="1" applyFill="1" applyBorder="1" applyAlignment="1"/>
    <xf numFmtId="0" fontId="6" fillId="13" borderId="12" xfId="0" applyFont="1" applyFill="1" applyBorder="1" applyAlignment="1"/>
    <xf numFmtId="2" fontId="0" fillId="21" borderId="0" xfId="0" applyNumberFormat="1" applyFill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2" fontId="0" fillId="0" borderId="0" xfId="0" applyNumberForma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/>
    </xf>
    <xf numFmtId="165" fontId="0" fillId="28" borderId="0" xfId="0" applyNumberFormat="1" applyFill="1" applyAlignment="1">
      <alignment horizontal="center"/>
    </xf>
    <xf numFmtId="2" fontId="0" fillId="28" borderId="0" xfId="0" applyNumberFormat="1" applyFill="1" applyBorder="1" applyAlignment="1">
      <alignment horizontal="center"/>
    </xf>
    <xf numFmtId="165" fontId="0" fillId="28" borderId="0" xfId="0" applyNumberFormat="1" applyFill="1" applyBorder="1" applyAlignment="1">
      <alignment horizontal="center"/>
    </xf>
    <xf numFmtId="2" fontId="0" fillId="28" borderId="0" xfId="0" applyNumberFormat="1" applyFill="1" applyAlignment="1">
      <alignment horizontal="center"/>
    </xf>
    <xf numFmtId="167" fontId="0" fillId="28" borderId="0" xfId="0" applyNumberFormat="1" applyFill="1" applyAlignment="1">
      <alignment horizontal="center"/>
    </xf>
    <xf numFmtId="11" fontId="0" fillId="28" borderId="0" xfId="0" applyNumberFormat="1" applyFill="1" applyAlignment="1">
      <alignment horizontal="center"/>
    </xf>
    <xf numFmtId="0" fontId="0" fillId="28" borderId="6" xfId="0" applyFill="1" applyBorder="1"/>
    <xf numFmtId="0" fontId="0" fillId="28" borderId="0" xfId="0" applyFill="1" applyBorder="1"/>
    <xf numFmtId="166" fontId="0" fillId="28" borderId="7" xfId="0" applyNumberFormat="1" applyFill="1" applyBorder="1"/>
    <xf numFmtId="0" fontId="0" fillId="28" borderId="6" xfId="0" applyFill="1" applyBorder="1" applyAlignment="1">
      <alignment horizontal="left"/>
    </xf>
    <xf numFmtId="2" fontId="0" fillId="28" borderId="7" xfId="0" applyNumberFormat="1" applyFill="1" applyBorder="1"/>
    <xf numFmtId="0" fontId="2" fillId="5" borderId="0" xfId="0" applyFont="1" applyFill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6" fillId="13" borderId="10" xfId="0" applyFont="1" applyFill="1" applyBorder="1" applyAlignment="1">
      <alignment horizontal="center"/>
    </xf>
    <xf numFmtId="0" fontId="6" fillId="13" borderId="11" xfId="0" applyFont="1" applyFill="1" applyBorder="1" applyAlignment="1">
      <alignment horizontal="center"/>
    </xf>
    <xf numFmtId="0" fontId="6" fillId="13" borderId="12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</cellXfs>
  <cellStyles count="2">
    <cellStyle name="Normal" xfId="0" builtinId="0"/>
    <cellStyle name="Normal 2" xfId="1" xr:uid="{370EABA2-6073-4CA6-A760-85F05A08C01E}"/>
  </cellStyles>
  <dxfs count="3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rgb="FFFF66FF"/>
        </patternFill>
      </fill>
    </dxf>
    <dxf>
      <font>
        <color theme="1"/>
      </font>
      <fill>
        <patternFill>
          <bgColor rgb="FFFFCC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A7A7"/>
      <color rgb="FFFFCC00"/>
      <color rgb="FFFF66FF"/>
      <color rgb="FFF4F7ED"/>
      <color rgb="FFFEF2E8"/>
      <color rgb="FFEDF2F9"/>
      <color rgb="FFF8EBB2"/>
      <color rgb="FFF1D769"/>
      <color rgb="FFFEB8F1"/>
      <color rgb="FFFE7E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Pontos e modelo solubilidade em H2O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calc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Thetas!$Q$11:$Q$41</c:f>
              <c:numCache>
                <c:formatCode>0.00</c:formatCode>
                <c:ptCount val="31"/>
                <c:pt idx="0">
                  <c:v>278.14999999999998</c:v>
                </c:pt>
                <c:pt idx="1">
                  <c:v>279.98333333333329</c:v>
                </c:pt>
                <c:pt idx="2">
                  <c:v>281.81666666666661</c:v>
                </c:pt>
                <c:pt idx="3">
                  <c:v>283.64999999999992</c:v>
                </c:pt>
                <c:pt idx="4">
                  <c:v>285.48333333333323</c:v>
                </c:pt>
                <c:pt idx="5">
                  <c:v>287.31666666666655</c:v>
                </c:pt>
                <c:pt idx="6">
                  <c:v>289.14999999999986</c:v>
                </c:pt>
                <c:pt idx="7">
                  <c:v>290.98333333333318</c:v>
                </c:pt>
                <c:pt idx="8">
                  <c:v>292.81666666666649</c:v>
                </c:pt>
                <c:pt idx="9">
                  <c:v>294.64999999999981</c:v>
                </c:pt>
                <c:pt idx="10">
                  <c:v>296.48333333333312</c:v>
                </c:pt>
                <c:pt idx="11">
                  <c:v>298.31666666666644</c:v>
                </c:pt>
                <c:pt idx="12">
                  <c:v>300.14999999999975</c:v>
                </c:pt>
                <c:pt idx="13">
                  <c:v>301.98333333333306</c:v>
                </c:pt>
                <c:pt idx="14">
                  <c:v>303.81666666666638</c:v>
                </c:pt>
                <c:pt idx="15">
                  <c:v>305.64999999999969</c:v>
                </c:pt>
                <c:pt idx="16">
                  <c:v>307.48333333333301</c:v>
                </c:pt>
                <c:pt idx="17">
                  <c:v>309.31666666666632</c:v>
                </c:pt>
                <c:pt idx="18">
                  <c:v>311.14999999999964</c:v>
                </c:pt>
                <c:pt idx="19">
                  <c:v>312.98333333333295</c:v>
                </c:pt>
                <c:pt idx="20">
                  <c:v>314.81666666666626</c:v>
                </c:pt>
                <c:pt idx="21">
                  <c:v>316.64999999999958</c:v>
                </c:pt>
                <c:pt idx="22">
                  <c:v>318.48333333333289</c:v>
                </c:pt>
                <c:pt idx="23">
                  <c:v>320.31666666666621</c:v>
                </c:pt>
                <c:pt idx="24">
                  <c:v>322.14999999999952</c:v>
                </c:pt>
                <c:pt idx="25">
                  <c:v>323.98333333333284</c:v>
                </c:pt>
                <c:pt idx="26">
                  <c:v>325.81666666666615</c:v>
                </c:pt>
                <c:pt idx="27">
                  <c:v>327.64999999999947</c:v>
                </c:pt>
                <c:pt idx="28">
                  <c:v>329.48333333333278</c:v>
                </c:pt>
                <c:pt idx="29">
                  <c:v>331.31666666666609</c:v>
                </c:pt>
                <c:pt idx="30">
                  <c:v>333.14999999999941</c:v>
                </c:pt>
              </c:numCache>
            </c:numRef>
          </c:xVal>
          <c:yVal>
            <c:numRef>
              <c:f>Thetas!$R$11:$R$41</c:f>
              <c:numCache>
                <c:formatCode>0.0000</c:formatCode>
                <c:ptCount val="31"/>
                <c:pt idx="0">
                  <c:v>0.92720974552822011</c:v>
                </c:pt>
                <c:pt idx="1">
                  <c:v>0.95459757957360447</c:v>
                </c:pt>
                <c:pt idx="2">
                  <c:v>0.98246408839758903</c:v>
                </c:pt>
                <c:pt idx="3">
                  <c:v>1.0108086473572331</c:v>
                </c:pt>
                <c:pt idx="4">
                  <c:v>1.0396304162501657</c:v>
                </c:pt>
                <c:pt idx="5">
                  <c:v>1.0689283392622078</c:v>
                </c:pt>
                <c:pt idx="6">
                  <c:v>1.0987011450707345</c:v>
                </c:pt>
                <c:pt idx="7">
                  <c:v>1.1289473471024718</c:v>
                </c:pt>
                <c:pt idx="8">
                  <c:v>1.159665243943462</c:v>
                </c:pt>
                <c:pt idx="9">
                  <c:v>1.1908529198994067</c:v>
                </c:pt>
                <c:pt idx="10">
                  <c:v>1.2225082457044392</c:v>
                </c:pt>
                <c:pt idx="11">
                  <c:v>1.2546288793758262</c:v>
                </c:pt>
                <c:pt idx="12">
                  <c:v>1.2872122672125776</c:v>
                </c:pt>
                <c:pt idx="13">
                  <c:v>1.3202556449354133</c:v>
                </c:pt>
                <c:pt idx="14">
                  <c:v>1.3537560389656096</c:v>
                </c:pt>
                <c:pt idx="15">
                  <c:v>1.3877102678403048</c:v>
                </c:pt>
                <c:pt idx="16">
                  <c:v>1.4221149437612817</c:v>
                </c:pt>
                <c:pt idx="17">
                  <c:v>1.4569664742747981</c:v>
                </c:pt>
                <c:pt idx="18">
                  <c:v>1.492261064079389</c:v>
                </c:pt>
                <c:pt idx="19">
                  <c:v>1.5279947169590082</c:v>
                </c:pt>
                <c:pt idx="20">
                  <c:v>1.5641632378382959</c:v>
                </c:pt>
                <c:pt idx="21">
                  <c:v>1.6007622349570165</c:v>
                </c:pt>
                <c:pt idx="22">
                  <c:v>1.6377871221607836</c:v>
                </c:pt>
                <c:pt idx="23">
                  <c:v>1.6752331213046066</c:v>
                </c:pt>
                <c:pt idx="24">
                  <c:v>1.7130952647664004</c:v>
                </c:pt>
                <c:pt idx="25">
                  <c:v>1.7513683980669548</c:v>
                </c:pt>
                <c:pt idx="26">
                  <c:v>1.7900471825933921</c:v>
                </c:pt>
                <c:pt idx="27">
                  <c:v>1.8291260984225579</c:v>
                </c:pt>
                <c:pt idx="28">
                  <c:v>1.8685994472411387</c:v>
                </c:pt>
                <c:pt idx="29">
                  <c:v>1.9084613553590626</c:v>
                </c:pt>
                <c:pt idx="30">
                  <c:v>1.9487057768131499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7E-4B71-9BD5-548075DAD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scatterChart>
        <c:scatterStyle val="lineMarker"/>
        <c:varyColors val="0"/>
        <c:ser>
          <c:idx val="0"/>
          <c:order val="0"/>
          <c:tx>
            <c:strRef>
              <c:f>Thetas!$G$10</c:f>
              <c:strCache>
                <c:ptCount val="1"/>
                <c:pt idx="0">
                  <c:v>b_MX_H2O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Thetas!$F$11:$F$210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283.14999999999998</c:v>
                </c:pt>
                <c:pt idx="2">
                  <c:v>283.14999999999998</c:v>
                </c:pt>
                <c:pt idx="3">
                  <c:v>283.14999999999998</c:v>
                </c:pt>
                <c:pt idx="4">
                  <c:v>288.14999999999998</c:v>
                </c:pt>
                <c:pt idx="5">
                  <c:v>288.14999999999998</c:v>
                </c:pt>
                <c:pt idx="6">
                  <c:v>288.14999999999998</c:v>
                </c:pt>
                <c:pt idx="7">
                  <c:v>293.14999999999998</c:v>
                </c:pt>
                <c:pt idx="8">
                  <c:v>293.14999999999998</c:v>
                </c:pt>
                <c:pt idx="9">
                  <c:v>293.14999999999998</c:v>
                </c:pt>
                <c:pt idx="10">
                  <c:v>293.14999999999998</c:v>
                </c:pt>
                <c:pt idx="11">
                  <c:v>293.14999999999998</c:v>
                </c:pt>
                <c:pt idx="12">
                  <c:v>293.14999999999998</c:v>
                </c:pt>
                <c:pt idx="13">
                  <c:v>293.14999999999998</c:v>
                </c:pt>
                <c:pt idx="14">
                  <c:v>295.14999999999998</c:v>
                </c:pt>
                <c:pt idx="15">
                  <c:v>298.14999999999998</c:v>
                </c:pt>
                <c:pt idx="16">
                  <c:v>298.14999999999998</c:v>
                </c:pt>
                <c:pt idx="17">
                  <c:v>298.14999999999998</c:v>
                </c:pt>
                <c:pt idx="18">
                  <c:v>298.14999999999998</c:v>
                </c:pt>
                <c:pt idx="19">
                  <c:v>298.14999999999998</c:v>
                </c:pt>
                <c:pt idx="20">
                  <c:v>298.14999999999998</c:v>
                </c:pt>
                <c:pt idx="21">
                  <c:v>300.2</c:v>
                </c:pt>
                <c:pt idx="22">
                  <c:v>303.14999999999998</c:v>
                </c:pt>
                <c:pt idx="23">
                  <c:v>303.14999999999998</c:v>
                </c:pt>
                <c:pt idx="24">
                  <c:v>303.14999999999998</c:v>
                </c:pt>
                <c:pt idx="25">
                  <c:v>303.14999999999998</c:v>
                </c:pt>
                <c:pt idx="26">
                  <c:v>303.14999999999998</c:v>
                </c:pt>
                <c:pt idx="27">
                  <c:v>303.14999999999998</c:v>
                </c:pt>
                <c:pt idx="28">
                  <c:v>303.14999999999998</c:v>
                </c:pt>
                <c:pt idx="29">
                  <c:v>303.14999999999998</c:v>
                </c:pt>
                <c:pt idx="30">
                  <c:v>303.14999999999998</c:v>
                </c:pt>
                <c:pt idx="31">
                  <c:v>308.14999999999998</c:v>
                </c:pt>
                <c:pt idx="32">
                  <c:v>308.14999999999998</c:v>
                </c:pt>
                <c:pt idx="33">
                  <c:v>308.14999999999998</c:v>
                </c:pt>
                <c:pt idx="34">
                  <c:v>308.14999999999998</c:v>
                </c:pt>
                <c:pt idx="35">
                  <c:v>308.14999999999998</c:v>
                </c:pt>
                <c:pt idx="36">
                  <c:v>308.14999999999998</c:v>
                </c:pt>
                <c:pt idx="37">
                  <c:v>310.39999999999998</c:v>
                </c:pt>
                <c:pt idx="38">
                  <c:v>311.14999999999998</c:v>
                </c:pt>
                <c:pt idx="39">
                  <c:v>313.14999999999998</c:v>
                </c:pt>
                <c:pt idx="40">
                  <c:v>313.14999999999998</c:v>
                </c:pt>
                <c:pt idx="41">
                  <c:v>313.14999999999998</c:v>
                </c:pt>
                <c:pt idx="42">
                  <c:v>313.14999999999998</c:v>
                </c:pt>
                <c:pt idx="43">
                  <c:v>315.60000000000002</c:v>
                </c:pt>
                <c:pt idx="44">
                  <c:v>318.14999999999998</c:v>
                </c:pt>
                <c:pt idx="45">
                  <c:v>318.14999999999998</c:v>
                </c:pt>
                <c:pt idx="46">
                  <c:v>318.14999999999998</c:v>
                </c:pt>
                <c:pt idx="47">
                  <c:v>318.14999999999998</c:v>
                </c:pt>
                <c:pt idx="48">
                  <c:v>318.7</c:v>
                </c:pt>
                <c:pt idx="49">
                  <c:v>323.14999999999998</c:v>
                </c:pt>
                <c:pt idx="50">
                  <c:v>323.14999999999998</c:v>
                </c:pt>
                <c:pt idx="51">
                  <c:v>323.14999999999998</c:v>
                </c:pt>
                <c:pt idx="52">
                  <c:v>323.14999999999998</c:v>
                </c:pt>
                <c:pt idx="53">
                  <c:v>326.89999999999998</c:v>
                </c:pt>
                <c:pt idx="54">
                  <c:v>330.75</c:v>
                </c:pt>
                <c:pt idx="55">
                  <c:v>333.15</c:v>
                </c:pt>
                <c:pt idx="56">
                  <c:v>333.15</c:v>
                </c:pt>
                <c:pt idx="57">
                  <c:v>278.14999999999998</c:v>
                </c:pt>
                <c:pt idx="58">
                  <c:v>278.14999999999998</c:v>
                </c:pt>
                <c:pt idx="59">
                  <c:v>278.14999999999998</c:v>
                </c:pt>
                <c:pt idx="60">
                  <c:v>278.14999999999998</c:v>
                </c:pt>
                <c:pt idx="61">
                  <c:v>278.14999999999998</c:v>
                </c:pt>
                <c:pt idx="62">
                  <c:v>278.14999999999998</c:v>
                </c:pt>
                <c:pt idx="63">
                  <c:v>278.14999999999998</c:v>
                </c:pt>
                <c:pt idx="64">
                  <c:v>278.14999999999998</c:v>
                </c:pt>
                <c:pt idx="65">
                  <c:v>278.14999999999998</c:v>
                </c:pt>
                <c:pt idx="66">
                  <c:v>278.14999999999998</c:v>
                </c:pt>
                <c:pt idx="67">
                  <c:v>278.14999999999998</c:v>
                </c:pt>
                <c:pt idx="68">
                  <c:v>278.14999999999998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Thetas!$G$11:$G$210</c:f>
              <c:numCache>
                <c:formatCode>0.0000</c:formatCode>
                <c:ptCount val="200"/>
                <c:pt idx="0">
                  <c:v>0.93743468465636259</c:v>
                </c:pt>
                <c:pt idx="1">
                  <c:v>0.9657228532976343</c:v>
                </c:pt>
                <c:pt idx="2">
                  <c:v>1.0465790038022651</c:v>
                </c:pt>
                <c:pt idx="3">
                  <c:v>1.1024467645584111</c:v>
                </c:pt>
                <c:pt idx="4">
                  <c:v>1.047531753306272</c:v>
                </c:pt>
                <c:pt idx="5">
                  <c:v>1.0491897321422501</c:v>
                </c:pt>
                <c:pt idx="6">
                  <c:v>1.028587288370802</c:v>
                </c:pt>
                <c:pt idx="7">
                  <c:v>1.2326684539299839</c:v>
                </c:pt>
                <c:pt idx="8">
                  <c:v>1.134313234810884</c:v>
                </c:pt>
                <c:pt idx="9">
                  <c:v>1.134313234810884</c:v>
                </c:pt>
                <c:pt idx="10">
                  <c:v>1.137169957676516</c:v>
                </c:pt>
                <c:pt idx="11">
                  <c:v>1.1501875528119521</c:v>
                </c:pt>
                <c:pt idx="12">
                  <c:v>1.199869176832614</c:v>
                </c:pt>
                <c:pt idx="13">
                  <c:v>1.197446115100915</c:v>
                </c:pt>
                <c:pt idx="14">
                  <c:v>1.3255809584110669</c:v>
                </c:pt>
                <c:pt idx="15">
                  <c:v>1.2191161128139709</c:v>
                </c:pt>
                <c:pt idx="16">
                  <c:v>1.2205629580219921</c:v>
                </c:pt>
                <c:pt idx="17">
                  <c:v>1.2205629580219921</c:v>
                </c:pt>
                <c:pt idx="18">
                  <c:v>1.2335989359424879</c:v>
                </c:pt>
                <c:pt idx="19">
                  <c:v>1.2191161128139709</c:v>
                </c:pt>
                <c:pt idx="20">
                  <c:v>1.2312703285497351</c:v>
                </c:pt>
                <c:pt idx="21">
                  <c:v>1.27770762216482</c:v>
                </c:pt>
                <c:pt idx="22">
                  <c:v>1.41165969114009</c:v>
                </c:pt>
                <c:pt idx="23">
                  <c:v>1.3846537464545849</c:v>
                </c:pt>
                <c:pt idx="24">
                  <c:v>1.3117954456176271</c:v>
                </c:pt>
                <c:pt idx="25">
                  <c:v>1.307961401187077</c:v>
                </c:pt>
                <c:pt idx="26">
                  <c:v>1.307961401187077</c:v>
                </c:pt>
                <c:pt idx="27">
                  <c:v>1.310574521232307</c:v>
                </c:pt>
                <c:pt idx="28">
                  <c:v>1.309427904830669</c:v>
                </c:pt>
                <c:pt idx="29">
                  <c:v>1.324220987930806</c:v>
                </c:pt>
                <c:pt idx="30">
                  <c:v>1.3416831506085951</c:v>
                </c:pt>
                <c:pt idx="31">
                  <c:v>1.517600253941201</c:v>
                </c:pt>
                <c:pt idx="32">
                  <c:v>1.3879795731308111</c:v>
                </c:pt>
                <c:pt idx="33">
                  <c:v>1.411408961898323</c:v>
                </c:pt>
                <c:pt idx="34">
                  <c:v>1.411408961898323</c:v>
                </c:pt>
                <c:pt idx="35">
                  <c:v>1.4084308409218449</c:v>
                </c:pt>
                <c:pt idx="36">
                  <c:v>1.429155169725415</c:v>
                </c:pt>
                <c:pt idx="37">
                  <c:v>1.4759170651998901</c:v>
                </c:pt>
                <c:pt idx="38">
                  <c:v>1.4953407513632779</c:v>
                </c:pt>
                <c:pt idx="39">
                  <c:v>1.604604371163366</c:v>
                </c:pt>
                <c:pt idx="40">
                  <c:v>1.4795151455195481</c:v>
                </c:pt>
                <c:pt idx="41">
                  <c:v>1.516896775915739</c:v>
                </c:pt>
                <c:pt idx="42">
                  <c:v>1.639463792580375</c:v>
                </c:pt>
                <c:pt idx="43">
                  <c:v>1.5638029610552</c:v>
                </c:pt>
                <c:pt idx="44">
                  <c:v>1.6498625114573791</c:v>
                </c:pt>
                <c:pt idx="45">
                  <c:v>1.623241353263851</c:v>
                </c:pt>
                <c:pt idx="46">
                  <c:v>1.623241353263851</c:v>
                </c:pt>
                <c:pt idx="47">
                  <c:v>1.6201677310695319</c:v>
                </c:pt>
                <c:pt idx="48">
                  <c:v>1.622544316312958</c:v>
                </c:pt>
                <c:pt idx="49">
                  <c:v>1.8524579549854081</c:v>
                </c:pt>
                <c:pt idx="50">
                  <c:v>1.805512494509073</c:v>
                </c:pt>
                <c:pt idx="51">
                  <c:v>1.722340336979594</c:v>
                </c:pt>
                <c:pt idx="52">
                  <c:v>1.716782406413899</c:v>
                </c:pt>
                <c:pt idx="53">
                  <c:v>1.7876652473062979</c:v>
                </c:pt>
                <c:pt idx="54">
                  <c:v>1.858723903430344</c:v>
                </c:pt>
                <c:pt idx="55">
                  <c:v>1.953936623137162</c:v>
                </c:pt>
                <c:pt idx="56">
                  <c:v>1.9061943392688321</c:v>
                </c:pt>
                <c:pt idx="57">
                  <c:v>0.93743468465636259</c:v>
                </c:pt>
                <c:pt idx="58">
                  <c:v>0.93743468465636259</c:v>
                </c:pt>
                <c:pt idx="59">
                  <c:v>0.93743468465636259</c:v>
                </c:pt>
                <c:pt idx="60">
                  <c:v>0.93743468465636259</c:v>
                </c:pt>
                <c:pt idx="61">
                  <c:v>0.93743468465636259</c:v>
                </c:pt>
                <c:pt idx="62">
                  <c:v>0.93743468465636259</c:v>
                </c:pt>
                <c:pt idx="63">
                  <c:v>0.93743468465636259</c:v>
                </c:pt>
                <c:pt idx="64">
                  <c:v>0.93743468465636259</c:v>
                </c:pt>
                <c:pt idx="65">
                  <c:v>0.93743468465636259</c:v>
                </c:pt>
                <c:pt idx="66">
                  <c:v>0.93743468465636259</c:v>
                </c:pt>
                <c:pt idx="67">
                  <c:v>0.93743468465636259</c:v>
                </c:pt>
                <c:pt idx="68">
                  <c:v>0.93743468465636259</c:v>
                </c:pt>
                <c:pt idx="69">
                  <c:v>0.93743468465636259</c:v>
                </c:pt>
                <c:pt idx="70">
                  <c:v>0.93743468465636259</c:v>
                </c:pt>
                <c:pt idx="71">
                  <c:v>0.93743468465636259</c:v>
                </c:pt>
                <c:pt idx="72">
                  <c:v>0.93743468465636259</c:v>
                </c:pt>
                <c:pt idx="73">
                  <c:v>0.93743468465636259</c:v>
                </c:pt>
                <c:pt idx="74">
                  <c:v>0.93743468465636259</c:v>
                </c:pt>
                <c:pt idx="75">
                  <c:v>0.93743468465636259</c:v>
                </c:pt>
                <c:pt idx="76">
                  <c:v>0.93743468465636259</c:v>
                </c:pt>
                <c:pt idx="77">
                  <c:v>0.93743468465636259</c:v>
                </c:pt>
                <c:pt idx="78">
                  <c:v>0.93743468465636259</c:v>
                </c:pt>
                <c:pt idx="79">
                  <c:v>0.93743468465636259</c:v>
                </c:pt>
                <c:pt idx="80">
                  <c:v>0.93743468465636259</c:v>
                </c:pt>
                <c:pt idx="81">
                  <c:v>0.93743468465636259</c:v>
                </c:pt>
                <c:pt idx="82">
                  <c:v>0.93743468465636259</c:v>
                </c:pt>
                <c:pt idx="83">
                  <c:v>0.93743468465636259</c:v>
                </c:pt>
                <c:pt idx="84">
                  <c:v>0.93743468465636259</c:v>
                </c:pt>
                <c:pt idx="85">
                  <c:v>0.93743468465636259</c:v>
                </c:pt>
                <c:pt idx="86">
                  <c:v>0.93743468465636259</c:v>
                </c:pt>
                <c:pt idx="87">
                  <c:v>0.93743468465636259</c:v>
                </c:pt>
                <c:pt idx="88">
                  <c:v>0.93743468465636259</c:v>
                </c:pt>
                <c:pt idx="89">
                  <c:v>0.93743468465636259</c:v>
                </c:pt>
                <c:pt idx="90">
                  <c:v>0.93743468465636259</c:v>
                </c:pt>
                <c:pt idx="91">
                  <c:v>0.93743468465636259</c:v>
                </c:pt>
                <c:pt idx="92">
                  <c:v>0.93743468465636259</c:v>
                </c:pt>
                <c:pt idx="93">
                  <c:v>0.93743468465636259</c:v>
                </c:pt>
                <c:pt idx="94">
                  <c:v>0.93743468465636259</c:v>
                </c:pt>
                <c:pt idx="95">
                  <c:v>0.93743468465636259</c:v>
                </c:pt>
                <c:pt idx="96">
                  <c:v>0.93743468465636259</c:v>
                </c:pt>
                <c:pt idx="97">
                  <c:v>0.93743468465636259</c:v>
                </c:pt>
                <c:pt idx="98">
                  <c:v>0.93743468465636259</c:v>
                </c:pt>
                <c:pt idx="99">
                  <c:v>0.93743468465636259</c:v>
                </c:pt>
                <c:pt idx="100">
                  <c:v>0.93743468465636259</c:v>
                </c:pt>
                <c:pt idx="101">
                  <c:v>0.93743468465636259</c:v>
                </c:pt>
                <c:pt idx="102">
                  <c:v>0.93743468465636259</c:v>
                </c:pt>
                <c:pt idx="103">
                  <c:v>0.93743468465636259</c:v>
                </c:pt>
                <c:pt idx="104">
                  <c:v>0.93743468465636259</c:v>
                </c:pt>
                <c:pt idx="105">
                  <c:v>0.93743468465636259</c:v>
                </c:pt>
                <c:pt idx="106">
                  <c:v>0.93743468465636259</c:v>
                </c:pt>
                <c:pt idx="107">
                  <c:v>0.93743468465636259</c:v>
                </c:pt>
                <c:pt idx="108">
                  <c:v>0.93743468465636259</c:v>
                </c:pt>
                <c:pt idx="109">
                  <c:v>0.93743468465636259</c:v>
                </c:pt>
                <c:pt idx="110">
                  <c:v>0.93743468465636259</c:v>
                </c:pt>
                <c:pt idx="111">
                  <c:v>0.93743468465636259</c:v>
                </c:pt>
                <c:pt idx="112">
                  <c:v>0.93743468465636259</c:v>
                </c:pt>
                <c:pt idx="113">
                  <c:v>0.93743468465636259</c:v>
                </c:pt>
                <c:pt idx="114">
                  <c:v>0.93743468465636259</c:v>
                </c:pt>
                <c:pt idx="115">
                  <c:v>0.93743468465636259</c:v>
                </c:pt>
                <c:pt idx="116">
                  <c:v>0.93743468465636259</c:v>
                </c:pt>
                <c:pt idx="117">
                  <c:v>0.93743468465636259</c:v>
                </c:pt>
                <c:pt idx="118">
                  <c:v>0.93743468465636259</c:v>
                </c:pt>
                <c:pt idx="119">
                  <c:v>0.93743468465636259</c:v>
                </c:pt>
                <c:pt idx="120">
                  <c:v>0.93743468465636259</c:v>
                </c:pt>
                <c:pt idx="121">
                  <c:v>0.93743468465636259</c:v>
                </c:pt>
                <c:pt idx="122">
                  <c:v>0.93743468465636259</c:v>
                </c:pt>
                <c:pt idx="123">
                  <c:v>0.93743468465636259</c:v>
                </c:pt>
                <c:pt idx="124">
                  <c:v>0.93743468465636259</c:v>
                </c:pt>
                <c:pt idx="125">
                  <c:v>0.93743468465636259</c:v>
                </c:pt>
                <c:pt idx="126">
                  <c:v>0.93743468465636259</c:v>
                </c:pt>
                <c:pt idx="127">
                  <c:v>0.93743468465636259</c:v>
                </c:pt>
                <c:pt idx="128">
                  <c:v>0.93743468465636259</c:v>
                </c:pt>
                <c:pt idx="129">
                  <c:v>0.93743468465636259</c:v>
                </c:pt>
                <c:pt idx="130">
                  <c:v>0.93743468465636259</c:v>
                </c:pt>
                <c:pt idx="131">
                  <c:v>0.93743468465636259</c:v>
                </c:pt>
                <c:pt idx="132">
                  <c:v>0.93743468465636259</c:v>
                </c:pt>
                <c:pt idx="133">
                  <c:v>0.93743468465636259</c:v>
                </c:pt>
                <c:pt idx="134">
                  <c:v>0.93743468465636259</c:v>
                </c:pt>
                <c:pt idx="135">
                  <c:v>0.93743468465636259</c:v>
                </c:pt>
                <c:pt idx="136">
                  <c:v>0.93743468465636259</c:v>
                </c:pt>
                <c:pt idx="137">
                  <c:v>0.93743468465636259</c:v>
                </c:pt>
                <c:pt idx="138">
                  <c:v>0.93743468465636259</c:v>
                </c:pt>
                <c:pt idx="139">
                  <c:v>0.93743468465636259</c:v>
                </c:pt>
                <c:pt idx="140">
                  <c:v>0.93743468465636259</c:v>
                </c:pt>
                <c:pt idx="141">
                  <c:v>0.93743468465636259</c:v>
                </c:pt>
                <c:pt idx="142">
                  <c:v>0.93743468465636259</c:v>
                </c:pt>
                <c:pt idx="143">
                  <c:v>0.93743468465636259</c:v>
                </c:pt>
                <c:pt idx="144">
                  <c:v>0.93743468465636259</c:v>
                </c:pt>
                <c:pt idx="145">
                  <c:v>0.93743468465636259</c:v>
                </c:pt>
                <c:pt idx="146">
                  <c:v>0.93743468465636259</c:v>
                </c:pt>
                <c:pt idx="147">
                  <c:v>0.93743468465636259</c:v>
                </c:pt>
                <c:pt idx="148">
                  <c:v>0.93743468465636259</c:v>
                </c:pt>
                <c:pt idx="149">
                  <c:v>0.93743468465636259</c:v>
                </c:pt>
                <c:pt idx="150">
                  <c:v>0.93743468465636259</c:v>
                </c:pt>
                <c:pt idx="151">
                  <c:v>0.93743468465636259</c:v>
                </c:pt>
                <c:pt idx="152">
                  <c:v>0.93743468465636259</c:v>
                </c:pt>
                <c:pt idx="153">
                  <c:v>0.93743468465636259</c:v>
                </c:pt>
                <c:pt idx="154">
                  <c:v>0.93743468465636259</c:v>
                </c:pt>
                <c:pt idx="155">
                  <c:v>0.93743468465636259</c:v>
                </c:pt>
                <c:pt idx="156">
                  <c:v>0.93743468465636259</c:v>
                </c:pt>
                <c:pt idx="157">
                  <c:v>0.93743468465636259</c:v>
                </c:pt>
                <c:pt idx="158">
                  <c:v>0.93743468465636259</c:v>
                </c:pt>
                <c:pt idx="159">
                  <c:v>0.93743468465636259</c:v>
                </c:pt>
                <c:pt idx="160">
                  <c:v>0.93743468465636259</c:v>
                </c:pt>
                <c:pt idx="161">
                  <c:v>0.93743468465636259</c:v>
                </c:pt>
                <c:pt idx="162">
                  <c:v>0.93743468465636259</c:v>
                </c:pt>
                <c:pt idx="163">
                  <c:v>0.93743468465636259</c:v>
                </c:pt>
                <c:pt idx="164">
                  <c:v>0.93743468465636259</c:v>
                </c:pt>
                <c:pt idx="165">
                  <c:v>0.93743468465636259</c:v>
                </c:pt>
                <c:pt idx="166">
                  <c:v>0.93743468465636259</c:v>
                </c:pt>
                <c:pt idx="167">
                  <c:v>0.93743468465636259</c:v>
                </c:pt>
                <c:pt idx="168">
                  <c:v>0.93743468465636259</c:v>
                </c:pt>
                <c:pt idx="169">
                  <c:v>0.93743468465636259</c:v>
                </c:pt>
                <c:pt idx="170">
                  <c:v>0.93743468465636259</c:v>
                </c:pt>
                <c:pt idx="171">
                  <c:v>0.93743468465636259</c:v>
                </c:pt>
                <c:pt idx="172">
                  <c:v>0.93743468465636259</c:v>
                </c:pt>
                <c:pt idx="173">
                  <c:v>0.93743468465636259</c:v>
                </c:pt>
                <c:pt idx="174">
                  <c:v>0.93743468465636259</c:v>
                </c:pt>
                <c:pt idx="175">
                  <c:v>0.93743468465636259</c:v>
                </c:pt>
                <c:pt idx="176">
                  <c:v>0.93743468465636259</c:v>
                </c:pt>
                <c:pt idx="177">
                  <c:v>0.93743468465636259</c:v>
                </c:pt>
                <c:pt idx="178">
                  <c:v>0.93743468465636259</c:v>
                </c:pt>
                <c:pt idx="179">
                  <c:v>0.93743468465636259</c:v>
                </c:pt>
                <c:pt idx="180">
                  <c:v>0.93743468465636259</c:v>
                </c:pt>
                <c:pt idx="181">
                  <c:v>0.93743468465636259</c:v>
                </c:pt>
                <c:pt idx="182">
                  <c:v>0.93743468465636259</c:v>
                </c:pt>
                <c:pt idx="183">
                  <c:v>0.93743468465636259</c:v>
                </c:pt>
                <c:pt idx="184">
                  <c:v>0.93743468465636259</c:v>
                </c:pt>
                <c:pt idx="185">
                  <c:v>0.93743468465636259</c:v>
                </c:pt>
                <c:pt idx="186">
                  <c:v>0.93743468465636259</c:v>
                </c:pt>
                <c:pt idx="187">
                  <c:v>0.93743468465636259</c:v>
                </c:pt>
                <c:pt idx="188">
                  <c:v>0.93743468465636259</c:v>
                </c:pt>
                <c:pt idx="189">
                  <c:v>0.93743468465636259</c:v>
                </c:pt>
                <c:pt idx="190">
                  <c:v>0.93743468465636259</c:v>
                </c:pt>
                <c:pt idx="191">
                  <c:v>0.93743468465636259</c:v>
                </c:pt>
                <c:pt idx="192">
                  <c:v>0.93743468465636259</c:v>
                </c:pt>
                <c:pt idx="193">
                  <c:v>0.93743468465636259</c:v>
                </c:pt>
                <c:pt idx="194">
                  <c:v>0.93743468465636259</c:v>
                </c:pt>
                <c:pt idx="195">
                  <c:v>0.93743468465636259</c:v>
                </c:pt>
                <c:pt idx="196">
                  <c:v>0.93743468465636259</c:v>
                </c:pt>
                <c:pt idx="197">
                  <c:v>0.93743468465636259</c:v>
                </c:pt>
                <c:pt idx="198">
                  <c:v>0.93743468465636259</c:v>
                </c:pt>
                <c:pt idx="199">
                  <c:v>0.93743468465636259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7E-4B71-9BD5-548075DAD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DF2F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</a:t>
            </a:r>
            <a:r>
              <a:rPr lang="en-US" baseline="0"/>
              <a:t> x </a:t>
            </a:r>
            <a:r>
              <a:rPr lang="en-US"/>
              <a:t>AAD SAL EM H2O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Thetas!$G$10</c:f>
              <c:strCache>
                <c:ptCount val="1"/>
                <c:pt idx="0">
                  <c:v>b_MX_H2O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Thetas!$F$11:$F$210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283.14999999999998</c:v>
                </c:pt>
                <c:pt idx="2">
                  <c:v>283.14999999999998</c:v>
                </c:pt>
                <c:pt idx="3">
                  <c:v>283.14999999999998</c:v>
                </c:pt>
                <c:pt idx="4">
                  <c:v>288.14999999999998</c:v>
                </c:pt>
                <c:pt idx="5">
                  <c:v>288.14999999999998</c:v>
                </c:pt>
                <c:pt idx="6">
                  <c:v>288.14999999999998</c:v>
                </c:pt>
                <c:pt idx="7">
                  <c:v>293.14999999999998</c:v>
                </c:pt>
                <c:pt idx="8">
                  <c:v>293.14999999999998</c:v>
                </c:pt>
                <c:pt idx="9">
                  <c:v>293.14999999999998</c:v>
                </c:pt>
                <c:pt idx="10">
                  <c:v>293.14999999999998</c:v>
                </c:pt>
                <c:pt idx="11">
                  <c:v>293.14999999999998</c:v>
                </c:pt>
                <c:pt idx="12">
                  <c:v>293.14999999999998</c:v>
                </c:pt>
                <c:pt idx="13">
                  <c:v>293.14999999999998</c:v>
                </c:pt>
                <c:pt idx="14">
                  <c:v>295.14999999999998</c:v>
                </c:pt>
                <c:pt idx="15">
                  <c:v>298.14999999999998</c:v>
                </c:pt>
                <c:pt idx="16">
                  <c:v>298.14999999999998</c:v>
                </c:pt>
                <c:pt idx="17">
                  <c:v>298.14999999999998</c:v>
                </c:pt>
                <c:pt idx="18">
                  <c:v>298.14999999999998</c:v>
                </c:pt>
                <c:pt idx="19">
                  <c:v>298.14999999999998</c:v>
                </c:pt>
                <c:pt idx="20">
                  <c:v>298.14999999999998</c:v>
                </c:pt>
                <c:pt idx="21">
                  <c:v>300.2</c:v>
                </c:pt>
                <c:pt idx="22">
                  <c:v>303.14999999999998</c:v>
                </c:pt>
                <c:pt idx="23">
                  <c:v>303.14999999999998</c:v>
                </c:pt>
                <c:pt idx="24">
                  <c:v>303.14999999999998</c:v>
                </c:pt>
                <c:pt idx="25">
                  <c:v>303.14999999999998</c:v>
                </c:pt>
                <c:pt idx="26">
                  <c:v>303.14999999999998</c:v>
                </c:pt>
                <c:pt idx="27">
                  <c:v>303.14999999999998</c:v>
                </c:pt>
                <c:pt idx="28">
                  <c:v>303.14999999999998</c:v>
                </c:pt>
                <c:pt idx="29">
                  <c:v>303.14999999999998</c:v>
                </c:pt>
                <c:pt idx="30">
                  <c:v>303.14999999999998</c:v>
                </c:pt>
                <c:pt idx="31">
                  <c:v>308.14999999999998</c:v>
                </c:pt>
                <c:pt idx="32">
                  <c:v>308.14999999999998</c:v>
                </c:pt>
                <c:pt idx="33">
                  <c:v>308.14999999999998</c:v>
                </c:pt>
                <c:pt idx="34">
                  <c:v>308.14999999999998</c:v>
                </c:pt>
                <c:pt idx="35">
                  <c:v>308.14999999999998</c:v>
                </c:pt>
                <c:pt idx="36">
                  <c:v>308.14999999999998</c:v>
                </c:pt>
                <c:pt idx="37">
                  <c:v>310.39999999999998</c:v>
                </c:pt>
                <c:pt idx="38">
                  <c:v>311.14999999999998</c:v>
                </c:pt>
                <c:pt idx="39">
                  <c:v>313.14999999999998</c:v>
                </c:pt>
                <c:pt idx="40">
                  <c:v>313.14999999999998</c:v>
                </c:pt>
                <c:pt idx="41">
                  <c:v>313.14999999999998</c:v>
                </c:pt>
                <c:pt idx="42">
                  <c:v>313.14999999999998</c:v>
                </c:pt>
                <c:pt idx="43">
                  <c:v>315.60000000000002</c:v>
                </c:pt>
                <c:pt idx="44">
                  <c:v>318.14999999999998</c:v>
                </c:pt>
                <c:pt idx="45">
                  <c:v>318.14999999999998</c:v>
                </c:pt>
                <c:pt idx="46">
                  <c:v>318.14999999999998</c:v>
                </c:pt>
                <c:pt idx="47">
                  <c:v>318.14999999999998</c:v>
                </c:pt>
                <c:pt idx="48">
                  <c:v>318.7</c:v>
                </c:pt>
                <c:pt idx="49">
                  <c:v>323.14999999999998</c:v>
                </c:pt>
                <c:pt idx="50">
                  <c:v>323.14999999999998</c:v>
                </c:pt>
                <c:pt idx="51">
                  <c:v>323.14999999999998</c:v>
                </c:pt>
                <c:pt idx="52">
                  <c:v>323.14999999999998</c:v>
                </c:pt>
                <c:pt idx="53">
                  <c:v>326.89999999999998</c:v>
                </c:pt>
                <c:pt idx="54">
                  <c:v>330.75</c:v>
                </c:pt>
                <c:pt idx="55">
                  <c:v>333.15</c:v>
                </c:pt>
                <c:pt idx="56">
                  <c:v>333.15</c:v>
                </c:pt>
                <c:pt idx="57">
                  <c:v>278.14999999999998</c:v>
                </c:pt>
                <c:pt idx="58">
                  <c:v>278.14999999999998</c:v>
                </c:pt>
                <c:pt idx="59">
                  <c:v>278.14999999999998</c:v>
                </c:pt>
                <c:pt idx="60">
                  <c:v>278.14999999999998</c:v>
                </c:pt>
                <c:pt idx="61">
                  <c:v>278.14999999999998</c:v>
                </c:pt>
                <c:pt idx="62">
                  <c:v>278.14999999999998</c:v>
                </c:pt>
                <c:pt idx="63">
                  <c:v>278.14999999999998</c:v>
                </c:pt>
                <c:pt idx="64">
                  <c:v>278.14999999999998</c:v>
                </c:pt>
                <c:pt idx="65">
                  <c:v>278.14999999999998</c:v>
                </c:pt>
                <c:pt idx="66">
                  <c:v>278.14999999999998</c:v>
                </c:pt>
                <c:pt idx="67">
                  <c:v>278.14999999999998</c:v>
                </c:pt>
                <c:pt idx="68">
                  <c:v>278.14999999999998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Thetas!$AL$11:$AL$210</c:f>
              <c:numCache>
                <c:formatCode>0.0000</c:formatCode>
                <c:ptCount val="200"/>
                <c:pt idx="0">
                  <c:v>1.0224939128142485E-2</c:v>
                </c:pt>
                <c:pt idx="1">
                  <c:v>-3.7308093925128682E-2</c:v>
                </c:pt>
                <c:pt idx="2">
                  <c:v>4.3548056579502115E-2</c:v>
                </c:pt>
                <c:pt idx="3">
                  <c:v>9.9415817335648082E-2</c:v>
                </c:pt>
                <c:pt idx="4">
                  <c:v>-3.4870894093160576E-2</c:v>
                </c:pt>
                <c:pt idx="5">
                  <c:v>-3.3212915257182507E-2</c:v>
                </c:pt>
                <c:pt idx="6">
                  <c:v>-5.3815359028630549E-2</c:v>
                </c:pt>
                <c:pt idx="7">
                  <c:v>6.7367606147033854E-2</c:v>
                </c:pt>
                <c:pt idx="8">
                  <c:v>-3.0987612972066092E-2</c:v>
                </c:pt>
                <c:pt idx="9">
                  <c:v>-3.0987612972066092E-2</c:v>
                </c:pt>
                <c:pt idx="10">
                  <c:v>-2.8130890106434103E-2</c:v>
                </c:pt>
                <c:pt idx="11">
                  <c:v>-1.5113294970998004E-2</c:v>
                </c:pt>
                <c:pt idx="12">
                  <c:v>3.4568329049663893E-2</c:v>
                </c:pt>
                <c:pt idx="13">
                  <c:v>3.2145267317964965E-2</c:v>
                </c:pt>
                <c:pt idx="14">
                  <c:v>0.12614105165623801</c:v>
                </c:pt>
                <c:pt idx="15">
                  <c:v>-3.2573546995936065E-2</c:v>
                </c:pt>
                <c:pt idx="16">
                  <c:v>-3.1126701787914879E-2</c:v>
                </c:pt>
                <c:pt idx="17">
                  <c:v>-3.1126701787914879E-2</c:v>
                </c:pt>
                <c:pt idx="18">
                  <c:v>-1.8090723867419056E-2</c:v>
                </c:pt>
                <c:pt idx="19">
                  <c:v>-3.2573546995936065E-2</c:v>
                </c:pt>
                <c:pt idx="20">
                  <c:v>-2.0419331260171925E-2</c:v>
                </c:pt>
                <c:pt idx="21">
                  <c:v>-1.0399739596418156E-2</c:v>
                </c:pt>
                <c:pt idx="22">
                  <c:v>7.0138295231967795E-2</c:v>
                </c:pt>
                <c:pt idx="23">
                  <c:v>4.3132350546462694E-2</c:v>
                </c:pt>
                <c:pt idx="24">
                  <c:v>-2.9725950290495184E-2</c:v>
                </c:pt>
                <c:pt idx="25">
                  <c:v>-3.3559994721045205E-2</c:v>
                </c:pt>
                <c:pt idx="26">
                  <c:v>-3.3559994721045205E-2</c:v>
                </c:pt>
                <c:pt idx="27">
                  <c:v>-3.094687467581525E-2</c:v>
                </c:pt>
                <c:pt idx="28">
                  <c:v>-3.2093491077453296E-2</c:v>
                </c:pt>
                <c:pt idx="29">
                  <c:v>-1.7300407977316246E-2</c:v>
                </c:pt>
                <c:pt idx="30">
                  <c:v>1.6175470047286034E-4</c:v>
                </c:pt>
                <c:pt idx="31">
                  <c:v>8.2863533283594748E-2</c:v>
                </c:pt>
                <c:pt idx="32">
                  <c:v>-4.6757147526795162E-2</c:v>
                </c:pt>
                <c:pt idx="33">
                  <c:v>-2.3327758759283279E-2</c:v>
                </c:pt>
                <c:pt idx="34">
                  <c:v>-2.3327758759283279E-2</c:v>
                </c:pt>
                <c:pt idx="35">
                  <c:v>-2.6305879735761373E-2</c:v>
                </c:pt>
                <c:pt idx="36">
                  <c:v>-5.5815509321912593E-3</c:v>
                </c:pt>
                <c:pt idx="37">
                  <c:v>-1.8520030930586628E-3</c:v>
                </c:pt>
                <c:pt idx="38">
                  <c:v>3.0796872838889655E-3</c:v>
                </c:pt>
                <c:pt idx="39">
                  <c:v>7.3339512015698993E-2</c:v>
                </c:pt>
                <c:pt idx="40">
                  <c:v>-5.1749713628118865E-2</c:v>
                </c:pt>
                <c:pt idx="41">
                  <c:v>-1.4368083231927953E-2</c:v>
                </c:pt>
                <c:pt idx="42">
                  <c:v>0.10819893343270803</c:v>
                </c:pt>
                <c:pt idx="43">
                  <c:v>-1.5945621560938816E-2</c:v>
                </c:pt>
                <c:pt idx="44">
                  <c:v>1.8838651889961033E-2</c:v>
                </c:pt>
                <c:pt idx="45">
                  <c:v>-7.7825063035670272E-3</c:v>
                </c:pt>
                <c:pt idx="46">
                  <c:v>-7.7825063035670272E-3</c:v>
                </c:pt>
                <c:pt idx="47">
                  <c:v>-1.0856128497886086E-2</c:v>
                </c:pt>
                <c:pt idx="48">
                  <c:v>-1.9646393805136331E-2</c:v>
                </c:pt>
                <c:pt idx="49">
                  <c:v>0.11853704815491461</c:v>
                </c:pt>
                <c:pt idx="50">
                  <c:v>7.1591587678579538E-2</c:v>
                </c:pt>
                <c:pt idx="51">
                  <c:v>-1.1580569850899503E-2</c:v>
                </c:pt>
                <c:pt idx="52">
                  <c:v>-1.7138500416594482E-2</c:v>
                </c:pt>
                <c:pt idx="53">
                  <c:v>-2.5426020184796227E-2</c:v>
                </c:pt>
                <c:pt idx="54">
                  <c:v>-3.7375369875194409E-2</c:v>
                </c:pt>
                <c:pt idx="55">
                  <c:v>5.2308463239982839E-3</c:v>
                </c:pt>
                <c:pt idx="56">
                  <c:v>-4.2511437544331621E-2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20-4AAC-9CE6-180C675C6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DF2F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</a:t>
            </a:r>
            <a:r>
              <a:rPr lang="en-US" sz="1400" b="0" i="0" u="none" strike="noStrike" baseline="0">
                <a:effectLst/>
              </a:rPr>
              <a:t>AADR (%) </a:t>
            </a:r>
            <a:r>
              <a:rPr lang="en-US" sz="1400" b="0" i="0" baseline="0">
                <a:effectLst/>
              </a:rPr>
              <a:t>SAL EM H2O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Thetas!$G$10</c:f>
              <c:strCache>
                <c:ptCount val="1"/>
                <c:pt idx="0">
                  <c:v>b_MX_H2O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Thetas!$F$11:$F$210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283.14999999999998</c:v>
                </c:pt>
                <c:pt idx="2">
                  <c:v>283.14999999999998</c:v>
                </c:pt>
                <c:pt idx="3">
                  <c:v>283.14999999999998</c:v>
                </c:pt>
                <c:pt idx="4">
                  <c:v>288.14999999999998</c:v>
                </c:pt>
                <c:pt idx="5">
                  <c:v>288.14999999999998</c:v>
                </c:pt>
                <c:pt idx="6">
                  <c:v>288.14999999999998</c:v>
                </c:pt>
                <c:pt idx="7">
                  <c:v>293.14999999999998</c:v>
                </c:pt>
                <c:pt idx="8">
                  <c:v>293.14999999999998</c:v>
                </c:pt>
                <c:pt idx="9">
                  <c:v>293.14999999999998</c:v>
                </c:pt>
                <c:pt idx="10">
                  <c:v>293.14999999999998</c:v>
                </c:pt>
                <c:pt idx="11">
                  <c:v>293.14999999999998</c:v>
                </c:pt>
                <c:pt idx="12">
                  <c:v>293.14999999999998</c:v>
                </c:pt>
                <c:pt idx="13">
                  <c:v>293.14999999999998</c:v>
                </c:pt>
                <c:pt idx="14">
                  <c:v>295.14999999999998</c:v>
                </c:pt>
                <c:pt idx="15">
                  <c:v>298.14999999999998</c:v>
                </c:pt>
                <c:pt idx="16">
                  <c:v>298.14999999999998</c:v>
                </c:pt>
                <c:pt idx="17">
                  <c:v>298.14999999999998</c:v>
                </c:pt>
                <c:pt idx="18">
                  <c:v>298.14999999999998</c:v>
                </c:pt>
                <c:pt idx="19">
                  <c:v>298.14999999999998</c:v>
                </c:pt>
                <c:pt idx="20">
                  <c:v>298.14999999999998</c:v>
                </c:pt>
                <c:pt idx="21">
                  <c:v>300.2</c:v>
                </c:pt>
                <c:pt idx="22">
                  <c:v>303.14999999999998</c:v>
                </c:pt>
                <c:pt idx="23">
                  <c:v>303.14999999999998</c:v>
                </c:pt>
                <c:pt idx="24">
                  <c:v>303.14999999999998</c:v>
                </c:pt>
                <c:pt idx="25">
                  <c:v>303.14999999999998</c:v>
                </c:pt>
                <c:pt idx="26">
                  <c:v>303.14999999999998</c:v>
                </c:pt>
                <c:pt idx="27">
                  <c:v>303.14999999999998</c:v>
                </c:pt>
                <c:pt idx="28">
                  <c:v>303.14999999999998</c:v>
                </c:pt>
                <c:pt idx="29">
                  <c:v>303.14999999999998</c:v>
                </c:pt>
                <c:pt idx="30">
                  <c:v>303.14999999999998</c:v>
                </c:pt>
                <c:pt idx="31">
                  <c:v>308.14999999999998</c:v>
                </c:pt>
                <c:pt idx="32">
                  <c:v>308.14999999999998</c:v>
                </c:pt>
                <c:pt idx="33">
                  <c:v>308.14999999999998</c:v>
                </c:pt>
                <c:pt idx="34">
                  <c:v>308.14999999999998</c:v>
                </c:pt>
                <c:pt idx="35">
                  <c:v>308.14999999999998</c:v>
                </c:pt>
                <c:pt idx="36">
                  <c:v>308.14999999999998</c:v>
                </c:pt>
                <c:pt idx="37">
                  <c:v>310.39999999999998</c:v>
                </c:pt>
                <c:pt idx="38">
                  <c:v>311.14999999999998</c:v>
                </c:pt>
                <c:pt idx="39">
                  <c:v>313.14999999999998</c:v>
                </c:pt>
                <c:pt idx="40">
                  <c:v>313.14999999999998</c:v>
                </c:pt>
                <c:pt idx="41">
                  <c:v>313.14999999999998</c:v>
                </c:pt>
                <c:pt idx="42">
                  <c:v>313.14999999999998</c:v>
                </c:pt>
                <c:pt idx="43">
                  <c:v>315.60000000000002</c:v>
                </c:pt>
                <c:pt idx="44">
                  <c:v>318.14999999999998</c:v>
                </c:pt>
                <c:pt idx="45">
                  <c:v>318.14999999999998</c:v>
                </c:pt>
                <c:pt idx="46">
                  <c:v>318.14999999999998</c:v>
                </c:pt>
                <c:pt idx="47">
                  <c:v>318.14999999999998</c:v>
                </c:pt>
                <c:pt idx="48">
                  <c:v>318.7</c:v>
                </c:pt>
                <c:pt idx="49">
                  <c:v>323.14999999999998</c:v>
                </c:pt>
                <c:pt idx="50">
                  <c:v>323.14999999999998</c:v>
                </c:pt>
                <c:pt idx="51">
                  <c:v>323.14999999999998</c:v>
                </c:pt>
                <c:pt idx="52">
                  <c:v>323.14999999999998</c:v>
                </c:pt>
                <c:pt idx="53">
                  <c:v>326.89999999999998</c:v>
                </c:pt>
                <c:pt idx="54">
                  <c:v>330.75</c:v>
                </c:pt>
                <c:pt idx="55">
                  <c:v>333.15</c:v>
                </c:pt>
                <c:pt idx="56">
                  <c:v>333.15</c:v>
                </c:pt>
                <c:pt idx="57">
                  <c:v>278.14999999999998</c:v>
                </c:pt>
                <c:pt idx="58">
                  <c:v>278.14999999999998</c:v>
                </c:pt>
                <c:pt idx="59">
                  <c:v>278.14999999999998</c:v>
                </c:pt>
                <c:pt idx="60">
                  <c:v>278.14999999999998</c:v>
                </c:pt>
                <c:pt idx="61">
                  <c:v>278.14999999999998</c:v>
                </c:pt>
                <c:pt idx="62">
                  <c:v>278.14999999999998</c:v>
                </c:pt>
                <c:pt idx="63">
                  <c:v>278.14999999999998</c:v>
                </c:pt>
                <c:pt idx="64">
                  <c:v>278.14999999999998</c:v>
                </c:pt>
                <c:pt idx="65">
                  <c:v>278.14999999999998</c:v>
                </c:pt>
                <c:pt idx="66">
                  <c:v>278.14999999999998</c:v>
                </c:pt>
                <c:pt idx="67">
                  <c:v>278.14999999999998</c:v>
                </c:pt>
                <c:pt idx="68">
                  <c:v>278.14999999999998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Thetas!$AN$11:$AN$210</c:f>
              <c:numCache>
                <c:formatCode>0.00</c:formatCode>
                <c:ptCount val="200"/>
                <c:pt idx="0">
                  <c:v>1.0907361649297906</c:v>
                </c:pt>
                <c:pt idx="1">
                  <c:v>-3.8632298902043676</c:v>
                </c:pt>
                <c:pt idx="2">
                  <c:v>4.1609908493568293</c:v>
                </c:pt>
                <c:pt idx="3">
                  <c:v>9.0177431266233921</c:v>
                </c:pt>
                <c:pt idx="4">
                  <c:v>-3.3288627273683415</c:v>
                </c:pt>
                <c:pt idx="5">
                  <c:v>-3.1655776109596419</c:v>
                </c:pt>
                <c:pt idx="6">
                  <c:v>-5.2319681214289231</c:v>
                </c:pt>
                <c:pt idx="7">
                  <c:v>5.4651845702916289</c:v>
                </c:pt>
                <c:pt idx="8">
                  <c:v>-2.7318391446990775</c:v>
                </c:pt>
                <c:pt idx="9">
                  <c:v>-2.7318391446990775</c:v>
                </c:pt>
                <c:pt idx="10">
                  <c:v>-2.4737630392480288</c:v>
                </c:pt>
                <c:pt idx="11">
                  <c:v>-1.3139852656246687</c:v>
                </c:pt>
                <c:pt idx="12">
                  <c:v>2.8810081729840369</c:v>
                </c:pt>
                <c:pt idx="13">
                  <c:v>2.6844854989784586</c:v>
                </c:pt>
                <c:pt idx="14">
                  <c:v>9.5159070335047211</c:v>
                </c:pt>
                <c:pt idx="15">
                  <c:v>-2.6718986529305737</c:v>
                </c:pt>
                <c:pt idx="16">
                  <c:v>-2.5501922357497957</c:v>
                </c:pt>
                <c:pt idx="17">
                  <c:v>-2.5501922357497957</c:v>
                </c:pt>
                <c:pt idx="18">
                  <c:v>-1.4664996329295206</c:v>
                </c:pt>
                <c:pt idx="19">
                  <c:v>-2.6718986529305737</c:v>
                </c:pt>
                <c:pt idx="20">
                  <c:v>-1.6583954625320219</c:v>
                </c:pt>
                <c:pt idx="21">
                  <c:v>-0.81393735280359969</c:v>
                </c:pt>
                <c:pt idx="22">
                  <c:v>4.9684988295814012</c:v>
                </c:pt>
                <c:pt idx="23">
                  <c:v>3.1150279018782396</c:v>
                </c:pt>
                <c:pt idx="24">
                  <c:v>-2.2660507314461245</c:v>
                </c:pt>
                <c:pt idx="25">
                  <c:v>-2.5658245488427176</c:v>
                </c:pt>
                <c:pt idx="26">
                  <c:v>-2.5658245488427176</c:v>
                </c:pt>
                <c:pt idx="27">
                  <c:v>-2.3613212506768804</c:v>
                </c:pt>
                <c:pt idx="28">
                  <c:v>-2.4509551811944563</c:v>
                </c:pt>
                <c:pt idx="29">
                  <c:v>-1.3064592794552685</c:v>
                </c:pt>
                <c:pt idx="30">
                  <c:v>1.2056102843617548E-2</c:v>
                </c:pt>
                <c:pt idx="31">
                  <c:v>5.4601686490496117</c:v>
                </c:pt>
                <c:pt idx="32">
                  <c:v>-3.3687201477559858</c:v>
                </c:pt>
                <c:pt idx="33">
                  <c:v>-1.652799393303257</c:v>
                </c:pt>
                <c:pt idx="34">
                  <c:v>-1.652799393303257</c:v>
                </c:pt>
                <c:pt idx="35">
                  <c:v>-1.8677438019280856</c:v>
                </c:pt>
                <c:pt idx="36">
                  <c:v>-0.39054897959496226</c:v>
                </c:pt>
                <c:pt idx="37">
                  <c:v>-0.1254815149662788</c:v>
                </c:pt>
                <c:pt idx="38">
                  <c:v>0.20595220728661776</c:v>
                </c:pt>
                <c:pt idx="39">
                  <c:v>4.5705666352215264</c:v>
                </c:pt>
                <c:pt idx="40">
                  <c:v>-3.4977481497795941</c:v>
                </c:pt>
                <c:pt idx="41">
                  <c:v>-0.94720243724257702</c:v>
                </c:pt>
                <c:pt idx="42">
                  <c:v>6.5996537357139315</c:v>
                </c:pt>
                <c:pt idx="43">
                  <c:v>-1.0196694825401318</c:v>
                </c:pt>
                <c:pt idx="44">
                  <c:v>1.1418316228859711</c:v>
                </c:pt>
                <c:pt idx="45">
                  <c:v>-0.47944233849875395</c:v>
                </c:pt>
                <c:pt idx="46">
                  <c:v>-0.47944233849875395</c:v>
                </c:pt>
                <c:pt idx="47">
                  <c:v>-0.6700620120806603</c:v>
                </c:pt>
                <c:pt idx="48">
                  <c:v>-1.210838656769663</c:v>
                </c:pt>
                <c:pt idx="49">
                  <c:v>6.3989062659102744</c:v>
                </c:pt>
                <c:pt idx="50">
                  <c:v>3.965167114395717</c:v>
                </c:pt>
                <c:pt idx="51">
                  <c:v>-0.67237407161977814</c:v>
                </c:pt>
                <c:pt idx="52">
                  <c:v>-0.99829194151600376</c:v>
                </c:pt>
                <c:pt idx="53">
                  <c:v>-1.4223032093457564</c:v>
                </c:pt>
                <c:pt idx="54">
                  <c:v>-2.0108080498785634</c:v>
                </c:pt>
                <c:pt idx="55">
                  <c:v>0.26770808541373503</c:v>
                </c:pt>
                <c:pt idx="56">
                  <c:v>-2.2301733180383869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05-47AE-995C-6AAAEE3C2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EDF2F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Pontos e modelo solubilidade em MEG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Thetas!$S$11:$S$41</c:f>
              <c:numCache>
                <c:formatCode>0.00</c:formatCode>
                <c:ptCount val="31"/>
                <c:pt idx="0">
                  <c:v>278.14999999999998</c:v>
                </c:pt>
                <c:pt idx="1">
                  <c:v>279.90333333333331</c:v>
                </c:pt>
                <c:pt idx="2">
                  <c:v>281.65666666666664</c:v>
                </c:pt>
                <c:pt idx="3">
                  <c:v>283.40999999999997</c:v>
                </c:pt>
                <c:pt idx="4">
                  <c:v>285.1633333333333</c:v>
                </c:pt>
                <c:pt idx="5">
                  <c:v>286.91666666666663</c:v>
                </c:pt>
                <c:pt idx="6">
                  <c:v>288.66999999999996</c:v>
                </c:pt>
                <c:pt idx="7">
                  <c:v>290.42333333333329</c:v>
                </c:pt>
                <c:pt idx="8">
                  <c:v>292.17666666666662</c:v>
                </c:pt>
                <c:pt idx="9">
                  <c:v>293.92999999999995</c:v>
                </c:pt>
                <c:pt idx="10">
                  <c:v>295.68333333333328</c:v>
                </c:pt>
                <c:pt idx="11">
                  <c:v>297.43666666666661</c:v>
                </c:pt>
                <c:pt idx="12">
                  <c:v>299.18999999999994</c:v>
                </c:pt>
                <c:pt idx="13">
                  <c:v>300.94333333333327</c:v>
                </c:pt>
                <c:pt idx="14">
                  <c:v>302.6966666666666</c:v>
                </c:pt>
                <c:pt idx="15">
                  <c:v>304.44999999999993</c:v>
                </c:pt>
                <c:pt idx="16">
                  <c:v>306.20333333333326</c:v>
                </c:pt>
                <c:pt idx="17">
                  <c:v>307.95666666666659</c:v>
                </c:pt>
                <c:pt idx="18">
                  <c:v>309.70999999999992</c:v>
                </c:pt>
                <c:pt idx="19">
                  <c:v>311.46333333333325</c:v>
                </c:pt>
                <c:pt idx="20">
                  <c:v>313.21666666666658</c:v>
                </c:pt>
                <c:pt idx="21">
                  <c:v>314.96999999999991</c:v>
                </c:pt>
                <c:pt idx="22">
                  <c:v>316.72333333333324</c:v>
                </c:pt>
                <c:pt idx="23">
                  <c:v>318.47666666666657</c:v>
                </c:pt>
                <c:pt idx="24">
                  <c:v>320.2299999999999</c:v>
                </c:pt>
                <c:pt idx="25">
                  <c:v>321.98333333333323</c:v>
                </c:pt>
                <c:pt idx="26">
                  <c:v>323.73666666666657</c:v>
                </c:pt>
                <c:pt idx="27">
                  <c:v>325.4899999999999</c:v>
                </c:pt>
                <c:pt idx="28">
                  <c:v>327.24333333333323</c:v>
                </c:pt>
                <c:pt idx="29">
                  <c:v>328.99666666666656</c:v>
                </c:pt>
                <c:pt idx="30">
                  <c:v>330.74999999999989</c:v>
                </c:pt>
              </c:numCache>
            </c:numRef>
          </c:xVal>
          <c:yVal>
            <c:numRef>
              <c:f>Thetas!$T$11:$T$41</c:f>
              <c:numCache>
                <c:formatCode>0.0000</c:formatCode>
                <c:ptCount val="31"/>
                <c:pt idx="0">
                  <c:v>0.6523137931829357</c:v>
                </c:pt>
                <c:pt idx="1">
                  <c:v>0.67034833745587152</c:v>
                </c:pt>
                <c:pt idx="2">
                  <c:v>0.68839045651445496</c:v>
                </c:pt>
                <c:pt idx="3">
                  <c:v>0.70642053947980576</c:v>
                </c:pt>
                <c:pt idx="4">
                  <c:v>0.72441884678220847</c:v>
                </c:pt>
                <c:pt idx="5">
                  <c:v>0.74236555262067838</c:v>
                </c:pt>
                <c:pt idx="6">
                  <c:v>0.76024078742443391</c:v>
                </c:pt>
                <c:pt idx="7">
                  <c:v>0.77802468018029425</c:v>
                </c:pt>
                <c:pt idx="8">
                  <c:v>0.79569740049340565</c:v>
                </c:pt>
                <c:pt idx="9">
                  <c:v>0.81323920025184282</c:v>
                </c:pt>
                <c:pt idx="10">
                  <c:v>0.83063045476967634</c:v>
                </c:pt>
                <c:pt idx="11">
                  <c:v>0.84785170328748116</c:v>
                </c:pt>
                <c:pt idx="12">
                  <c:v>0.86488368871360122</c:v>
                </c:pt>
                <c:pt idx="13">
                  <c:v>0.88170739649509444</c:v>
                </c:pt>
                <c:pt idx="14">
                  <c:v>0.89830409251219034</c:v>
                </c:pt>
                <c:pt idx="15">
                  <c:v>0.9146553598958268</c:v>
                </c:pt>
                <c:pt idx="16">
                  <c:v>0.93074313467428615</c:v>
                </c:pt>
                <c:pt idx="17">
                  <c:v>0.94654974016009286</c:v>
                </c:pt>
                <c:pt idx="18">
                  <c:v>0.9620579199959316</c:v>
                </c:pt>
                <c:pt idx="19">
                  <c:v>0.97725086978330289</c:v>
                </c:pt>
                <c:pt idx="20">
                  <c:v>0.99211226722591517</c:v>
                </c:pt>
                <c:pt idx="21">
                  <c:v>1.0066263007247727</c:v>
                </c:pt>
                <c:pt idx="22">
                  <c:v>1.0207776963702671</c:v>
                </c:pt>
                <c:pt idx="23">
                  <c:v>1.0345517432818949</c:v>
                </c:pt>
                <c:pt idx="24">
                  <c:v>1.0479343172538658</c:v>
                </c:pt>
                <c:pt idx="25">
                  <c:v>1.0609119026713287</c:v>
                </c:pt>
                <c:pt idx="26">
                  <c:v>1.073471612668462</c:v>
                </c:pt>
                <c:pt idx="27">
                  <c:v>1.0856012075059134</c:v>
                </c:pt>
                <c:pt idx="28">
                  <c:v>1.0972891111526908</c:v>
                </c:pt>
                <c:pt idx="29">
                  <c:v>1.1085244260619955</c:v>
                </c:pt>
                <c:pt idx="30">
                  <c:v>1.1192969461382691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24-45C9-8079-1F31DF4E8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scatterChart>
        <c:scatterStyle val="lineMarker"/>
        <c:varyColors val="0"/>
        <c:ser>
          <c:idx val="0"/>
          <c:order val="0"/>
          <c:tx>
            <c:strRef>
              <c:f>Thetas!$J$10</c:f>
              <c:strCache>
                <c:ptCount val="1"/>
                <c:pt idx="0">
                  <c:v>b_MX_MEG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Thetas!$I$11:$I$210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283.14999999999998</c:v>
                </c:pt>
                <c:pt idx="2">
                  <c:v>293.14999999999998</c:v>
                </c:pt>
                <c:pt idx="3">
                  <c:v>293.14999999999998</c:v>
                </c:pt>
                <c:pt idx="4">
                  <c:v>293.14999999999998</c:v>
                </c:pt>
                <c:pt idx="5">
                  <c:v>303.14999999999998</c:v>
                </c:pt>
                <c:pt idx="6">
                  <c:v>308.14999999999998</c:v>
                </c:pt>
                <c:pt idx="7">
                  <c:v>313.14999999999998</c:v>
                </c:pt>
                <c:pt idx="8">
                  <c:v>330.75</c:v>
                </c:pt>
                <c:pt idx="9">
                  <c:v>278.14999999999998</c:v>
                </c:pt>
                <c:pt idx="10">
                  <c:v>278.14999999999998</c:v>
                </c:pt>
                <c:pt idx="11">
                  <c:v>278.14999999999998</c:v>
                </c:pt>
                <c:pt idx="12">
                  <c:v>278.14999999999998</c:v>
                </c:pt>
                <c:pt idx="13">
                  <c:v>278.14999999999998</c:v>
                </c:pt>
                <c:pt idx="14">
                  <c:v>278.14999999999998</c:v>
                </c:pt>
                <c:pt idx="15">
                  <c:v>278.14999999999998</c:v>
                </c:pt>
                <c:pt idx="16">
                  <c:v>278.14999999999998</c:v>
                </c:pt>
                <c:pt idx="17">
                  <c:v>278.14999999999998</c:v>
                </c:pt>
                <c:pt idx="18">
                  <c:v>278.14999999999998</c:v>
                </c:pt>
                <c:pt idx="19">
                  <c:v>278.14999999999998</c:v>
                </c:pt>
                <c:pt idx="20">
                  <c:v>278.14999999999998</c:v>
                </c:pt>
                <c:pt idx="21">
                  <c:v>278.14999999999998</c:v>
                </c:pt>
                <c:pt idx="22">
                  <c:v>278.14999999999998</c:v>
                </c:pt>
                <c:pt idx="23">
                  <c:v>278.14999999999998</c:v>
                </c:pt>
                <c:pt idx="24">
                  <c:v>278.14999999999998</c:v>
                </c:pt>
                <c:pt idx="25">
                  <c:v>278.14999999999998</c:v>
                </c:pt>
                <c:pt idx="26">
                  <c:v>278.14999999999998</c:v>
                </c:pt>
                <c:pt idx="27">
                  <c:v>278.14999999999998</c:v>
                </c:pt>
                <c:pt idx="28">
                  <c:v>278.14999999999998</c:v>
                </c:pt>
                <c:pt idx="29">
                  <c:v>278.14999999999998</c:v>
                </c:pt>
                <c:pt idx="30">
                  <c:v>278.14999999999998</c:v>
                </c:pt>
                <c:pt idx="31">
                  <c:v>278.14999999999998</c:v>
                </c:pt>
                <c:pt idx="32">
                  <c:v>278.14999999999998</c:v>
                </c:pt>
                <c:pt idx="33">
                  <c:v>278.14999999999998</c:v>
                </c:pt>
                <c:pt idx="34">
                  <c:v>278.14999999999998</c:v>
                </c:pt>
                <c:pt idx="35">
                  <c:v>278.14999999999998</c:v>
                </c:pt>
                <c:pt idx="36">
                  <c:v>278.14999999999998</c:v>
                </c:pt>
                <c:pt idx="37">
                  <c:v>278.14999999999998</c:v>
                </c:pt>
                <c:pt idx="38">
                  <c:v>278.14999999999998</c:v>
                </c:pt>
                <c:pt idx="39">
                  <c:v>278.14999999999998</c:v>
                </c:pt>
                <c:pt idx="40">
                  <c:v>278.14999999999998</c:v>
                </c:pt>
                <c:pt idx="41">
                  <c:v>278.14999999999998</c:v>
                </c:pt>
                <c:pt idx="42">
                  <c:v>278.14999999999998</c:v>
                </c:pt>
                <c:pt idx="43">
                  <c:v>278.14999999999998</c:v>
                </c:pt>
                <c:pt idx="44">
                  <c:v>278.14999999999998</c:v>
                </c:pt>
                <c:pt idx="45">
                  <c:v>278.14999999999998</c:v>
                </c:pt>
                <c:pt idx="46">
                  <c:v>278.14999999999998</c:v>
                </c:pt>
                <c:pt idx="47">
                  <c:v>278.14999999999998</c:v>
                </c:pt>
                <c:pt idx="48">
                  <c:v>278.14999999999998</c:v>
                </c:pt>
                <c:pt idx="49">
                  <c:v>278.14999999999998</c:v>
                </c:pt>
                <c:pt idx="50">
                  <c:v>278.14999999999998</c:v>
                </c:pt>
                <c:pt idx="51">
                  <c:v>278.14999999999998</c:v>
                </c:pt>
                <c:pt idx="52">
                  <c:v>278.14999999999998</c:v>
                </c:pt>
                <c:pt idx="53">
                  <c:v>278.14999999999998</c:v>
                </c:pt>
                <c:pt idx="54">
                  <c:v>278.14999999999998</c:v>
                </c:pt>
                <c:pt idx="55">
                  <c:v>278.14999999999998</c:v>
                </c:pt>
                <c:pt idx="56">
                  <c:v>278.14999999999998</c:v>
                </c:pt>
                <c:pt idx="57">
                  <c:v>278.14999999999998</c:v>
                </c:pt>
                <c:pt idx="58">
                  <c:v>278.14999999999998</c:v>
                </c:pt>
                <c:pt idx="59">
                  <c:v>278.14999999999998</c:v>
                </c:pt>
                <c:pt idx="60">
                  <c:v>278.14999999999998</c:v>
                </c:pt>
                <c:pt idx="61">
                  <c:v>278.14999999999998</c:v>
                </c:pt>
                <c:pt idx="62">
                  <c:v>278.14999999999998</c:v>
                </c:pt>
                <c:pt idx="63">
                  <c:v>278.14999999999998</c:v>
                </c:pt>
                <c:pt idx="64">
                  <c:v>278.14999999999998</c:v>
                </c:pt>
                <c:pt idx="65">
                  <c:v>278.14999999999998</c:v>
                </c:pt>
                <c:pt idx="66">
                  <c:v>278.14999999999998</c:v>
                </c:pt>
                <c:pt idx="67">
                  <c:v>278.14999999999998</c:v>
                </c:pt>
                <c:pt idx="68">
                  <c:v>278.14999999999998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Thetas!$J$11:$J$210</c:f>
              <c:numCache>
                <c:formatCode>0.0000</c:formatCode>
                <c:ptCount val="200"/>
                <c:pt idx="0">
                  <c:v>0.64294736854975298</c:v>
                </c:pt>
                <c:pt idx="1">
                  <c:v>0.68418731064316463</c:v>
                </c:pt>
                <c:pt idx="2">
                  <c:v>0.82553901527541917</c:v>
                </c:pt>
                <c:pt idx="3">
                  <c:v>0.793601022581371</c:v>
                </c:pt>
                <c:pt idx="4">
                  <c:v>0.86453752640869852</c:v>
                </c:pt>
                <c:pt idx="5">
                  <c:v>0.86914130223527175</c:v>
                </c:pt>
                <c:pt idx="6">
                  <c:v>0.93976251433052882</c:v>
                </c:pt>
                <c:pt idx="7">
                  <c:v>0.98884263939368922</c:v>
                </c:pt>
                <c:pt idx="8">
                  <c:v>1.125168660921585</c:v>
                </c:pt>
                <c:pt idx="9">
                  <c:v>0.64294736854975298</c:v>
                </c:pt>
                <c:pt idx="10">
                  <c:v>0.64294736854975298</c:v>
                </c:pt>
                <c:pt idx="11">
                  <c:v>0.64294736854975298</c:v>
                </c:pt>
                <c:pt idx="12">
                  <c:v>0.64294736854975298</c:v>
                </c:pt>
                <c:pt idx="13">
                  <c:v>0.64294736854975298</c:v>
                </c:pt>
                <c:pt idx="14">
                  <c:v>0.64294736854975298</c:v>
                </c:pt>
                <c:pt idx="15">
                  <c:v>0.64294736854975298</c:v>
                </c:pt>
                <c:pt idx="16">
                  <c:v>0.64294736854975298</c:v>
                </c:pt>
                <c:pt idx="17">
                  <c:v>0.64294736854975298</c:v>
                </c:pt>
                <c:pt idx="18">
                  <c:v>0.64294736854975298</c:v>
                </c:pt>
                <c:pt idx="19">
                  <c:v>0.64294736854975298</c:v>
                </c:pt>
                <c:pt idx="20">
                  <c:v>0.64294736854975298</c:v>
                </c:pt>
                <c:pt idx="21">
                  <c:v>0.64294736854975298</c:v>
                </c:pt>
                <c:pt idx="22">
                  <c:v>0.64294736854975298</c:v>
                </c:pt>
                <c:pt idx="23">
                  <c:v>0.64294736854975298</c:v>
                </c:pt>
                <c:pt idx="24">
                  <c:v>0.64294736854975298</c:v>
                </c:pt>
                <c:pt idx="25">
                  <c:v>0.64294736854975298</c:v>
                </c:pt>
                <c:pt idx="26">
                  <c:v>0.64294736854975298</c:v>
                </c:pt>
                <c:pt idx="27">
                  <c:v>0.64294736854975298</c:v>
                </c:pt>
                <c:pt idx="28">
                  <c:v>0.64294736854975298</c:v>
                </c:pt>
                <c:pt idx="29">
                  <c:v>0.64294736854975298</c:v>
                </c:pt>
                <c:pt idx="30">
                  <c:v>0.64294736854975298</c:v>
                </c:pt>
                <c:pt idx="31">
                  <c:v>0.64294736854975298</c:v>
                </c:pt>
                <c:pt idx="32">
                  <c:v>0.64294736854975298</c:v>
                </c:pt>
                <c:pt idx="33">
                  <c:v>0.64294736854975298</c:v>
                </c:pt>
                <c:pt idx="34">
                  <c:v>0.64294736854975298</c:v>
                </c:pt>
                <c:pt idx="35">
                  <c:v>0.64294736854975298</c:v>
                </c:pt>
                <c:pt idx="36">
                  <c:v>0.64294736854975298</c:v>
                </c:pt>
                <c:pt idx="37">
                  <c:v>0.64294736854975298</c:v>
                </c:pt>
                <c:pt idx="38">
                  <c:v>0.64294736854975298</c:v>
                </c:pt>
                <c:pt idx="39">
                  <c:v>0.64294736854975298</c:v>
                </c:pt>
                <c:pt idx="40">
                  <c:v>0.64294736854975298</c:v>
                </c:pt>
                <c:pt idx="41">
                  <c:v>0.64294736854975298</c:v>
                </c:pt>
                <c:pt idx="42">
                  <c:v>0.64294736854975298</c:v>
                </c:pt>
                <c:pt idx="43">
                  <c:v>0.64294736854975298</c:v>
                </c:pt>
                <c:pt idx="44">
                  <c:v>0.64294736854975298</c:v>
                </c:pt>
                <c:pt idx="45">
                  <c:v>0.64294736854975298</c:v>
                </c:pt>
                <c:pt idx="46">
                  <c:v>0.64294736854975298</c:v>
                </c:pt>
                <c:pt idx="47">
                  <c:v>0.64294736854975298</c:v>
                </c:pt>
                <c:pt idx="48">
                  <c:v>0.64294736854975298</c:v>
                </c:pt>
                <c:pt idx="49">
                  <c:v>0.64294736854975298</c:v>
                </c:pt>
                <c:pt idx="50">
                  <c:v>0.64294736854975298</c:v>
                </c:pt>
                <c:pt idx="51">
                  <c:v>0.64294736854975298</c:v>
                </c:pt>
                <c:pt idx="52">
                  <c:v>0.64294736854975298</c:v>
                </c:pt>
                <c:pt idx="53">
                  <c:v>0.64294736854975298</c:v>
                </c:pt>
                <c:pt idx="54">
                  <c:v>0.64294736854975298</c:v>
                </c:pt>
                <c:pt idx="55">
                  <c:v>0.64294736854975298</c:v>
                </c:pt>
                <c:pt idx="56">
                  <c:v>0.64294736854975298</c:v>
                </c:pt>
                <c:pt idx="57">
                  <c:v>0.64294736854975298</c:v>
                </c:pt>
                <c:pt idx="58">
                  <c:v>0.64294736854975298</c:v>
                </c:pt>
                <c:pt idx="59">
                  <c:v>0.64294736854975298</c:v>
                </c:pt>
                <c:pt idx="60">
                  <c:v>0.64294736854975298</c:v>
                </c:pt>
                <c:pt idx="61">
                  <c:v>0.64294736854975298</c:v>
                </c:pt>
                <c:pt idx="62">
                  <c:v>0.64294736854975298</c:v>
                </c:pt>
                <c:pt idx="63">
                  <c:v>0.64294736854975298</c:v>
                </c:pt>
                <c:pt idx="64">
                  <c:v>0.64294736854975298</c:v>
                </c:pt>
                <c:pt idx="65">
                  <c:v>0.64294736854975298</c:v>
                </c:pt>
                <c:pt idx="66">
                  <c:v>0.64294736854975298</c:v>
                </c:pt>
                <c:pt idx="67">
                  <c:v>0.64294736854975298</c:v>
                </c:pt>
                <c:pt idx="68">
                  <c:v>0.64294736854975298</c:v>
                </c:pt>
                <c:pt idx="69">
                  <c:v>0.64294736854975298</c:v>
                </c:pt>
                <c:pt idx="70">
                  <c:v>0.64294736854975298</c:v>
                </c:pt>
                <c:pt idx="71">
                  <c:v>0.64294736854975298</c:v>
                </c:pt>
                <c:pt idx="72">
                  <c:v>0.64294736854975298</c:v>
                </c:pt>
                <c:pt idx="73">
                  <c:v>0.64294736854975298</c:v>
                </c:pt>
                <c:pt idx="74">
                  <c:v>0.64294736854975298</c:v>
                </c:pt>
                <c:pt idx="75">
                  <c:v>0.64294736854975298</c:v>
                </c:pt>
                <c:pt idx="76">
                  <c:v>0.64294736854975298</c:v>
                </c:pt>
                <c:pt idx="77">
                  <c:v>0.64294736854975298</c:v>
                </c:pt>
                <c:pt idx="78">
                  <c:v>0.64294736854975298</c:v>
                </c:pt>
                <c:pt idx="79">
                  <c:v>0.64294736854975298</c:v>
                </c:pt>
                <c:pt idx="80">
                  <c:v>0.64294736854975298</c:v>
                </c:pt>
                <c:pt idx="81">
                  <c:v>0.64294736854975298</c:v>
                </c:pt>
                <c:pt idx="82">
                  <c:v>0.64294736854975298</c:v>
                </c:pt>
                <c:pt idx="83">
                  <c:v>0.64294736854975298</c:v>
                </c:pt>
                <c:pt idx="84">
                  <c:v>0.64294736854975298</c:v>
                </c:pt>
                <c:pt idx="85">
                  <c:v>0.64294736854975298</c:v>
                </c:pt>
                <c:pt idx="86">
                  <c:v>0.64294736854975298</c:v>
                </c:pt>
                <c:pt idx="87">
                  <c:v>0.64294736854975298</c:v>
                </c:pt>
                <c:pt idx="88">
                  <c:v>0.64294736854975298</c:v>
                </c:pt>
                <c:pt idx="89">
                  <c:v>0.64294736854975298</c:v>
                </c:pt>
                <c:pt idx="90">
                  <c:v>0.64294736854975298</c:v>
                </c:pt>
                <c:pt idx="91">
                  <c:v>0.64294736854975298</c:v>
                </c:pt>
                <c:pt idx="92">
                  <c:v>0.64294736854975298</c:v>
                </c:pt>
                <c:pt idx="93">
                  <c:v>0.64294736854975298</c:v>
                </c:pt>
                <c:pt idx="94">
                  <c:v>0.64294736854975298</c:v>
                </c:pt>
                <c:pt idx="95">
                  <c:v>0.64294736854975298</c:v>
                </c:pt>
                <c:pt idx="96">
                  <c:v>0.64294736854975298</c:v>
                </c:pt>
                <c:pt idx="97">
                  <c:v>0.64294736854975298</c:v>
                </c:pt>
                <c:pt idx="98">
                  <c:v>0.64294736854975298</c:v>
                </c:pt>
                <c:pt idx="99">
                  <c:v>0.64294736854975298</c:v>
                </c:pt>
                <c:pt idx="100">
                  <c:v>0.64294736854975298</c:v>
                </c:pt>
                <c:pt idx="101">
                  <c:v>0.64294736854975298</c:v>
                </c:pt>
                <c:pt idx="102">
                  <c:v>0.64294736854975298</c:v>
                </c:pt>
                <c:pt idx="103">
                  <c:v>0.64294736854975298</c:v>
                </c:pt>
                <c:pt idx="104">
                  <c:v>0.64294736854975298</c:v>
                </c:pt>
                <c:pt idx="105">
                  <c:v>0.64294736854975298</c:v>
                </c:pt>
                <c:pt idx="106">
                  <c:v>0.64294736854975298</c:v>
                </c:pt>
                <c:pt idx="107">
                  <c:v>0.64294736854975298</c:v>
                </c:pt>
                <c:pt idx="108">
                  <c:v>0.64294736854975298</c:v>
                </c:pt>
                <c:pt idx="109">
                  <c:v>0.64294736854975298</c:v>
                </c:pt>
                <c:pt idx="110">
                  <c:v>0.64294736854975298</c:v>
                </c:pt>
                <c:pt idx="111">
                  <c:v>0.64294736854975298</c:v>
                </c:pt>
                <c:pt idx="112">
                  <c:v>0.64294736854975298</c:v>
                </c:pt>
                <c:pt idx="113">
                  <c:v>0.64294736854975298</c:v>
                </c:pt>
                <c:pt idx="114">
                  <c:v>0.64294736854975298</c:v>
                </c:pt>
                <c:pt idx="115">
                  <c:v>0.64294736854975298</c:v>
                </c:pt>
                <c:pt idx="116">
                  <c:v>0.64294736854975298</c:v>
                </c:pt>
                <c:pt idx="117">
                  <c:v>0.64294736854975298</c:v>
                </c:pt>
                <c:pt idx="118">
                  <c:v>0.64294736854975298</c:v>
                </c:pt>
                <c:pt idx="119">
                  <c:v>0.64294736854975298</c:v>
                </c:pt>
                <c:pt idx="120">
                  <c:v>0.64294736854975298</c:v>
                </c:pt>
                <c:pt idx="121">
                  <c:v>0.64294736854975298</c:v>
                </c:pt>
                <c:pt idx="122">
                  <c:v>0.64294736854975298</c:v>
                </c:pt>
                <c:pt idx="123">
                  <c:v>0.64294736854975298</c:v>
                </c:pt>
                <c:pt idx="124">
                  <c:v>0.64294736854975298</c:v>
                </c:pt>
                <c:pt idx="125">
                  <c:v>0.64294736854975298</c:v>
                </c:pt>
                <c:pt idx="126">
                  <c:v>0.64294736854975298</c:v>
                </c:pt>
                <c:pt idx="127">
                  <c:v>0.64294736854975298</c:v>
                </c:pt>
                <c:pt idx="128">
                  <c:v>0.64294736854975298</c:v>
                </c:pt>
                <c:pt idx="129">
                  <c:v>0.64294736854975298</c:v>
                </c:pt>
                <c:pt idx="130">
                  <c:v>0.64294736854975298</c:v>
                </c:pt>
                <c:pt idx="131">
                  <c:v>0.64294736854975298</c:v>
                </c:pt>
                <c:pt idx="132">
                  <c:v>0.64294736854975298</c:v>
                </c:pt>
                <c:pt idx="133">
                  <c:v>0.64294736854975298</c:v>
                </c:pt>
                <c:pt idx="134">
                  <c:v>0.64294736854975298</c:v>
                </c:pt>
                <c:pt idx="135">
                  <c:v>0.64294736854975298</c:v>
                </c:pt>
                <c:pt idx="136">
                  <c:v>0.64294736854975298</c:v>
                </c:pt>
                <c:pt idx="137">
                  <c:v>0.64294736854975298</c:v>
                </c:pt>
                <c:pt idx="138">
                  <c:v>0.64294736854975298</c:v>
                </c:pt>
                <c:pt idx="139">
                  <c:v>0.64294736854975298</c:v>
                </c:pt>
                <c:pt idx="140">
                  <c:v>0.64294736854975298</c:v>
                </c:pt>
                <c:pt idx="141">
                  <c:v>0.64294736854975298</c:v>
                </c:pt>
                <c:pt idx="142">
                  <c:v>0.64294736854975298</c:v>
                </c:pt>
                <c:pt idx="143">
                  <c:v>0.64294736854975298</c:v>
                </c:pt>
                <c:pt idx="144">
                  <c:v>0.64294736854975298</c:v>
                </c:pt>
                <c:pt idx="145">
                  <c:v>0.64294736854975298</c:v>
                </c:pt>
                <c:pt idx="146">
                  <c:v>0.64294736854975298</c:v>
                </c:pt>
                <c:pt idx="147">
                  <c:v>0.64294736854975298</c:v>
                </c:pt>
                <c:pt idx="148">
                  <c:v>0.64294736854975298</c:v>
                </c:pt>
                <c:pt idx="149">
                  <c:v>0.64294736854975298</c:v>
                </c:pt>
                <c:pt idx="150">
                  <c:v>0.64294736854975298</c:v>
                </c:pt>
                <c:pt idx="151">
                  <c:v>0.64294736854975298</c:v>
                </c:pt>
                <c:pt idx="152">
                  <c:v>0.64294736854975298</c:v>
                </c:pt>
                <c:pt idx="153">
                  <c:v>0.64294736854975298</c:v>
                </c:pt>
                <c:pt idx="154">
                  <c:v>0.64294736854975298</c:v>
                </c:pt>
                <c:pt idx="155">
                  <c:v>0.64294736854975298</c:v>
                </c:pt>
                <c:pt idx="156">
                  <c:v>0.64294736854975298</c:v>
                </c:pt>
                <c:pt idx="157">
                  <c:v>0.64294736854975298</c:v>
                </c:pt>
                <c:pt idx="158">
                  <c:v>0.64294736854975298</c:v>
                </c:pt>
                <c:pt idx="159">
                  <c:v>0.64294736854975298</c:v>
                </c:pt>
                <c:pt idx="160">
                  <c:v>0.64294736854975298</c:v>
                </c:pt>
                <c:pt idx="161">
                  <c:v>0.64294736854975298</c:v>
                </c:pt>
                <c:pt idx="162">
                  <c:v>0.64294736854975298</c:v>
                </c:pt>
                <c:pt idx="163">
                  <c:v>0.64294736854975298</c:v>
                </c:pt>
                <c:pt idx="164">
                  <c:v>0.64294736854975298</c:v>
                </c:pt>
                <c:pt idx="165">
                  <c:v>0.64294736854975298</c:v>
                </c:pt>
                <c:pt idx="166">
                  <c:v>0.64294736854975298</c:v>
                </c:pt>
                <c:pt idx="167">
                  <c:v>0.64294736854975298</c:v>
                </c:pt>
                <c:pt idx="168">
                  <c:v>0.64294736854975298</c:v>
                </c:pt>
                <c:pt idx="169">
                  <c:v>0.64294736854975298</c:v>
                </c:pt>
                <c:pt idx="170">
                  <c:v>0.64294736854975298</c:v>
                </c:pt>
                <c:pt idx="171">
                  <c:v>0.64294736854975298</c:v>
                </c:pt>
                <c:pt idx="172">
                  <c:v>0.64294736854975298</c:v>
                </c:pt>
                <c:pt idx="173">
                  <c:v>0.64294736854975298</c:v>
                </c:pt>
                <c:pt idx="174">
                  <c:v>0.64294736854975298</c:v>
                </c:pt>
                <c:pt idx="175">
                  <c:v>0.64294736854975298</c:v>
                </c:pt>
                <c:pt idx="176">
                  <c:v>0.64294736854975298</c:v>
                </c:pt>
                <c:pt idx="177">
                  <c:v>0.64294736854975298</c:v>
                </c:pt>
                <c:pt idx="178">
                  <c:v>0.64294736854975298</c:v>
                </c:pt>
                <c:pt idx="179">
                  <c:v>0.64294736854975298</c:v>
                </c:pt>
                <c:pt idx="180">
                  <c:v>0.64294736854975298</c:v>
                </c:pt>
                <c:pt idx="181">
                  <c:v>0.64294736854975298</c:v>
                </c:pt>
                <c:pt idx="182">
                  <c:v>0.64294736854975298</c:v>
                </c:pt>
                <c:pt idx="183">
                  <c:v>0.64294736854975298</c:v>
                </c:pt>
                <c:pt idx="184">
                  <c:v>0.64294736854975298</c:v>
                </c:pt>
                <c:pt idx="185">
                  <c:v>0.64294736854975298</c:v>
                </c:pt>
                <c:pt idx="186">
                  <c:v>0.64294736854975298</c:v>
                </c:pt>
                <c:pt idx="187">
                  <c:v>0.64294736854975298</c:v>
                </c:pt>
                <c:pt idx="188">
                  <c:v>0.64294736854975298</c:v>
                </c:pt>
                <c:pt idx="189">
                  <c:v>0.64294736854975298</c:v>
                </c:pt>
                <c:pt idx="190">
                  <c:v>0.64294736854975298</c:v>
                </c:pt>
                <c:pt idx="191">
                  <c:v>0.64294736854975298</c:v>
                </c:pt>
                <c:pt idx="192">
                  <c:v>0.64294736854975298</c:v>
                </c:pt>
                <c:pt idx="193">
                  <c:v>0.64294736854975298</c:v>
                </c:pt>
                <c:pt idx="194">
                  <c:v>0.64294736854975298</c:v>
                </c:pt>
                <c:pt idx="195">
                  <c:v>0.64294736854975298</c:v>
                </c:pt>
                <c:pt idx="196">
                  <c:v>0.64294736854975298</c:v>
                </c:pt>
                <c:pt idx="197">
                  <c:v>0.64294736854975298</c:v>
                </c:pt>
                <c:pt idx="198">
                  <c:v>0.64294736854975298</c:v>
                </c:pt>
                <c:pt idx="199">
                  <c:v>0.64294736854975298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24-45C9-8079-1F31DF4E8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EF2E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AAD SAL EM MEG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Thetas!$J$10</c:f>
              <c:strCache>
                <c:ptCount val="1"/>
                <c:pt idx="0">
                  <c:v>b_MX_MEG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Thetas!$I$11:$I$210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283.14999999999998</c:v>
                </c:pt>
                <c:pt idx="2">
                  <c:v>293.14999999999998</c:v>
                </c:pt>
                <c:pt idx="3">
                  <c:v>293.14999999999998</c:v>
                </c:pt>
                <c:pt idx="4">
                  <c:v>293.14999999999998</c:v>
                </c:pt>
                <c:pt idx="5">
                  <c:v>303.14999999999998</c:v>
                </c:pt>
                <c:pt idx="6">
                  <c:v>308.14999999999998</c:v>
                </c:pt>
                <c:pt idx="7">
                  <c:v>313.14999999999998</c:v>
                </c:pt>
                <c:pt idx="8">
                  <c:v>330.75</c:v>
                </c:pt>
                <c:pt idx="9">
                  <c:v>278.14999999999998</c:v>
                </c:pt>
                <c:pt idx="10">
                  <c:v>278.14999999999998</c:v>
                </c:pt>
                <c:pt idx="11">
                  <c:v>278.14999999999998</c:v>
                </c:pt>
                <c:pt idx="12">
                  <c:v>278.14999999999998</c:v>
                </c:pt>
                <c:pt idx="13">
                  <c:v>278.14999999999998</c:v>
                </c:pt>
                <c:pt idx="14">
                  <c:v>278.14999999999998</c:v>
                </c:pt>
                <c:pt idx="15">
                  <c:v>278.14999999999998</c:v>
                </c:pt>
                <c:pt idx="16">
                  <c:v>278.14999999999998</c:v>
                </c:pt>
                <c:pt idx="17">
                  <c:v>278.14999999999998</c:v>
                </c:pt>
                <c:pt idx="18">
                  <c:v>278.14999999999998</c:v>
                </c:pt>
                <c:pt idx="19">
                  <c:v>278.14999999999998</c:v>
                </c:pt>
                <c:pt idx="20">
                  <c:v>278.14999999999998</c:v>
                </c:pt>
                <c:pt idx="21">
                  <c:v>278.14999999999998</c:v>
                </c:pt>
                <c:pt idx="22">
                  <c:v>278.14999999999998</c:v>
                </c:pt>
                <c:pt idx="23">
                  <c:v>278.14999999999998</c:v>
                </c:pt>
                <c:pt idx="24">
                  <c:v>278.14999999999998</c:v>
                </c:pt>
                <c:pt idx="25">
                  <c:v>278.14999999999998</c:v>
                </c:pt>
                <c:pt idx="26">
                  <c:v>278.14999999999998</c:v>
                </c:pt>
                <c:pt idx="27">
                  <c:v>278.14999999999998</c:v>
                </c:pt>
                <c:pt idx="28">
                  <c:v>278.14999999999998</c:v>
                </c:pt>
                <c:pt idx="29">
                  <c:v>278.14999999999998</c:v>
                </c:pt>
                <c:pt idx="30">
                  <c:v>278.14999999999998</c:v>
                </c:pt>
                <c:pt idx="31">
                  <c:v>278.14999999999998</c:v>
                </c:pt>
                <c:pt idx="32">
                  <c:v>278.14999999999998</c:v>
                </c:pt>
                <c:pt idx="33">
                  <c:v>278.14999999999998</c:v>
                </c:pt>
                <c:pt idx="34">
                  <c:v>278.14999999999998</c:v>
                </c:pt>
                <c:pt idx="35">
                  <c:v>278.14999999999998</c:v>
                </c:pt>
                <c:pt idx="36">
                  <c:v>278.14999999999998</c:v>
                </c:pt>
                <c:pt idx="37">
                  <c:v>278.14999999999998</c:v>
                </c:pt>
                <c:pt idx="38">
                  <c:v>278.14999999999998</c:v>
                </c:pt>
                <c:pt idx="39">
                  <c:v>278.14999999999998</c:v>
                </c:pt>
                <c:pt idx="40">
                  <c:v>278.14999999999998</c:v>
                </c:pt>
                <c:pt idx="41">
                  <c:v>278.14999999999998</c:v>
                </c:pt>
                <c:pt idx="42">
                  <c:v>278.14999999999998</c:v>
                </c:pt>
                <c:pt idx="43">
                  <c:v>278.14999999999998</c:v>
                </c:pt>
                <c:pt idx="44">
                  <c:v>278.14999999999998</c:v>
                </c:pt>
                <c:pt idx="45">
                  <c:v>278.14999999999998</c:v>
                </c:pt>
                <c:pt idx="46">
                  <c:v>278.14999999999998</c:v>
                </c:pt>
                <c:pt idx="47">
                  <c:v>278.14999999999998</c:v>
                </c:pt>
                <c:pt idx="48">
                  <c:v>278.14999999999998</c:v>
                </c:pt>
                <c:pt idx="49">
                  <c:v>278.14999999999998</c:v>
                </c:pt>
                <c:pt idx="50">
                  <c:v>278.14999999999998</c:v>
                </c:pt>
                <c:pt idx="51">
                  <c:v>278.14999999999998</c:v>
                </c:pt>
                <c:pt idx="52">
                  <c:v>278.14999999999998</c:v>
                </c:pt>
                <c:pt idx="53">
                  <c:v>278.14999999999998</c:v>
                </c:pt>
                <c:pt idx="54">
                  <c:v>278.14999999999998</c:v>
                </c:pt>
                <c:pt idx="55">
                  <c:v>278.14999999999998</c:v>
                </c:pt>
                <c:pt idx="56">
                  <c:v>278.14999999999998</c:v>
                </c:pt>
                <c:pt idx="57">
                  <c:v>278.14999999999998</c:v>
                </c:pt>
                <c:pt idx="58">
                  <c:v>278.14999999999998</c:v>
                </c:pt>
                <c:pt idx="59">
                  <c:v>278.14999999999998</c:v>
                </c:pt>
                <c:pt idx="60">
                  <c:v>278.14999999999998</c:v>
                </c:pt>
                <c:pt idx="61">
                  <c:v>278.14999999999998</c:v>
                </c:pt>
                <c:pt idx="62">
                  <c:v>278.14999999999998</c:v>
                </c:pt>
                <c:pt idx="63">
                  <c:v>278.14999999999998</c:v>
                </c:pt>
                <c:pt idx="64">
                  <c:v>278.14999999999998</c:v>
                </c:pt>
                <c:pt idx="65">
                  <c:v>278.14999999999998</c:v>
                </c:pt>
                <c:pt idx="66">
                  <c:v>278.14999999999998</c:v>
                </c:pt>
                <c:pt idx="67">
                  <c:v>278.14999999999998</c:v>
                </c:pt>
                <c:pt idx="68">
                  <c:v>278.14999999999998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Thetas!$AP$11:$AP$210</c:f>
              <c:numCache>
                <c:formatCode>0.0000</c:formatCode>
                <c:ptCount val="200"/>
                <c:pt idx="0">
                  <c:v>-9.3664246331827128E-3</c:v>
                </c:pt>
                <c:pt idx="1">
                  <c:v>-1.9561094665136447E-2</c:v>
                </c:pt>
                <c:pt idx="2">
                  <c:v>2.0086155864071475E-2</c:v>
                </c:pt>
                <c:pt idx="3">
                  <c:v>-1.1851836829976703E-2</c:v>
                </c:pt>
                <c:pt idx="4">
                  <c:v>5.9084666997350821E-2</c:v>
                </c:pt>
                <c:pt idx="5">
                  <c:v>-3.3414752101548428E-2</c:v>
                </c:pt>
                <c:pt idx="6">
                  <c:v>-8.5122012254280621E-3</c:v>
                </c:pt>
                <c:pt idx="7">
                  <c:v>-2.7108100457581275E-3</c:v>
                </c:pt>
                <c:pt idx="8">
                  <c:v>5.8717147833000638E-3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0-40B7-A462-C92BB271F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EF2E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AADR (%) SAL EM MEG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Thetas!$J$10</c:f>
              <c:strCache>
                <c:ptCount val="1"/>
                <c:pt idx="0">
                  <c:v>b_MX_MEG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Thetas!$I$11:$I$210</c:f>
              <c:numCache>
                <c:formatCode>General</c:formatCode>
                <c:ptCount val="200"/>
                <c:pt idx="0">
                  <c:v>278.14999999999998</c:v>
                </c:pt>
                <c:pt idx="1">
                  <c:v>283.14999999999998</c:v>
                </c:pt>
                <c:pt idx="2">
                  <c:v>293.14999999999998</c:v>
                </c:pt>
                <c:pt idx="3">
                  <c:v>293.14999999999998</c:v>
                </c:pt>
                <c:pt idx="4">
                  <c:v>293.14999999999998</c:v>
                </c:pt>
                <c:pt idx="5">
                  <c:v>303.14999999999998</c:v>
                </c:pt>
                <c:pt idx="6">
                  <c:v>308.14999999999998</c:v>
                </c:pt>
                <c:pt idx="7">
                  <c:v>313.14999999999998</c:v>
                </c:pt>
                <c:pt idx="8">
                  <c:v>330.75</c:v>
                </c:pt>
                <c:pt idx="9">
                  <c:v>278.14999999999998</c:v>
                </c:pt>
                <c:pt idx="10">
                  <c:v>278.14999999999998</c:v>
                </c:pt>
                <c:pt idx="11">
                  <c:v>278.14999999999998</c:v>
                </c:pt>
                <c:pt idx="12">
                  <c:v>278.14999999999998</c:v>
                </c:pt>
                <c:pt idx="13">
                  <c:v>278.14999999999998</c:v>
                </c:pt>
                <c:pt idx="14">
                  <c:v>278.14999999999998</c:v>
                </c:pt>
                <c:pt idx="15">
                  <c:v>278.14999999999998</c:v>
                </c:pt>
                <c:pt idx="16">
                  <c:v>278.14999999999998</c:v>
                </c:pt>
                <c:pt idx="17">
                  <c:v>278.14999999999998</c:v>
                </c:pt>
                <c:pt idx="18">
                  <c:v>278.14999999999998</c:v>
                </c:pt>
                <c:pt idx="19">
                  <c:v>278.14999999999998</c:v>
                </c:pt>
                <c:pt idx="20">
                  <c:v>278.14999999999998</c:v>
                </c:pt>
                <c:pt idx="21">
                  <c:v>278.14999999999998</c:v>
                </c:pt>
                <c:pt idx="22">
                  <c:v>278.14999999999998</c:v>
                </c:pt>
                <c:pt idx="23">
                  <c:v>278.14999999999998</c:v>
                </c:pt>
                <c:pt idx="24">
                  <c:v>278.14999999999998</c:v>
                </c:pt>
                <c:pt idx="25">
                  <c:v>278.14999999999998</c:v>
                </c:pt>
                <c:pt idx="26">
                  <c:v>278.14999999999998</c:v>
                </c:pt>
                <c:pt idx="27">
                  <c:v>278.14999999999998</c:v>
                </c:pt>
                <c:pt idx="28">
                  <c:v>278.14999999999998</c:v>
                </c:pt>
                <c:pt idx="29">
                  <c:v>278.14999999999998</c:v>
                </c:pt>
                <c:pt idx="30">
                  <c:v>278.14999999999998</c:v>
                </c:pt>
                <c:pt idx="31">
                  <c:v>278.14999999999998</c:v>
                </c:pt>
                <c:pt idx="32">
                  <c:v>278.14999999999998</c:v>
                </c:pt>
                <c:pt idx="33">
                  <c:v>278.14999999999998</c:v>
                </c:pt>
                <c:pt idx="34">
                  <c:v>278.14999999999998</c:v>
                </c:pt>
                <c:pt idx="35">
                  <c:v>278.14999999999998</c:v>
                </c:pt>
                <c:pt idx="36">
                  <c:v>278.14999999999998</c:v>
                </c:pt>
                <c:pt idx="37">
                  <c:v>278.14999999999998</c:v>
                </c:pt>
                <c:pt idx="38">
                  <c:v>278.14999999999998</c:v>
                </c:pt>
                <c:pt idx="39">
                  <c:v>278.14999999999998</c:v>
                </c:pt>
                <c:pt idx="40">
                  <c:v>278.14999999999998</c:v>
                </c:pt>
                <c:pt idx="41">
                  <c:v>278.14999999999998</c:v>
                </c:pt>
                <c:pt idx="42">
                  <c:v>278.14999999999998</c:v>
                </c:pt>
                <c:pt idx="43">
                  <c:v>278.14999999999998</c:v>
                </c:pt>
                <c:pt idx="44">
                  <c:v>278.14999999999998</c:v>
                </c:pt>
                <c:pt idx="45">
                  <c:v>278.14999999999998</c:v>
                </c:pt>
                <c:pt idx="46">
                  <c:v>278.14999999999998</c:v>
                </c:pt>
                <c:pt idx="47">
                  <c:v>278.14999999999998</c:v>
                </c:pt>
                <c:pt idx="48">
                  <c:v>278.14999999999998</c:v>
                </c:pt>
                <c:pt idx="49">
                  <c:v>278.14999999999998</c:v>
                </c:pt>
                <c:pt idx="50">
                  <c:v>278.14999999999998</c:v>
                </c:pt>
                <c:pt idx="51">
                  <c:v>278.14999999999998</c:v>
                </c:pt>
                <c:pt idx="52">
                  <c:v>278.14999999999998</c:v>
                </c:pt>
                <c:pt idx="53">
                  <c:v>278.14999999999998</c:v>
                </c:pt>
                <c:pt idx="54">
                  <c:v>278.14999999999998</c:v>
                </c:pt>
                <c:pt idx="55">
                  <c:v>278.14999999999998</c:v>
                </c:pt>
                <c:pt idx="56">
                  <c:v>278.14999999999998</c:v>
                </c:pt>
                <c:pt idx="57">
                  <c:v>278.14999999999998</c:v>
                </c:pt>
                <c:pt idx="58">
                  <c:v>278.14999999999998</c:v>
                </c:pt>
                <c:pt idx="59">
                  <c:v>278.14999999999998</c:v>
                </c:pt>
                <c:pt idx="60">
                  <c:v>278.14999999999998</c:v>
                </c:pt>
                <c:pt idx="61">
                  <c:v>278.14999999999998</c:v>
                </c:pt>
                <c:pt idx="62">
                  <c:v>278.14999999999998</c:v>
                </c:pt>
                <c:pt idx="63">
                  <c:v>278.14999999999998</c:v>
                </c:pt>
                <c:pt idx="64">
                  <c:v>278.14999999999998</c:v>
                </c:pt>
                <c:pt idx="65">
                  <c:v>278.14999999999998</c:v>
                </c:pt>
                <c:pt idx="66">
                  <c:v>278.14999999999998</c:v>
                </c:pt>
                <c:pt idx="67">
                  <c:v>278.14999999999998</c:v>
                </c:pt>
                <c:pt idx="68">
                  <c:v>278.14999999999998</c:v>
                </c:pt>
                <c:pt idx="69">
                  <c:v>278.14999999999998</c:v>
                </c:pt>
                <c:pt idx="70">
                  <c:v>278.14999999999998</c:v>
                </c:pt>
                <c:pt idx="71">
                  <c:v>278.14999999999998</c:v>
                </c:pt>
                <c:pt idx="72">
                  <c:v>278.14999999999998</c:v>
                </c:pt>
                <c:pt idx="73">
                  <c:v>278.14999999999998</c:v>
                </c:pt>
                <c:pt idx="74">
                  <c:v>278.14999999999998</c:v>
                </c:pt>
                <c:pt idx="75">
                  <c:v>278.14999999999998</c:v>
                </c:pt>
                <c:pt idx="76">
                  <c:v>278.14999999999998</c:v>
                </c:pt>
                <c:pt idx="77">
                  <c:v>278.14999999999998</c:v>
                </c:pt>
                <c:pt idx="78">
                  <c:v>278.14999999999998</c:v>
                </c:pt>
                <c:pt idx="79">
                  <c:v>278.14999999999998</c:v>
                </c:pt>
                <c:pt idx="80">
                  <c:v>278.14999999999998</c:v>
                </c:pt>
                <c:pt idx="81">
                  <c:v>278.14999999999998</c:v>
                </c:pt>
                <c:pt idx="82">
                  <c:v>278.14999999999998</c:v>
                </c:pt>
                <c:pt idx="83">
                  <c:v>278.14999999999998</c:v>
                </c:pt>
                <c:pt idx="84">
                  <c:v>278.14999999999998</c:v>
                </c:pt>
                <c:pt idx="85">
                  <c:v>278.14999999999998</c:v>
                </c:pt>
                <c:pt idx="86">
                  <c:v>278.14999999999998</c:v>
                </c:pt>
                <c:pt idx="87">
                  <c:v>278.14999999999998</c:v>
                </c:pt>
                <c:pt idx="88">
                  <c:v>278.14999999999998</c:v>
                </c:pt>
                <c:pt idx="89">
                  <c:v>278.14999999999998</c:v>
                </c:pt>
                <c:pt idx="90">
                  <c:v>278.14999999999998</c:v>
                </c:pt>
                <c:pt idx="91">
                  <c:v>278.14999999999998</c:v>
                </c:pt>
                <c:pt idx="92">
                  <c:v>278.14999999999998</c:v>
                </c:pt>
                <c:pt idx="93">
                  <c:v>278.14999999999998</c:v>
                </c:pt>
                <c:pt idx="94">
                  <c:v>278.14999999999998</c:v>
                </c:pt>
                <c:pt idx="95">
                  <c:v>278.14999999999998</c:v>
                </c:pt>
                <c:pt idx="96">
                  <c:v>278.14999999999998</c:v>
                </c:pt>
                <c:pt idx="97">
                  <c:v>278.14999999999998</c:v>
                </c:pt>
                <c:pt idx="98">
                  <c:v>278.14999999999998</c:v>
                </c:pt>
                <c:pt idx="99">
                  <c:v>278.14999999999998</c:v>
                </c:pt>
                <c:pt idx="100">
                  <c:v>278.14999999999998</c:v>
                </c:pt>
                <c:pt idx="101">
                  <c:v>278.14999999999998</c:v>
                </c:pt>
                <c:pt idx="102">
                  <c:v>278.14999999999998</c:v>
                </c:pt>
                <c:pt idx="103">
                  <c:v>278.14999999999998</c:v>
                </c:pt>
                <c:pt idx="104">
                  <c:v>278.14999999999998</c:v>
                </c:pt>
                <c:pt idx="105">
                  <c:v>278.14999999999998</c:v>
                </c:pt>
                <c:pt idx="106">
                  <c:v>278.14999999999998</c:v>
                </c:pt>
                <c:pt idx="107">
                  <c:v>278.14999999999998</c:v>
                </c:pt>
                <c:pt idx="108">
                  <c:v>278.14999999999998</c:v>
                </c:pt>
                <c:pt idx="109">
                  <c:v>278.14999999999998</c:v>
                </c:pt>
                <c:pt idx="110">
                  <c:v>278.14999999999998</c:v>
                </c:pt>
                <c:pt idx="111">
                  <c:v>278.14999999999998</c:v>
                </c:pt>
                <c:pt idx="112">
                  <c:v>278.14999999999998</c:v>
                </c:pt>
                <c:pt idx="113">
                  <c:v>278.14999999999998</c:v>
                </c:pt>
                <c:pt idx="114">
                  <c:v>278.14999999999998</c:v>
                </c:pt>
                <c:pt idx="115">
                  <c:v>278.14999999999998</c:v>
                </c:pt>
                <c:pt idx="116">
                  <c:v>278.14999999999998</c:v>
                </c:pt>
                <c:pt idx="117">
                  <c:v>278.14999999999998</c:v>
                </c:pt>
                <c:pt idx="118">
                  <c:v>278.14999999999998</c:v>
                </c:pt>
                <c:pt idx="119">
                  <c:v>278.14999999999998</c:v>
                </c:pt>
                <c:pt idx="120">
                  <c:v>278.14999999999998</c:v>
                </c:pt>
                <c:pt idx="121">
                  <c:v>278.14999999999998</c:v>
                </c:pt>
                <c:pt idx="122">
                  <c:v>278.14999999999998</c:v>
                </c:pt>
                <c:pt idx="123">
                  <c:v>278.14999999999998</c:v>
                </c:pt>
                <c:pt idx="124">
                  <c:v>278.14999999999998</c:v>
                </c:pt>
                <c:pt idx="125">
                  <c:v>278.14999999999998</c:v>
                </c:pt>
                <c:pt idx="126">
                  <c:v>278.14999999999998</c:v>
                </c:pt>
                <c:pt idx="127">
                  <c:v>278.14999999999998</c:v>
                </c:pt>
                <c:pt idx="128">
                  <c:v>278.14999999999998</c:v>
                </c:pt>
                <c:pt idx="129">
                  <c:v>278.14999999999998</c:v>
                </c:pt>
                <c:pt idx="130">
                  <c:v>278.14999999999998</c:v>
                </c:pt>
                <c:pt idx="131">
                  <c:v>278.14999999999998</c:v>
                </c:pt>
                <c:pt idx="132">
                  <c:v>278.14999999999998</c:v>
                </c:pt>
                <c:pt idx="133">
                  <c:v>278.14999999999998</c:v>
                </c:pt>
                <c:pt idx="134">
                  <c:v>278.14999999999998</c:v>
                </c:pt>
                <c:pt idx="135">
                  <c:v>278.14999999999998</c:v>
                </c:pt>
                <c:pt idx="136">
                  <c:v>278.14999999999998</c:v>
                </c:pt>
                <c:pt idx="137">
                  <c:v>278.14999999999998</c:v>
                </c:pt>
                <c:pt idx="138">
                  <c:v>278.14999999999998</c:v>
                </c:pt>
                <c:pt idx="139">
                  <c:v>278.14999999999998</c:v>
                </c:pt>
                <c:pt idx="140">
                  <c:v>278.14999999999998</c:v>
                </c:pt>
                <c:pt idx="141">
                  <c:v>278.14999999999998</c:v>
                </c:pt>
                <c:pt idx="142">
                  <c:v>278.14999999999998</c:v>
                </c:pt>
                <c:pt idx="143">
                  <c:v>278.14999999999998</c:v>
                </c:pt>
                <c:pt idx="144">
                  <c:v>278.14999999999998</c:v>
                </c:pt>
                <c:pt idx="145">
                  <c:v>278.14999999999998</c:v>
                </c:pt>
                <c:pt idx="146">
                  <c:v>278.14999999999998</c:v>
                </c:pt>
                <c:pt idx="147">
                  <c:v>278.14999999999998</c:v>
                </c:pt>
                <c:pt idx="148">
                  <c:v>278.14999999999998</c:v>
                </c:pt>
                <c:pt idx="149">
                  <c:v>278.14999999999998</c:v>
                </c:pt>
                <c:pt idx="150">
                  <c:v>278.14999999999998</c:v>
                </c:pt>
                <c:pt idx="151">
                  <c:v>278.14999999999998</c:v>
                </c:pt>
                <c:pt idx="152">
                  <c:v>278.14999999999998</c:v>
                </c:pt>
                <c:pt idx="153">
                  <c:v>278.14999999999998</c:v>
                </c:pt>
                <c:pt idx="154">
                  <c:v>278.14999999999998</c:v>
                </c:pt>
                <c:pt idx="155">
                  <c:v>278.14999999999998</c:v>
                </c:pt>
                <c:pt idx="156">
                  <c:v>278.14999999999998</c:v>
                </c:pt>
                <c:pt idx="157">
                  <c:v>278.14999999999998</c:v>
                </c:pt>
                <c:pt idx="158">
                  <c:v>278.14999999999998</c:v>
                </c:pt>
                <c:pt idx="159">
                  <c:v>278.14999999999998</c:v>
                </c:pt>
                <c:pt idx="160">
                  <c:v>278.14999999999998</c:v>
                </c:pt>
                <c:pt idx="161">
                  <c:v>278.14999999999998</c:v>
                </c:pt>
                <c:pt idx="162">
                  <c:v>278.14999999999998</c:v>
                </c:pt>
                <c:pt idx="163">
                  <c:v>278.14999999999998</c:v>
                </c:pt>
                <c:pt idx="164">
                  <c:v>278.14999999999998</c:v>
                </c:pt>
                <c:pt idx="165">
                  <c:v>278.14999999999998</c:v>
                </c:pt>
                <c:pt idx="166">
                  <c:v>278.14999999999998</c:v>
                </c:pt>
                <c:pt idx="167">
                  <c:v>278.14999999999998</c:v>
                </c:pt>
                <c:pt idx="168">
                  <c:v>278.14999999999998</c:v>
                </c:pt>
                <c:pt idx="169">
                  <c:v>278.14999999999998</c:v>
                </c:pt>
                <c:pt idx="170">
                  <c:v>278.14999999999998</c:v>
                </c:pt>
                <c:pt idx="171">
                  <c:v>278.14999999999998</c:v>
                </c:pt>
                <c:pt idx="172">
                  <c:v>278.14999999999998</c:v>
                </c:pt>
                <c:pt idx="173">
                  <c:v>278.14999999999998</c:v>
                </c:pt>
                <c:pt idx="174">
                  <c:v>278.14999999999998</c:v>
                </c:pt>
                <c:pt idx="175">
                  <c:v>278.14999999999998</c:v>
                </c:pt>
                <c:pt idx="176">
                  <c:v>278.14999999999998</c:v>
                </c:pt>
                <c:pt idx="177">
                  <c:v>278.14999999999998</c:v>
                </c:pt>
                <c:pt idx="178">
                  <c:v>278.14999999999998</c:v>
                </c:pt>
                <c:pt idx="179">
                  <c:v>278.14999999999998</c:v>
                </c:pt>
                <c:pt idx="180">
                  <c:v>278.14999999999998</c:v>
                </c:pt>
                <c:pt idx="181">
                  <c:v>278.14999999999998</c:v>
                </c:pt>
                <c:pt idx="182">
                  <c:v>278.14999999999998</c:v>
                </c:pt>
                <c:pt idx="183">
                  <c:v>278.14999999999998</c:v>
                </c:pt>
                <c:pt idx="184">
                  <c:v>278.14999999999998</c:v>
                </c:pt>
                <c:pt idx="185">
                  <c:v>278.14999999999998</c:v>
                </c:pt>
                <c:pt idx="186">
                  <c:v>278.14999999999998</c:v>
                </c:pt>
                <c:pt idx="187">
                  <c:v>278.14999999999998</c:v>
                </c:pt>
                <c:pt idx="188">
                  <c:v>278.14999999999998</c:v>
                </c:pt>
                <c:pt idx="189">
                  <c:v>278.14999999999998</c:v>
                </c:pt>
                <c:pt idx="190">
                  <c:v>278.14999999999998</c:v>
                </c:pt>
                <c:pt idx="191">
                  <c:v>278.14999999999998</c:v>
                </c:pt>
                <c:pt idx="192">
                  <c:v>278.14999999999998</c:v>
                </c:pt>
                <c:pt idx="193">
                  <c:v>278.14999999999998</c:v>
                </c:pt>
                <c:pt idx="194">
                  <c:v>278.14999999999998</c:v>
                </c:pt>
                <c:pt idx="195">
                  <c:v>278.14999999999998</c:v>
                </c:pt>
                <c:pt idx="196">
                  <c:v>278.14999999999998</c:v>
                </c:pt>
                <c:pt idx="197">
                  <c:v>278.14999999999998</c:v>
                </c:pt>
                <c:pt idx="198">
                  <c:v>278.14999999999998</c:v>
                </c:pt>
                <c:pt idx="199">
                  <c:v>278.14999999999998</c:v>
                </c:pt>
              </c:numCache>
            </c:numRef>
          </c:xVal>
          <c:yVal>
            <c:numRef>
              <c:f>Thetas!$AR$11:$AR$210</c:f>
              <c:numCache>
                <c:formatCode>0.00</c:formatCode>
                <c:ptCount val="200"/>
                <c:pt idx="0">
                  <c:v>-1.456794924646762</c:v>
                </c:pt>
                <c:pt idx="1">
                  <c:v>-2.8590262287601038</c:v>
                </c:pt>
                <c:pt idx="2">
                  <c:v>2.433095891581849</c:v>
                </c:pt>
                <c:pt idx="3">
                  <c:v>-1.4934250955758426</c:v>
                </c:pt>
                <c:pt idx="4">
                  <c:v>6.8342512837805192</c:v>
                </c:pt>
                <c:pt idx="5">
                  <c:v>-3.8445707292487223</c:v>
                </c:pt>
                <c:pt idx="6">
                  <c:v>-0.90578216258093813</c:v>
                </c:pt>
                <c:pt idx="7">
                  <c:v>-0.27413967984028942</c:v>
                </c:pt>
                <c:pt idx="8">
                  <c:v>0.52185196648569598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9-4C19-A0C5-238137FAD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EF2E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TEMPERATURA x AAD POTQUIM_EXC (TERNARIO)</a:t>
            </a:r>
            <a:endParaRPr lang="pt-BR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Thetas!$L$10</c:f>
              <c:strCache>
                <c:ptCount val="1"/>
                <c:pt idx="0">
                  <c:v>T potencial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Thetas!$L$11:$L$210</c:f>
              <c:numCache>
                <c:formatCode>0.00</c:formatCode>
                <c:ptCount val="200"/>
                <c:pt idx="0">
                  <c:v>278.14999999999998</c:v>
                </c:pt>
                <c:pt idx="1">
                  <c:v>278.14999999999998</c:v>
                </c:pt>
                <c:pt idx="2">
                  <c:v>278.14999999999998</c:v>
                </c:pt>
                <c:pt idx="3">
                  <c:v>278.14999999999998</c:v>
                </c:pt>
                <c:pt idx="4">
                  <c:v>278.14999999999998</c:v>
                </c:pt>
                <c:pt idx="5">
                  <c:v>278.14999999999998</c:v>
                </c:pt>
                <c:pt idx="6">
                  <c:v>278.14999999999998</c:v>
                </c:pt>
                <c:pt idx="7">
                  <c:v>278.14999999999998</c:v>
                </c:pt>
                <c:pt idx="8">
                  <c:v>278.14999999999998</c:v>
                </c:pt>
                <c:pt idx="9">
                  <c:v>283.14999999999998</c:v>
                </c:pt>
                <c:pt idx="10">
                  <c:v>283.14999999999998</c:v>
                </c:pt>
                <c:pt idx="11">
                  <c:v>283.14999999999998</c:v>
                </c:pt>
                <c:pt idx="12">
                  <c:v>283.14999999999998</c:v>
                </c:pt>
                <c:pt idx="13">
                  <c:v>283.14999999999998</c:v>
                </c:pt>
                <c:pt idx="14">
                  <c:v>283.14999999999998</c:v>
                </c:pt>
                <c:pt idx="15">
                  <c:v>283.14999999999998</c:v>
                </c:pt>
                <c:pt idx="16">
                  <c:v>283.14999999999998</c:v>
                </c:pt>
                <c:pt idx="17">
                  <c:v>283.14999999999998</c:v>
                </c:pt>
                <c:pt idx="18">
                  <c:v>283.14999999999998</c:v>
                </c:pt>
                <c:pt idx="19">
                  <c:v>283.14999999999998</c:v>
                </c:pt>
                <c:pt idx="20">
                  <c:v>283.14999999999998</c:v>
                </c:pt>
                <c:pt idx="21">
                  <c:v>283.14999999999998</c:v>
                </c:pt>
                <c:pt idx="22">
                  <c:v>288.14999999999998</c:v>
                </c:pt>
                <c:pt idx="23">
                  <c:v>288.14999999999998</c:v>
                </c:pt>
                <c:pt idx="24">
                  <c:v>288.14999999999998</c:v>
                </c:pt>
                <c:pt idx="25">
                  <c:v>292.75</c:v>
                </c:pt>
                <c:pt idx="26">
                  <c:v>292.75</c:v>
                </c:pt>
                <c:pt idx="27">
                  <c:v>293.14999999999998</c:v>
                </c:pt>
                <c:pt idx="28">
                  <c:v>293.14999999999998</c:v>
                </c:pt>
                <c:pt idx="29">
                  <c:v>293.14999999999998</c:v>
                </c:pt>
                <c:pt idx="30">
                  <c:v>293.14999999999998</c:v>
                </c:pt>
                <c:pt idx="31">
                  <c:v>293.14999999999998</c:v>
                </c:pt>
                <c:pt idx="32">
                  <c:v>293.14999999999998</c:v>
                </c:pt>
                <c:pt idx="33">
                  <c:v>293.14999999999998</c:v>
                </c:pt>
                <c:pt idx="34">
                  <c:v>293.14999999999998</c:v>
                </c:pt>
                <c:pt idx="35">
                  <c:v>293.14999999999998</c:v>
                </c:pt>
                <c:pt idx="36">
                  <c:v>293.14999999999998</c:v>
                </c:pt>
                <c:pt idx="37">
                  <c:v>293.14999999999998</c:v>
                </c:pt>
                <c:pt idx="38">
                  <c:v>293.14999999999998</c:v>
                </c:pt>
                <c:pt idx="39">
                  <c:v>293.14999999999998</c:v>
                </c:pt>
                <c:pt idx="40">
                  <c:v>293.14999999999998</c:v>
                </c:pt>
                <c:pt idx="41">
                  <c:v>293.14999999999998</c:v>
                </c:pt>
                <c:pt idx="42">
                  <c:v>293.14999999999998</c:v>
                </c:pt>
                <c:pt idx="43">
                  <c:v>293.14999999999998</c:v>
                </c:pt>
                <c:pt idx="44">
                  <c:v>293.14999999999998</c:v>
                </c:pt>
                <c:pt idx="45">
                  <c:v>293.14999999999998</c:v>
                </c:pt>
                <c:pt idx="46">
                  <c:v>293.14999999999998</c:v>
                </c:pt>
                <c:pt idx="47">
                  <c:v>293.14999999999998</c:v>
                </c:pt>
                <c:pt idx="48">
                  <c:v>293.14999999999998</c:v>
                </c:pt>
                <c:pt idx="49">
                  <c:v>293.14999999999998</c:v>
                </c:pt>
                <c:pt idx="50">
                  <c:v>293.14999999999998</c:v>
                </c:pt>
                <c:pt idx="51">
                  <c:v>293.14999999999998</c:v>
                </c:pt>
                <c:pt idx="52">
                  <c:v>293.14999999999998</c:v>
                </c:pt>
                <c:pt idx="53">
                  <c:v>293.14999999999998</c:v>
                </c:pt>
                <c:pt idx="54">
                  <c:v>293.14999999999998</c:v>
                </c:pt>
                <c:pt idx="55">
                  <c:v>293.14999999999998</c:v>
                </c:pt>
                <c:pt idx="56">
                  <c:v>295.14999999999998</c:v>
                </c:pt>
                <c:pt idx="57">
                  <c:v>297.55</c:v>
                </c:pt>
                <c:pt idx="58">
                  <c:v>297.75</c:v>
                </c:pt>
                <c:pt idx="59">
                  <c:v>298.14999999999998</c:v>
                </c:pt>
                <c:pt idx="60">
                  <c:v>298.14999999999998</c:v>
                </c:pt>
                <c:pt idx="61">
                  <c:v>298.14999999999998</c:v>
                </c:pt>
                <c:pt idx="62">
                  <c:v>298.14999999999998</c:v>
                </c:pt>
                <c:pt idx="63">
                  <c:v>298.14999999999998</c:v>
                </c:pt>
                <c:pt idx="64">
                  <c:v>298.14999999999998</c:v>
                </c:pt>
                <c:pt idx="65">
                  <c:v>300.2</c:v>
                </c:pt>
                <c:pt idx="66">
                  <c:v>303.14999999999998</c:v>
                </c:pt>
                <c:pt idx="67">
                  <c:v>303.14999999999998</c:v>
                </c:pt>
                <c:pt idx="68">
                  <c:v>303.14999999999998</c:v>
                </c:pt>
                <c:pt idx="69">
                  <c:v>303.14999999999998</c:v>
                </c:pt>
                <c:pt idx="70">
                  <c:v>303.14999999999998</c:v>
                </c:pt>
                <c:pt idx="71">
                  <c:v>303.14999999999998</c:v>
                </c:pt>
                <c:pt idx="72">
                  <c:v>303.14999999999998</c:v>
                </c:pt>
                <c:pt idx="73">
                  <c:v>303.14999999999998</c:v>
                </c:pt>
                <c:pt idx="74">
                  <c:v>303.14999999999998</c:v>
                </c:pt>
                <c:pt idx="75">
                  <c:v>303.14999999999998</c:v>
                </c:pt>
                <c:pt idx="76">
                  <c:v>303.14999999999998</c:v>
                </c:pt>
                <c:pt idx="77">
                  <c:v>303.14999999999998</c:v>
                </c:pt>
                <c:pt idx="78">
                  <c:v>303.14999999999998</c:v>
                </c:pt>
                <c:pt idx="79">
                  <c:v>303.14999999999998</c:v>
                </c:pt>
                <c:pt idx="80">
                  <c:v>303.14999999999998</c:v>
                </c:pt>
                <c:pt idx="81">
                  <c:v>305.85000000000002</c:v>
                </c:pt>
                <c:pt idx="82">
                  <c:v>305.85000000000002</c:v>
                </c:pt>
                <c:pt idx="83">
                  <c:v>305.85000000000002</c:v>
                </c:pt>
                <c:pt idx="84">
                  <c:v>308.14999999999998</c:v>
                </c:pt>
                <c:pt idx="85">
                  <c:v>308.14999999999998</c:v>
                </c:pt>
                <c:pt idx="86">
                  <c:v>308.14999999999998</c:v>
                </c:pt>
                <c:pt idx="87">
                  <c:v>308.14999999999998</c:v>
                </c:pt>
                <c:pt idx="88">
                  <c:v>308.14999999999998</c:v>
                </c:pt>
                <c:pt idx="89">
                  <c:v>308.14999999999998</c:v>
                </c:pt>
                <c:pt idx="90">
                  <c:v>308.14999999999998</c:v>
                </c:pt>
                <c:pt idx="91">
                  <c:v>308.14999999999998</c:v>
                </c:pt>
                <c:pt idx="92">
                  <c:v>308.14999999999998</c:v>
                </c:pt>
                <c:pt idx="93">
                  <c:v>308.14999999999998</c:v>
                </c:pt>
                <c:pt idx="94">
                  <c:v>308.14999999999998</c:v>
                </c:pt>
                <c:pt idx="95">
                  <c:v>310.39999999999998</c:v>
                </c:pt>
                <c:pt idx="96">
                  <c:v>311.14999999999998</c:v>
                </c:pt>
                <c:pt idx="97">
                  <c:v>313.14999999999998</c:v>
                </c:pt>
                <c:pt idx="98">
                  <c:v>313.14999999999998</c:v>
                </c:pt>
                <c:pt idx="99">
                  <c:v>313.14999999999998</c:v>
                </c:pt>
                <c:pt idx="100">
                  <c:v>313.14999999999998</c:v>
                </c:pt>
                <c:pt idx="101">
                  <c:v>313.14999999999998</c:v>
                </c:pt>
                <c:pt idx="102">
                  <c:v>313.14999999999998</c:v>
                </c:pt>
                <c:pt idx="103">
                  <c:v>313.14999999999998</c:v>
                </c:pt>
                <c:pt idx="104">
                  <c:v>313.14999999999998</c:v>
                </c:pt>
                <c:pt idx="105">
                  <c:v>313.14999999999998</c:v>
                </c:pt>
                <c:pt idx="106">
                  <c:v>313.14999999999998</c:v>
                </c:pt>
                <c:pt idx="107">
                  <c:v>313.14999999999998</c:v>
                </c:pt>
                <c:pt idx="108">
                  <c:v>313.14999999999998</c:v>
                </c:pt>
                <c:pt idx="109">
                  <c:v>313.14999999999998</c:v>
                </c:pt>
                <c:pt idx="110">
                  <c:v>313.14999999999998</c:v>
                </c:pt>
                <c:pt idx="111">
                  <c:v>313.14999999999998</c:v>
                </c:pt>
                <c:pt idx="112">
                  <c:v>313.14999999999998</c:v>
                </c:pt>
                <c:pt idx="113">
                  <c:v>313.14999999999998</c:v>
                </c:pt>
                <c:pt idx="114">
                  <c:v>313.14999999999998</c:v>
                </c:pt>
                <c:pt idx="115">
                  <c:v>313.14999999999998</c:v>
                </c:pt>
                <c:pt idx="116">
                  <c:v>313.14999999999998</c:v>
                </c:pt>
                <c:pt idx="117">
                  <c:v>313.14999999999998</c:v>
                </c:pt>
                <c:pt idx="118">
                  <c:v>313.14999999999998</c:v>
                </c:pt>
                <c:pt idx="119">
                  <c:v>313.14999999999998</c:v>
                </c:pt>
                <c:pt idx="120">
                  <c:v>313.14999999999998</c:v>
                </c:pt>
                <c:pt idx="121">
                  <c:v>315.60000000000002</c:v>
                </c:pt>
                <c:pt idx="122">
                  <c:v>318.14999999999998</c:v>
                </c:pt>
                <c:pt idx="123">
                  <c:v>318.14999999999998</c:v>
                </c:pt>
                <c:pt idx="124">
                  <c:v>318.14999999999998</c:v>
                </c:pt>
                <c:pt idx="125">
                  <c:v>318.14999999999998</c:v>
                </c:pt>
                <c:pt idx="126">
                  <c:v>318.7</c:v>
                </c:pt>
                <c:pt idx="127">
                  <c:v>322.14999999999998</c:v>
                </c:pt>
                <c:pt idx="128">
                  <c:v>323.14999999999998</c:v>
                </c:pt>
                <c:pt idx="129">
                  <c:v>323.14999999999998</c:v>
                </c:pt>
                <c:pt idx="130">
                  <c:v>323.14999999999998</c:v>
                </c:pt>
                <c:pt idx="131">
                  <c:v>323.14999999999998</c:v>
                </c:pt>
                <c:pt idx="132">
                  <c:v>323.14999999999998</c:v>
                </c:pt>
                <c:pt idx="133">
                  <c:v>323.14999999999998</c:v>
                </c:pt>
                <c:pt idx="134">
                  <c:v>323.14999999999998</c:v>
                </c:pt>
                <c:pt idx="135">
                  <c:v>323.14999999999998</c:v>
                </c:pt>
                <c:pt idx="136">
                  <c:v>326.89999999999998</c:v>
                </c:pt>
                <c:pt idx="137">
                  <c:v>330.75</c:v>
                </c:pt>
                <c:pt idx="138">
                  <c:v>330.75</c:v>
                </c:pt>
                <c:pt idx="139">
                  <c:v>330.75</c:v>
                </c:pt>
                <c:pt idx="140">
                  <c:v>332.2</c:v>
                </c:pt>
                <c:pt idx="141">
                  <c:v>332.2</c:v>
                </c:pt>
                <c:pt idx="142">
                  <c:v>332.2</c:v>
                </c:pt>
                <c:pt idx="143">
                  <c:v>332.2</c:v>
                </c:pt>
                <c:pt idx="144">
                  <c:v>332.2</c:v>
                </c:pt>
                <c:pt idx="145">
                  <c:v>332.2</c:v>
                </c:pt>
                <c:pt idx="146">
                  <c:v>332.2</c:v>
                </c:pt>
                <c:pt idx="147">
                  <c:v>332.2</c:v>
                </c:pt>
                <c:pt idx="148">
                  <c:v>332.2</c:v>
                </c:pt>
                <c:pt idx="149">
                  <c:v>332.2</c:v>
                </c:pt>
                <c:pt idx="150">
                  <c:v>332.2</c:v>
                </c:pt>
                <c:pt idx="151">
                  <c:v>332.2</c:v>
                </c:pt>
                <c:pt idx="152">
                  <c:v>332.2</c:v>
                </c:pt>
                <c:pt idx="153">
                  <c:v>333.15</c:v>
                </c:pt>
                <c:pt idx="154">
                  <c:v>333.15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Thetas!$AT$11:$AT$210</c:f>
              <c:numCache>
                <c:formatCode>0.0000</c:formatCode>
                <c:ptCount val="200"/>
                <c:pt idx="0">
                  <c:v>-7.0365295382582294E-4</c:v>
                </c:pt>
                <c:pt idx="1">
                  <c:v>2.7540297040076378E-2</c:v>
                </c:pt>
                <c:pt idx="2">
                  <c:v>-5.1353612037753071E-3</c:v>
                </c:pt>
                <c:pt idx="3">
                  <c:v>-2.3592696027171123E-2</c:v>
                </c:pt>
                <c:pt idx="4">
                  <c:v>2.5838624429372195E-2</c:v>
                </c:pt>
                <c:pt idx="5">
                  <c:v>1.0000000000000001E-5</c:v>
                </c:pt>
                <c:pt idx="6">
                  <c:v>-3.9431580157818946E-2</c:v>
                </c:pt>
                <c:pt idx="7">
                  <c:v>-3.9444271526354602E-2</c:v>
                </c:pt>
                <c:pt idx="8">
                  <c:v>1.0000000000000001E-5</c:v>
                </c:pt>
                <c:pt idx="9">
                  <c:v>-3.1302329057225776E-2</c:v>
                </c:pt>
                <c:pt idx="10">
                  <c:v>5.5243026437354736E-2</c:v>
                </c:pt>
                <c:pt idx="11">
                  <c:v>3.1412618544892912E-2</c:v>
                </c:pt>
                <c:pt idx="12">
                  <c:v>-4.0420991900981529E-2</c:v>
                </c:pt>
                <c:pt idx="13">
                  <c:v>4.287180137742802E-2</c:v>
                </c:pt>
                <c:pt idx="14">
                  <c:v>-5.4503287976838122E-3</c:v>
                </c:pt>
                <c:pt idx="15">
                  <c:v>6.1248085309801997E-3</c:v>
                </c:pt>
                <c:pt idx="16">
                  <c:v>1.0000000000000001E-5</c:v>
                </c:pt>
                <c:pt idx="17">
                  <c:v>3.3218894647179698E-2</c:v>
                </c:pt>
                <c:pt idx="18">
                  <c:v>1.0000000000000001E-5</c:v>
                </c:pt>
                <c:pt idx="19">
                  <c:v>-2.6074781419539061E-2</c:v>
                </c:pt>
                <c:pt idx="20">
                  <c:v>3.8111927111654897E-2</c:v>
                </c:pt>
                <c:pt idx="21">
                  <c:v>1.0000000000000001E-5</c:v>
                </c:pt>
                <c:pt idx="22">
                  <c:v>1.0000000000000001E-5</c:v>
                </c:pt>
                <c:pt idx="23">
                  <c:v>1.0000000000000001E-5</c:v>
                </c:pt>
                <c:pt idx="24">
                  <c:v>1.0000000000000001E-5</c:v>
                </c:pt>
                <c:pt idx="25">
                  <c:v>4.3014166754166527E-2</c:v>
                </c:pt>
                <c:pt idx="26">
                  <c:v>6.3772734308188972E-3</c:v>
                </c:pt>
                <c:pt idx="27">
                  <c:v>1.0000000000000001E-5</c:v>
                </c:pt>
                <c:pt idx="28">
                  <c:v>5.2512029716961561E-2</c:v>
                </c:pt>
                <c:pt idx="29">
                  <c:v>-2.0889841318921798E-4</c:v>
                </c:pt>
                <c:pt idx="30">
                  <c:v>-2.8850918609943932E-3</c:v>
                </c:pt>
                <c:pt idx="31">
                  <c:v>-8.5981112886098776E-3</c:v>
                </c:pt>
                <c:pt idx="32">
                  <c:v>1.0000000000000001E-5</c:v>
                </c:pt>
                <c:pt idx="33">
                  <c:v>1.0000000000000001E-5</c:v>
                </c:pt>
                <c:pt idx="34">
                  <c:v>1.0000000000000001E-5</c:v>
                </c:pt>
                <c:pt idx="35">
                  <c:v>1.0000000000000001E-5</c:v>
                </c:pt>
                <c:pt idx="36">
                  <c:v>-5.1037823230602575E-2</c:v>
                </c:pt>
                <c:pt idx="37">
                  <c:v>1.0000000000000001E-5</c:v>
                </c:pt>
                <c:pt idx="38">
                  <c:v>1.0000000000000001E-5</c:v>
                </c:pt>
                <c:pt idx="39">
                  <c:v>2.5166892676753289E-2</c:v>
                </c:pt>
                <c:pt idx="40">
                  <c:v>3.6180693505370898E-2</c:v>
                </c:pt>
                <c:pt idx="41">
                  <c:v>3.8464675371887691E-2</c:v>
                </c:pt>
                <c:pt idx="42">
                  <c:v>4.8240729509858027E-2</c:v>
                </c:pt>
                <c:pt idx="43">
                  <c:v>3.5355477179522199E-2</c:v>
                </c:pt>
                <c:pt idx="44">
                  <c:v>2.0186633081541228E-2</c:v>
                </c:pt>
                <c:pt idx="45">
                  <c:v>-5.9445578789916187E-3</c:v>
                </c:pt>
                <c:pt idx="46">
                  <c:v>-1.5135738972817586E-2</c:v>
                </c:pt>
                <c:pt idx="47">
                  <c:v>8.3057742213541036E-3</c:v>
                </c:pt>
                <c:pt idx="48">
                  <c:v>1.0000000000000001E-5</c:v>
                </c:pt>
                <c:pt idx="49">
                  <c:v>-1.0326095465058582E-2</c:v>
                </c:pt>
                <c:pt idx="50">
                  <c:v>-2.5966927061590206E-2</c:v>
                </c:pt>
                <c:pt idx="51">
                  <c:v>-1.8867661745329889E-2</c:v>
                </c:pt>
                <c:pt idx="52">
                  <c:v>-6.7355045811618997E-3</c:v>
                </c:pt>
                <c:pt idx="53">
                  <c:v>1.0000000000000001E-5</c:v>
                </c:pt>
                <c:pt idx="54">
                  <c:v>1.0000000000000001E-5</c:v>
                </c:pt>
                <c:pt idx="55">
                  <c:v>-1.436066976061845E-2</c:v>
                </c:pt>
                <c:pt idx="56">
                  <c:v>1.0000000000000001E-5</c:v>
                </c:pt>
                <c:pt idx="57">
                  <c:v>-1.1628565078531716E-2</c:v>
                </c:pt>
                <c:pt idx="58">
                  <c:v>-6.0354253118792278E-3</c:v>
                </c:pt>
                <c:pt idx="59">
                  <c:v>1.0000000000000001E-5</c:v>
                </c:pt>
                <c:pt idx="60">
                  <c:v>1.0000000000000001E-5</c:v>
                </c:pt>
                <c:pt idx="61">
                  <c:v>1.0000000000000001E-5</c:v>
                </c:pt>
                <c:pt idx="62">
                  <c:v>1.0000000000000001E-5</c:v>
                </c:pt>
                <c:pt idx="63">
                  <c:v>1.0000000000000001E-5</c:v>
                </c:pt>
                <c:pt idx="64">
                  <c:v>1.0000000000000001E-5</c:v>
                </c:pt>
                <c:pt idx="65">
                  <c:v>1.0000000000000001E-5</c:v>
                </c:pt>
                <c:pt idx="66">
                  <c:v>1.0000000000000001E-5</c:v>
                </c:pt>
                <c:pt idx="67">
                  <c:v>7.4030139077136126E-3</c:v>
                </c:pt>
                <c:pt idx="68">
                  <c:v>1.0000000000000001E-5</c:v>
                </c:pt>
                <c:pt idx="69">
                  <c:v>1.0000000000000001E-5</c:v>
                </c:pt>
                <c:pt idx="70">
                  <c:v>1.0000000000000001E-5</c:v>
                </c:pt>
                <c:pt idx="71">
                  <c:v>-5.9028122139648254E-2</c:v>
                </c:pt>
                <c:pt idx="72">
                  <c:v>-4.799295246523938E-2</c:v>
                </c:pt>
                <c:pt idx="73">
                  <c:v>-1.5912584701626986E-2</c:v>
                </c:pt>
                <c:pt idx="74">
                  <c:v>4.228042363519402E-2</c:v>
                </c:pt>
                <c:pt idx="75">
                  <c:v>1.0000000000000001E-5</c:v>
                </c:pt>
                <c:pt idx="76">
                  <c:v>1.0000000000000001E-5</c:v>
                </c:pt>
                <c:pt idx="77">
                  <c:v>1.0000000000000001E-5</c:v>
                </c:pt>
                <c:pt idx="78">
                  <c:v>1.0000000000000001E-5</c:v>
                </c:pt>
                <c:pt idx="79">
                  <c:v>-1.1114122110933013E-2</c:v>
                </c:pt>
                <c:pt idx="80">
                  <c:v>1.0000000000000001E-5</c:v>
                </c:pt>
                <c:pt idx="81">
                  <c:v>-1.7654916923982578E-2</c:v>
                </c:pt>
                <c:pt idx="82">
                  <c:v>5.9685083592218552E-2</c:v>
                </c:pt>
                <c:pt idx="83">
                  <c:v>4.9382626219682146E-2</c:v>
                </c:pt>
                <c:pt idx="84">
                  <c:v>1.0000000000000001E-5</c:v>
                </c:pt>
                <c:pt idx="85">
                  <c:v>1.87136682616168E-2</c:v>
                </c:pt>
                <c:pt idx="86">
                  <c:v>-1.5533567538838389E-2</c:v>
                </c:pt>
                <c:pt idx="87">
                  <c:v>-3.3254775113507051E-3</c:v>
                </c:pt>
                <c:pt idx="88">
                  <c:v>4.4156479533095094E-2</c:v>
                </c:pt>
                <c:pt idx="89">
                  <c:v>1.0000000000000001E-5</c:v>
                </c:pt>
                <c:pt idx="90">
                  <c:v>1.0000000000000001E-5</c:v>
                </c:pt>
                <c:pt idx="91">
                  <c:v>1.0000000000000001E-5</c:v>
                </c:pt>
                <c:pt idx="92">
                  <c:v>1.0000000000000001E-5</c:v>
                </c:pt>
                <c:pt idx="93">
                  <c:v>1.0000000000000001E-5</c:v>
                </c:pt>
                <c:pt idx="94">
                  <c:v>1.0000000000000001E-5</c:v>
                </c:pt>
                <c:pt idx="95">
                  <c:v>1.0000000000000001E-5</c:v>
                </c:pt>
                <c:pt idx="96">
                  <c:v>1.0000000000000001E-5</c:v>
                </c:pt>
                <c:pt idx="97">
                  <c:v>-5.186930197753592E-2</c:v>
                </c:pt>
                <c:pt idx="98">
                  <c:v>2.4316041395555904E-2</c:v>
                </c:pt>
                <c:pt idx="99">
                  <c:v>-3.4315177887737636E-2</c:v>
                </c:pt>
                <c:pt idx="100">
                  <c:v>-6.61016874165124E-2</c:v>
                </c:pt>
                <c:pt idx="101">
                  <c:v>-3.6669397424845762E-2</c:v>
                </c:pt>
                <c:pt idx="102">
                  <c:v>5.600595881220638E-3</c:v>
                </c:pt>
                <c:pt idx="103">
                  <c:v>-2.3161260719014032E-2</c:v>
                </c:pt>
                <c:pt idx="104">
                  <c:v>-5.1226410334113071E-2</c:v>
                </c:pt>
                <c:pt idx="105">
                  <c:v>-3.5450190668432302E-2</c:v>
                </c:pt>
                <c:pt idx="106">
                  <c:v>1.0000000000000001E-5</c:v>
                </c:pt>
                <c:pt idx="107">
                  <c:v>2.8225455927275392E-2</c:v>
                </c:pt>
                <c:pt idx="108">
                  <c:v>-7.4073630222910913E-2</c:v>
                </c:pt>
                <c:pt idx="109">
                  <c:v>1.0000000000000001E-5</c:v>
                </c:pt>
                <c:pt idx="110">
                  <c:v>1.0000000000000001E-5</c:v>
                </c:pt>
                <c:pt idx="111">
                  <c:v>1.0000000000000001E-5</c:v>
                </c:pt>
                <c:pt idx="112">
                  <c:v>-1.2764347444194968E-2</c:v>
                </c:pt>
                <c:pt idx="113">
                  <c:v>1.2601682718870091E-2</c:v>
                </c:pt>
                <c:pt idx="114">
                  <c:v>-1.9666431685708474E-2</c:v>
                </c:pt>
                <c:pt idx="115">
                  <c:v>-5.3138520253447785E-2</c:v>
                </c:pt>
                <c:pt idx="116">
                  <c:v>-5.3559367327340457E-3</c:v>
                </c:pt>
                <c:pt idx="117">
                  <c:v>-1.5372363503651121E-2</c:v>
                </c:pt>
                <c:pt idx="118">
                  <c:v>1.0000000000000001E-5</c:v>
                </c:pt>
                <c:pt idx="119">
                  <c:v>6.2140597820181664E-4</c:v>
                </c:pt>
                <c:pt idx="120">
                  <c:v>-5.329364513276369E-3</c:v>
                </c:pt>
                <c:pt idx="121">
                  <c:v>1.0000000000000001E-5</c:v>
                </c:pt>
                <c:pt idx="122">
                  <c:v>1.0000000000000001E-5</c:v>
                </c:pt>
                <c:pt idx="123">
                  <c:v>1.0000000000000001E-5</c:v>
                </c:pt>
                <c:pt idx="124">
                  <c:v>1.0000000000000001E-5</c:v>
                </c:pt>
                <c:pt idx="125">
                  <c:v>1.0000000000000001E-5</c:v>
                </c:pt>
                <c:pt idx="126">
                  <c:v>1.0000000000000001E-5</c:v>
                </c:pt>
                <c:pt idx="127">
                  <c:v>6.8628464173671549E-2</c:v>
                </c:pt>
                <c:pt idx="128">
                  <c:v>1.0000000000000001E-5</c:v>
                </c:pt>
                <c:pt idx="129">
                  <c:v>-8.7628616959406491E-3</c:v>
                </c:pt>
                <c:pt idx="130">
                  <c:v>-3.6657698889942969E-2</c:v>
                </c:pt>
                <c:pt idx="131">
                  <c:v>-6.7435628949223947E-3</c:v>
                </c:pt>
                <c:pt idx="132">
                  <c:v>4.5111672166525008E-2</c:v>
                </c:pt>
                <c:pt idx="133">
                  <c:v>1.0000000000000001E-5</c:v>
                </c:pt>
                <c:pt idx="134">
                  <c:v>1.0000000000000001E-5</c:v>
                </c:pt>
                <c:pt idx="135">
                  <c:v>-8.9364712713056772E-3</c:v>
                </c:pt>
                <c:pt idx="136">
                  <c:v>-1.2835999407397219E-2</c:v>
                </c:pt>
                <c:pt idx="137">
                  <c:v>-1.8288847834438831E-2</c:v>
                </c:pt>
                <c:pt idx="138">
                  <c:v>-1.9917768352801513E-2</c:v>
                </c:pt>
                <c:pt idx="139">
                  <c:v>1.0000000000000001E-5</c:v>
                </c:pt>
                <c:pt idx="140">
                  <c:v>2.8591647799759506E-2</c:v>
                </c:pt>
                <c:pt idx="141">
                  <c:v>4.3679005227529211E-2</c:v>
                </c:pt>
                <c:pt idx="142">
                  <c:v>3.609952800138902E-2</c:v>
                </c:pt>
                <c:pt idx="143">
                  <c:v>3.7009747072689891E-3</c:v>
                </c:pt>
                <c:pt idx="144">
                  <c:v>2.9533112710208309E-2</c:v>
                </c:pt>
                <c:pt idx="145">
                  <c:v>1.2769055716262967E-3</c:v>
                </c:pt>
                <c:pt idx="146">
                  <c:v>1.9049983532597015E-2</c:v>
                </c:pt>
                <c:pt idx="147">
                  <c:v>3.7248466112296708E-2</c:v>
                </c:pt>
                <c:pt idx="148">
                  <c:v>2.4025255586639593E-2</c:v>
                </c:pt>
                <c:pt idx="149">
                  <c:v>6.9270956726879357E-2</c:v>
                </c:pt>
                <c:pt idx="150">
                  <c:v>-1.9998487810879428E-4</c:v>
                </c:pt>
                <c:pt idx="151">
                  <c:v>-1.6655362006012586E-2</c:v>
                </c:pt>
                <c:pt idx="152">
                  <c:v>2.5823619088043814E-2</c:v>
                </c:pt>
                <c:pt idx="153">
                  <c:v>1.0000000000000001E-5</c:v>
                </c:pt>
                <c:pt idx="154">
                  <c:v>1.0000000000000001E-5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1-4182-A4A0-4AB116640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4F7E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TEMPERATURA x AADR (%) POTQUIM_EXC (TERNARIO)</a:t>
            </a:r>
            <a:endParaRPr lang="pt-BR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Thetas!$L$10</c:f>
              <c:strCache>
                <c:ptCount val="1"/>
                <c:pt idx="0">
                  <c:v>T potencial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Thetas!$L$11:$L$210</c:f>
              <c:numCache>
                <c:formatCode>0.00</c:formatCode>
                <c:ptCount val="200"/>
                <c:pt idx="0">
                  <c:v>278.14999999999998</c:v>
                </c:pt>
                <c:pt idx="1">
                  <c:v>278.14999999999998</c:v>
                </c:pt>
                <c:pt idx="2">
                  <c:v>278.14999999999998</c:v>
                </c:pt>
                <c:pt idx="3">
                  <c:v>278.14999999999998</c:v>
                </c:pt>
                <c:pt idx="4">
                  <c:v>278.14999999999998</c:v>
                </c:pt>
                <c:pt idx="5">
                  <c:v>278.14999999999998</c:v>
                </c:pt>
                <c:pt idx="6">
                  <c:v>278.14999999999998</c:v>
                </c:pt>
                <c:pt idx="7">
                  <c:v>278.14999999999998</c:v>
                </c:pt>
                <c:pt idx="8">
                  <c:v>278.14999999999998</c:v>
                </c:pt>
                <c:pt idx="9">
                  <c:v>283.14999999999998</c:v>
                </c:pt>
                <c:pt idx="10">
                  <c:v>283.14999999999998</c:v>
                </c:pt>
                <c:pt idx="11">
                  <c:v>283.14999999999998</c:v>
                </c:pt>
                <c:pt idx="12">
                  <c:v>283.14999999999998</c:v>
                </c:pt>
                <c:pt idx="13">
                  <c:v>283.14999999999998</c:v>
                </c:pt>
                <c:pt idx="14">
                  <c:v>283.14999999999998</c:v>
                </c:pt>
                <c:pt idx="15">
                  <c:v>283.14999999999998</c:v>
                </c:pt>
                <c:pt idx="16">
                  <c:v>283.14999999999998</c:v>
                </c:pt>
                <c:pt idx="17">
                  <c:v>283.14999999999998</c:v>
                </c:pt>
                <c:pt idx="18">
                  <c:v>283.14999999999998</c:v>
                </c:pt>
                <c:pt idx="19">
                  <c:v>283.14999999999998</c:v>
                </c:pt>
                <c:pt idx="20">
                  <c:v>283.14999999999998</c:v>
                </c:pt>
                <c:pt idx="21">
                  <c:v>283.14999999999998</c:v>
                </c:pt>
                <c:pt idx="22">
                  <c:v>288.14999999999998</c:v>
                </c:pt>
                <c:pt idx="23">
                  <c:v>288.14999999999998</c:v>
                </c:pt>
                <c:pt idx="24">
                  <c:v>288.14999999999998</c:v>
                </c:pt>
                <c:pt idx="25">
                  <c:v>292.75</c:v>
                </c:pt>
                <c:pt idx="26">
                  <c:v>292.75</c:v>
                </c:pt>
                <c:pt idx="27">
                  <c:v>293.14999999999998</c:v>
                </c:pt>
                <c:pt idx="28">
                  <c:v>293.14999999999998</c:v>
                </c:pt>
                <c:pt idx="29">
                  <c:v>293.14999999999998</c:v>
                </c:pt>
                <c:pt idx="30">
                  <c:v>293.14999999999998</c:v>
                </c:pt>
                <c:pt idx="31">
                  <c:v>293.14999999999998</c:v>
                </c:pt>
                <c:pt idx="32">
                  <c:v>293.14999999999998</c:v>
                </c:pt>
                <c:pt idx="33">
                  <c:v>293.14999999999998</c:v>
                </c:pt>
                <c:pt idx="34">
                  <c:v>293.14999999999998</c:v>
                </c:pt>
                <c:pt idx="35">
                  <c:v>293.14999999999998</c:v>
                </c:pt>
                <c:pt idx="36">
                  <c:v>293.14999999999998</c:v>
                </c:pt>
                <c:pt idx="37">
                  <c:v>293.14999999999998</c:v>
                </c:pt>
                <c:pt idx="38">
                  <c:v>293.14999999999998</c:v>
                </c:pt>
                <c:pt idx="39">
                  <c:v>293.14999999999998</c:v>
                </c:pt>
                <c:pt idx="40">
                  <c:v>293.14999999999998</c:v>
                </c:pt>
                <c:pt idx="41">
                  <c:v>293.14999999999998</c:v>
                </c:pt>
                <c:pt idx="42">
                  <c:v>293.14999999999998</c:v>
                </c:pt>
                <c:pt idx="43">
                  <c:v>293.14999999999998</c:v>
                </c:pt>
                <c:pt idx="44">
                  <c:v>293.14999999999998</c:v>
                </c:pt>
                <c:pt idx="45">
                  <c:v>293.14999999999998</c:v>
                </c:pt>
                <c:pt idx="46">
                  <c:v>293.14999999999998</c:v>
                </c:pt>
                <c:pt idx="47">
                  <c:v>293.14999999999998</c:v>
                </c:pt>
                <c:pt idx="48">
                  <c:v>293.14999999999998</c:v>
                </c:pt>
                <c:pt idx="49">
                  <c:v>293.14999999999998</c:v>
                </c:pt>
                <c:pt idx="50">
                  <c:v>293.14999999999998</c:v>
                </c:pt>
                <c:pt idx="51">
                  <c:v>293.14999999999998</c:v>
                </c:pt>
                <c:pt idx="52">
                  <c:v>293.14999999999998</c:v>
                </c:pt>
                <c:pt idx="53">
                  <c:v>293.14999999999998</c:v>
                </c:pt>
                <c:pt idx="54">
                  <c:v>293.14999999999998</c:v>
                </c:pt>
                <c:pt idx="55">
                  <c:v>293.14999999999998</c:v>
                </c:pt>
                <c:pt idx="56">
                  <c:v>295.14999999999998</c:v>
                </c:pt>
                <c:pt idx="57">
                  <c:v>297.55</c:v>
                </c:pt>
                <c:pt idx="58">
                  <c:v>297.75</c:v>
                </c:pt>
                <c:pt idx="59">
                  <c:v>298.14999999999998</c:v>
                </c:pt>
                <c:pt idx="60">
                  <c:v>298.14999999999998</c:v>
                </c:pt>
                <c:pt idx="61">
                  <c:v>298.14999999999998</c:v>
                </c:pt>
                <c:pt idx="62">
                  <c:v>298.14999999999998</c:v>
                </c:pt>
                <c:pt idx="63">
                  <c:v>298.14999999999998</c:v>
                </c:pt>
                <c:pt idx="64">
                  <c:v>298.14999999999998</c:v>
                </c:pt>
                <c:pt idx="65">
                  <c:v>300.2</c:v>
                </c:pt>
                <c:pt idx="66">
                  <c:v>303.14999999999998</c:v>
                </c:pt>
                <c:pt idx="67">
                  <c:v>303.14999999999998</c:v>
                </c:pt>
                <c:pt idx="68">
                  <c:v>303.14999999999998</c:v>
                </c:pt>
                <c:pt idx="69">
                  <c:v>303.14999999999998</c:v>
                </c:pt>
                <c:pt idx="70">
                  <c:v>303.14999999999998</c:v>
                </c:pt>
                <c:pt idx="71">
                  <c:v>303.14999999999998</c:v>
                </c:pt>
                <c:pt idx="72">
                  <c:v>303.14999999999998</c:v>
                </c:pt>
                <c:pt idx="73">
                  <c:v>303.14999999999998</c:v>
                </c:pt>
                <c:pt idx="74">
                  <c:v>303.14999999999998</c:v>
                </c:pt>
                <c:pt idx="75">
                  <c:v>303.14999999999998</c:v>
                </c:pt>
                <c:pt idx="76">
                  <c:v>303.14999999999998</c:v>
                </c:pt>
                <c:pt idx="77">
                  <c:v>303.14999999999998</c:v>
                </c:pt>
                <c:pt idx="78">
                  <c:v>303.14999999999998</c:v>
                </c:pt>
                <c:pt idx="79">
                  <c:v>303.14999999999998</c:v>
                </c:pt>
                <c:pt idx="80">
                  <c:v>303.14999999999998</c:v>
                </c:pt>
                <c:pt idx="81">
                  <c:v>305.85000000000002</c:v>
                </c:pt>
                <c:pt idx="82">
                  <c:v>305.85000000000002</c:v>
                </c:pt>
                <c:pt idx="83">
                  <c:v>305.85000000000002</c:v>
                </c:pt>
                <c:pt idx="84">
                  <c:v>308.14999999999998</c:v>
                </c:pt>
                <c:pt idx="85">
                  <c:v>308.14999999999998</c:v>
                </c:pt>
                <c:pt idx="86">
                  <c:v>308.14999999999998</c:v>
                </c:pt>
                <c:pt idx="87">
                  <c:v>308.14999999999998</c:v>
                </c:pt>
                <c:pt idx="88">
                  <c:v>308.14999999999998</c:v>
                </c:pt>
                <c:pt idx="89">
                  <c:v>308.14999999999998</c:v>
                </c:pt>
                <c:pt idx="90">
                  <c:v>308.14999999999998</c:v>
                </c:pt>
                <c:pt idx="91">
                  <c:v>308.14999999999998</c:v>
                </c:pt>
                <c:pt idx="92">
                  <c:v>308.14999999999998</c:v>
                </c:pt>
                <c:pt idx="93">
                  <c:v>308.14999999999998</c:v>
                </c:pt>
                <c:pt idx="94">
                  <c:v>308.14999999999998</c:v>
                </c:pt>
                <c:pt idx="95">
                  <c:v>310.39999999999998</c:v>
                </c:pt>
                <c:pt idx="96">
                  <c:v>311.14999999999998</c:v>
                </c:pt>
                <c:pt idx="97">
                  <c:v>313.14999999999998</c:v>
                </c:pt>
                <c:pt idx="98">
                  <c:v>313.14999999999998</c:v>
                </c:pt>
                <c:pt idx="99">
                  <c:v>313.14999999999998</c:v>
                </c:pt>
                <c:pt idx="100">
                  <c:v>313.14999999999998</c:v>
                </c:pt>
                <c:pt idx="101">
                  <c:v>313.14999999999998</c:v>
                </c:pt>
                <c:pt idx="102">
                  <c:v>313.14999999999998</c:v>
                </c:pt>
                <c:pt idx="103">
                  <c:v>313.14999999999998</c:v>
                </c:pt>
                <c:pt idx="104">
                  <c:v>313.14999999999998</c:v>
                </c:pt>
                <c:pt idx="105">
                  <c:v>313.14999999999998</c:v>
                </c:pt>
                <c:pt idx="106">
                  <c:v>313.14999999999998</c:v>
                </c:pt>
                <c:pt idx="107">
                  <c:v>313.14999999999998</c:v>
                </c:pt>
                <c:pt idx="108">
                  <c:v>313.14999999999998</c:v>
                </c:pt>
                <c:pt idx="109">
                  <c:v>313.14999999999998</c:v>
                </c:pt>
                <c:pt idx="110">
                  <c:v>313.14999999999998</c:v>
                </c:pt>
                <c:pt idx="111">
                  <c:v>313.14999999999998</c:v>
                </c:pt>
                <c:pt idx="112">
                  <c:v>313.14999999999998</c:v>
                </c:pt>
                <c:pt idx="113">
                  <c:v>313.14999999999998</c:v>
                </c:pt>
                <c:pt idx="114">
                  <c:v>313.14999999999998</c:v>
                </c:pt>
                <c:pt idx="115">
                  <c:v>313.14999999999998</c:v>
                </c:pt>
                <c:pt idx="116">
                  <c:v>313.14999999999998</c:v>
                </c:pt>
                <c:pt idx="117">
                  <c:v>313.14999999999998</c:v>
                </c:pt>
                <c:pt idx="118">
                  <c:v>313.14999999999998</c:v>
                </c:pt>
                <c:pt idx="119">
                  <c:v>313.14999999999998</c:v>
                </c:pt>
                <c:pt idx="120">
                  <c:v>313.14999999999998</c:v>
                </c:pt>
                <c:pt idx="121">
                  <c:v>315.60000000000002</c:v>
                </c:pt>
                <c:pt idx="122">
                  <c:v>318.14999999999998</c:v>
                </c:pt>
                <c:pt idx="123">
                  <c:v>318.14999999999998</c:v>
                </c:pt>
                <c:pt idx="124">
                  <c:v>318.14999999999998</c:v>
                </c:pt>
                <c:pt idx="125">
                  <c:v>318.14999999999998</c:v>
                </c:pt>
                <c:pt idx="126">
                  <c:v>318.7</c:v>
                </c:pt>
                <c:pt idx="127">
                  <c:v>322.14999999999998</c:v>
                </c:pt>
                <c:pt idx="128">
                  <c:v>323.14999999999998</c:v>
                </c:pt>
                <c:pt idx="129">
                  <c:v>323.14999999999998</c:v>
                </c:pt>
                <c:pt idx="130">
                  <c:v>323.14999999999998</c:v>
                </c:pt>
                <c:pt idx="131">
                  <c:v>323.14999999999998</c:v>
                </c:pt>
                <c:pt idx="132">
                  <c:v>323.14999999999998</c:v>
                </c:pt>
                <c:pt idx="133">
                  <c:v>323.14999999999998</c:v>
                </c:pt>
                <c:pt idx="134">
                  <c:v>323.14999999999998</c:v>
                </c:pt>
                <c:pt idx="135">
                  <c:v>323.14999999999998</c:v>
                </c:pt>
                <c:pt idx="136">
                  <c:v>326.89999999999998</c:v>
                </c:pt>
                <c:pt idx="137">
                  <c:v>330.75</c:v>
                </c:pt>
                <c:pt idx="138">
                  <c:v>330.75</c:v>
                </c:pt>
                <c:pt idx="139">
                  <c:v>330.75</c:v>
                </c:pt>
                <c:pt idx="140">
                  <c:v>332.2</c:v>
                </c:pt>
                <c:pt idx="141">
                  <c:v>332.2</c:v>
                </c:pt>
                <c:pt idx="142">
                  <c:v>332.2</c:v>
                </c:pt>
                <c:pt idx="143">
                  <c:v>332.2</c:v>
                </c:pt>
                <c:pt idx="144">
                  <c:v>332.2</c:v>
                </c:pt>
                <c:pt idx="145">
                  <c:v>332.2</c:v>
                </c:pt>
                <c:pt idx="146">
                  <c:v>332.2</c:v>
                </c:pt>
                <c:pt idx="147">
                  <c:v>332.2</c:v>
                </c:pt>
                <c:pt idx="148">
                  <c:v>332.2</c:v>
                </c:pt>
                <c:pt idx="149">
                  <c:v>332.2</c:v>
                </c:pt>
                <c:pt idx="150">
                  <c:v>332.2</c:v>
                </c:pt>
                <c:pt idx="151">
                  <c:v>332.2</c:v>
                </c:pt>
                <c:pt idx="152">
                  <c:v>332.2</c:v>
                </c:pt>
                <c:pt idx="153">
                  <c:v>333.15</c:v>
                </c:pt>
                <c:pt idx="154">
                  <c:v>333.15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Thetas!$AV$11:$AV$210</c:f>
              <c:numCache>
                <c:formatCode>0.00</c:formatCode>
                <c:ptCount val="200"/>
                <c:pt idx="0">
                  <c:v>0.5597511610600383</c:v>
                </c:pt>
                <c:pt idx="1">
                  <c:v>-13.782801927400497</c:v>
                </c:pt>
                <c:pt idx="2">
                  <c:v>2.3627554223078753</c:v>
                </c:pt>
                <c:pt idx="3">
                  <c:v>7.8092493417479591</c:v>
                </c:pt>
                <c:pt idx="4">
                  <c:v>-24.256539676525026</c:v>
                </c:pt>
                <c:pt idx="5">
                  <c:v>0</c:v>
                </c:pt>
                <c:pt idx="6">
                  <c:v>10.326906027637104</c:v>
                </c:pt>
                <c:pt idx="7">
                  <c:v>9.5533921266462407</c:v>
                </c:pt>
                <c:pt idx="8">
                  <c:v>0</c:v>
                </c:pt>
                <c:pt idx="9">
                  <c:v>99.999999999999716</c:v>
                </c:pt>
                <c:pt idx="10">
                  <c:v>-16.458022857690313</c:v>
                </c:pt>
                <c:pt idx="11">
                  <c:v>-15.654318311741617</c:v>
                </c:pt>
                <c:pt idx="12">
                  <c:v>9.5322305433075964</c:v>
                </c:pt>
                <c:pt idx="13">
                  <c:v>-12.330088554532278</c:v>
                </c:pt>
                <c:pt idx="14">
                  <c:v>2.2893649158260412</c:v>
                </c:pt>
                <c:pt idx="15">
                  <c:v>-4.9872687997753395</c:v>
                </c:pt>
                <c:pt idx="16">
                  <c:v>0</c:v>
                </c:pt>
                <c:pt idx="17">
                  <c:v>-8.6395197409572297</c:v>
                </c:pt>
                <c:pt idx="18">
                  <c:v>0</c:v>
                </c:pt>
                <c:pt idx="19">
                  <c:v>7.2590515378530522</c:v>
                </c:pt>
                <c:pt idx="20">
                  <c:v>-11.072760325211668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-10.153516736922503</c:v>
                </c:pt>
                <c:pt idx="26">
                  <c:v>-1.840423569734102</c:v>
                </c:pt>
                <c:pt idx="27">
                  <c:v>0</c:v>
                </c:pt>
                <c:pt idx="28">
                  <c:v>-12.770756108657871</c:v>
                </c:pt>
                <c:pt idx="29">
                  <c:v>4.9225362347791145E-2</c:v>
                </c:pt>
                <c:pt idx="30">
                  <c:v>1.1664026144899131</c:v>
                </c:pt>
                <c:pt idx="31">
                  <c:v>6.0578391309326705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10.70007633650077</c:v>
                </c:pt>
                <c:pt idx="37">
                  <c:v>0</c:v>
                </c:pt>
                <c:pt idx="38">
                  <c:v>0</c:v>
                </c:pt>
                <c:pt idx="39">
                  <c:v>-23.009672006960361</c:v>
                </c:pt>
                <c:pt idx="40">
                  <c:v>-11.780901776066537</c:v>
                </c:pt>
                <c:pt idx="41">
                  <c:v>-9.6592364301306972</c:v>
                </c:pt>
                <c:pt idx="42">
                  <c:v>-11.32663055982464</c:v>
                </c:pt>
                <c:pt idx="43">
                  <c:v>-7.993833338399666</c:v>
                </c:pt>
                <c:pt idx="44">
                  <c:v>-4.6121404681807991</c:v>
                </c:pt>
                <c:pt idx="45">
                  <c:v>1.3851928858594027</c:v>
                </c:pt>
                <c:pt idx="46">
                  <c:v>5.9318093113987977</c:v>
                </c:pt>
                <c:pt idx="47">
                  <c:v>-6.7889281350794652</c:v>
                </c:pt>
                <c:pt idx="48">
                  <c:v>0</c:v>
                </c:pt>
                <c:pt idx="49">
                  <c:v>7.1748057865937387</c:v>
                </c:pt>
                <c:pt idx="50">
                  <c:v>9.7193647421885885</c:v>
                </c:pt>
                <c:pt idx="51">
                  <c:v>3.9091177272592423</c:v>
                </c:pt>
                <c:pt idx="52">
                  <c:v>2.8802659407330364</c:v>
                </c:pt>
                <c:pt idx="53">
                  <c:v>0</c:v>
                </c:pt>
                <c:pt idx="54">
                  <c:v>0</c:v>
                </c:pt>
                <c:pt idx="55">
                  <c:v>4.0052041141528054</c:v>
                </c:pt>
                <c:pt idx="56">
                  <c:v>0</c:v>
                </c:pt>
                <c:pt idx="57">
                  <c:v>3.1059468049906047</c:v>
                </c:pt>
                <c:pt idx="58">
                  <c:v>1.2115090133950945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-5.7202283575912327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9.7470102925176239</c:v>
                </c:pt>
                <c:pt idx="72">
                  <c:v>9.5088176700759757</c:v>
                </c:pt>
                <c:pt idx="73">
                  <c:v>5.9573296191024712</c:v>
                </c:pt>
                <c:pt idx="74">
                  <c:v>-46.584974283931125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100.00000000000173</c:v>
                </c:pt>
                <c:pt idx="80">
                  <c:v>0</c:v>
                </c:pt>
                <c:pt idx="81">
                  <c:v>4.4414113484710827</c:v>
                </c:pt>
                <c:pt idx="82">
                  <c:v>-74.95890863812059</c:v>
                </c:pt>
                <c:pt idx="83">
                  <c:v>-10.202088909802928</c:v>
                </c:pt>
                <c:pt idx="84">
                  <c:v>0</c:v>
                </c:pt>
                <c:pt idx="85">
                  <c:v>-3.3026185767047345</c:v>
                </c:pt>
                <c:pt idx="86">
                  <c:v>3.1727244177472453</c:v>
                </c:pt>
                <c:pt idx="87">
                  <c:v>1.2876565946677674</c:v>
                </c:pt>
                <c:pt idx="88">
                  <c:v>-49.009398025563478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7.6686558006753378</c:v>
                </c:pt>
                <c:pt idx="98">
                  <c:v>-21.116837187501876</c:v>
                </c:pt>
                <c:pt idx="99">
                  <c:v>5.1960720132203315</c:v>
                </c:pt>
                <c:pt idx="100">
                  <c:v>23.832431605392628</c:v>
                </c:pt>
                <c:pt idx="101">
                  <c:v>6.5424872508687173</c:v>
                </c:pt>
                <c:pt idx="102">
                  <c:v>-0.921126174988532</c:v>
                </c:pt>
                <c:pt idx="103">
                  <c:v>3.664873195656293</c:v>
                </c:pt>
                <c:pt idx="104">
                  <c:v>9.4268770636272805</c:v>
                </c:pt>
                <c:pt idx="105">
                  <c:v>12.079062644462049</c:v>
                </c:pt>
                <c:pt idx="106">
                  <c:v>0</c:v>
                </c:pt>
                <c:pt idx="107">
                  <c:v>-25.828631430934085</c:v>
                </c:pt>
                <c:pt idx="108">
                  <c:v>15.795597788104548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1.997259567149178</c:v>
                </c:pt>
                <c:pt idx="113">
                  <c:v>-10.119384474094907</c:v>
                </c:pt>
                <c:pt idx="114">
                  <c:v>7.0745608416446517</c:v>
                </c:pt>
                <c:pt idx="115">
                  <c:v>9.7642961844767893</c:v>
                </c:pt>
                <c:pt idx="116">
                  <c:v>1.0101180997358852</c:v>
                </c:pt>
                <c:pt idx="117">
                  <c:v>4.0101008091134709</c:v>
                </c:pt>
                <c:pt idx="118">
                  <c:v>0</c:v>
                </c:pt>
                <c:pt idx="119">
                  <c:v>-0.43985837323739879</c:v>
                </c:pt>
                <c:pt idx="120">
                  <c:v>0.92529065428373547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-92.807229447861431</c:v>
                </c:pt>
                <c:pt idx="128">
                  <c:v>0</c:v>
                </c:pt>
                <c:pt idx="129">
                  <c:v>1.2237722390771919</c:v>
                </c:pt>
                <c:pt idx="130">
                  <c:v>6.5153368841065369</c:v>
                </c:pt>
                <c:pt idx="131">
                  <c:v>2.4606936197048279</c:v>
                </c:pt>
                <c:pt idx="132">
                  <c:v>-49.028395787950529</c:v>
                </c:pt>
                <c:pt idx="133">
                  <c:v>0</c:v>
                </c:pt>
                <c:pt idx="134">
                  <c:v>0</c:v>
                </c:pt>
                <c:pt idx="135">
                  <c:v>100.00000000000222</c:v>
                </c:pt>
                <c:pt idx="136">
                  <c:v>99.999999999999204</c:v>
                </c:pt>
                <c:pt idx="137">
                  <c:v>100.00000000000109</c:v>
                </c:pt>
                <c:pt idx="138">
                  <c:v>5.6997995291116874</c:v>
                </c:pt>
                <c:pt idx="139">
                  <c:v>0</c:v>
                </c:pt>
                <c:pt idx="140">
                  <c:v>-11.529579033406437</c:v>
                </c:pt>
                <c:pt idx="141">
                  <c:v>-5.9277453152921691</c:v>
                </c:pt>
                <c:pt idx="142">
                  <c:v>-14.931816283130516</c:v>
                </c:pt>
                <c:pt idx="143">
                  <c:v>-0.84394914515171404</c:v>
                </c:pt>
                <c:pt idx="144">
                  <c:v>-3.9244459561733129</c:v>
                </c:pt>
                <c:pt idx="145">
                  <c:v>-0.26272271277105785</c:v>
                </c:pt>
                <c:pt idx="146">
                  <c:v>-2.7407904314605482</c:v>
                </c:pt>
                <c:pt idx="147">
                  <c:v>-5.7024554548480593</c:v>
                </c:pt>
                <c:pt idx="148">
                  <c:v>-3.1767028963727815</c:v>
                </c:pt>
                <c:pt idx="149">
                  <c:v>-93.755023053094092</c:v>
                </c:pt>
                <c:pt idx="150">
                  <c:v>3.6008914848886936E-2</c:v>
                </c:pt>
                <c:pt idx="151">
                  <c:v>2.9034662872056867</c:v>
                </c:pt>
                <c:pt idx="152">
                  <c:v>-10.307221435421349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44-4535-AF9D-13725856F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11848"/>
        <c:axId val="728726568"/>
      </c:scatterChart>
      <c:valAx>
        <c:axId val="609411848"/>
        <c:scaling>
          <c:orientation val="minMax"/>
          <c:min val="270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8726568"/>
        <c:crosses val="autoZero"/>
        <c:crossBetween val="midCat"/>
      </c:valAx>
      <c:valAx>
        <c:axId val="72872656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41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4F7E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266700</xdr:colOff>
      <xdr:row>8</xdr:row>
      <xdr:rowOff>0</xdr:rowOff>
    </xdr:from>
    <xdr:to>
      <xdr:col>27</xdr:col>
      <xdr:colOff>548309</xdr:colOff>
      <xdr:row>22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6D3095E-1F3B-44D7-9470-E7492E615E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266700</xdr:colOff>
      <xdr:row>23</xdr:row>
      <xdr:rowOff>0</xdr:rowOff>
    </xdr:from>
    <xdr:to>
      <xdr:col>27</xdr:col>
      <xdr:colOff>548309</xdr:colOff>
      <xdr:row>37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6E76755-8FD3-4A92-AC32-A0A3154BA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266700</xdr:colOff>
      <xdr:row>39</xdr:row>
      <xdr:rowOff>0</xdr:rowOff>
    </xdr:from>
    <xdr:to>
      <xdr:col>27</xdr:col>
      <xdr:colOff>548309</xdr:colOff>
      <xdr:row>53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308D9D0-6B7B-4436-8BE8-BAF20237C5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13252</xdr:colOff>
      <xdr:row>7</xdr:row>
      <xdr:rowOff>182218</xdr:rowOff>
    </xdr:from>
    <xdr:to>
      <xdr:col>35</xdr:col>
      <xdr:colOff>291547</xdr:colOff>
      <xdr:row>22</xdr:row>
      <xdr:rowOff>67918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5B858285-2450-46EF-A856-81D8EB878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13253</xdr:colOff>
      <xdr:row>23</xdr:row>
      <xdr:rowOff>8282</xdr:rowOff>
    </xdr:from>
    <xdr:to>
      <xdr:col>35</xdr:col>
      <xdr:colOff>291548</xdr:colOff>
      <xdr:row>37</xdr:row>
      <xdr:rowOff>84482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EFCC361-8266-4497-BF20-525A22022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29818</xdr:colOff>
      <xdr:row>39</xdr:row>
      <xdr:rowOff>8283</xdr:rowOff>
    </xdr:from>
    <xdr:to>
      <xdr:col>35</xdr:col>
      <xdr:colOff>308113</xdr:colOff>
      <xdr:row>53</xdr:row>
      <xdr:rowOff>84483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D086339-20FD-4F88-907C-84C09AA5F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605518</xdr:colOff>
      <xdr:row>54</xdr:row>
      <xdr:rowOff>13163</xdr:rowOff>
    </xdr:from>
    <xdr:to>
      <xdr:col>31</xdr:col>
      <xdr:colOff>264688</xdr:colOff>
      <xdr:row>68</xdr:row>
      <xdr:rowOff>89363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49A44747-ECF1-4EB2-98F4-FA9B273BF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9761</xdr:colOff>
      <xdr:row>70</xdr:row>
      <xdr:rowOff>13164</xdr:rowOff>
    </xdr:from>
    <xdr:to>
      <xdr:col>31</xdr:col>
      <xdr:colOff>281253</xdr:colOff>
      <xdr:row>84</xdr:row>
      <xdr:rowOff>89364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386CB91-4A67-40B9-BB5D-DDA3D283C7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56"/>
  <sheetViews>
    <sheetView topLeftCell="A130" workbookViewId="0">
      <selection activeCell="J1" sqref="J1"/>
    </sheetView>
  </sheetViews>
  <sheetFormatPr defaultRowHeight="15" x14ac:dyDescent="0.25"/>
  <cols>
    <col min="10" max="10" width="10.140625" customWidth="1"/>
    <col min="11" max="11" width="11.140625" customWidth="1"/>
  </cols>
  <sheetData>
    <row r="1" spans="1:91" x14ac:dyDescent="0.25">
      <c r="A1" s="143" t="s">
        <v>63</v>
      </c>
      <c r="B1" s="143" t="s">
        <v>64</v>
      </c>
      <c r="C1" s="143" t="s">
        <v>65</v>
      </c>
      <c r="D1" s="143" t="s">
        <v>66</v>
      </c>
      <c r="E1" s="143" t="s">
        <v>67</v>
      </c>
      <c r="F1" s="143" t="s">
        <v>68</v>
      </c>
      <c r="G1" s="143" t="s">
        <v>69</v>
      </c>
      <c r="H1" s="143" t="s">
        <v>70</v>
      </c>
      <c r="I1" s="143" t="s">
        <v>0</v>
      </c>
      <c r="J1" s="143" t="s">
        <v>71</v>
      </c>
      <c r="K1" s="143" t="s">
        <v>72</v>
      </c>
      <c r="L1" s="143" t="s">
        <v>73</v>
      </c>
      <c r="M1" s="143" t="s">
        <v>74</v>
      </c>
      <c r="N1" s="143" t="s">
        <v>75</v>
      </c>
      <c r="O1" s="143" t="s">
        <v>76</v>
      </c>
      <c r="P1" s="143" t="s">
        <v>77</v>
      </c>
      <c r="Q1" s="143" t="s">
        <v>78</v>
      </c>
      <c r="R1" s="143" t="s">
        <v>79</v>
      </c>
      <c r="S1" s="143" t="s">
        <v>80</v>
      </c>
      <c r="T1" s="143" t="s">
        <v>81</v>
      </c>
      <c r="U1" s="143" t="s">
        <v>1</v>
      </c>
      <c r="V1" s="143" t="s">
        <v>2</v>
      </c>
      <c r="W1" s="143" t="s">
        <v>82</v>
      </c>
      <c r="X1" s="143" t="s">
        <v>83</v>
      </c>
      <c r="Y1" s="143" t="s">
        <v>3</v>
      </c>
      <c r="Z1" s="143" t="s">
        <v>84</v>
      </c>
      <c r="AA1" s="143" t="s">
        <v>4</v>
      </c>
      <c r="AB1" s="143" t="s">
        <v>85</v>
      </c>
      <c r="AC1" s="143" t="s">
        <v>86</v>
      </c>
      <c r="AD1" s="143" t="s">
        <v>87</v>
      </c>
      <c r="AE1" s="143" t="s">
        <v>88</v>
      </c>
      <c r="AF1" s="143" t="s">
        <v>89</v>
      </c>
      <c r="AG1" s="143" t="s">
        <v>90</v>
      </c>
      <c r="AH1" s="143" t="s">
        <v>91</v>
      </c>
      <c r="AI1" s="143" t="s">
        <v>92</v>
      </c>
      <c r="AJ1" s="143" t="s">
        <v>93</v>
      </c>
      <c r="AK1" s="143" t="s">
        <v>94</v>
      </c>
      <c r="AL1" s="143" t="s">
        <v>95</v>
      </c>
      <c r="AM1" s="143" t="s">
        <v>96</v>
      </c>
      <c r="AN1" s="143" t="s">
        <v>97</v>
      </c>
      <c r="AO1" s="143" t="s">
        <v>98</v>
      </c>
      <c r="AP1" s="143">
        <v>0</v>
      </c>
      <c r="AQ1" s="143">
        <v>1</v>
      </c>
      <c r="AR1" s="143">
        <v>2</v>
      </c>
      <c r="AS1" s="143">
        <v>3</v>
      </c>
      <c r="AT1" s="143">
        <v>4</v>
      </c>
      <c r="AU1" s="143">
        <v>5</v>
      </c>
      <c r="AV1" s="143">
        <v>6</v>
      </c>
      <c r="AW1" s="143">
        <v>7</v>
      </c>
      <c r="AX1" s="143">
        <v>8</v>
      </c>
      <c r="AY1" s="143">
        <v>9</v>
      </c>
      <c r="AZ1" s="143">
        <v>10</v>
      </c>
      <c r="BA1" s="143">
        <v>11</v>
      </c>
      <c r="BB1" s="143">
        <v>12</v>
      </c>
      <c r="BC1" s="143">
        <v>13</v>
      </c>
      <c r="BD1" s="143">
        <v>14</v>
      </c>
      <c r="BE1" s="143">
        <v>15</v>
      </c>
      <c r="BF1" s="143">
        <v>16</v>
      </c>
      <c r="BG1" s="143">
        <v>17</v>
      </c>
      <c r="BH1" s="143">
        <v>18</v>
      </c>
      <c r="BI1" s="143">
        <v>19</v>
      </c>
      <c r="BJ1" s="143">
        <v>20</v>
      </c>
      <c r="BK1" s="143">
        <v>21</v>
      </c>
      <c r="BL1" s="143">
        <v>22</v>
      </c>
      <c r="BM1" s="143">
        <v>23</v>
      </c>
      <c r="BN1" s="143">
        <v>24</v>
      </c>
      <c r="BO1" s="143">
        <v>0</v>
      </c>
      <c r="BP1" s="143">
        <v>1</v>
      </c>
      <c r="BQ1" s="143">
        <v>2</v>
      </c>
      <c r="BR1" s="143">
        <v>3</v>
      </c>
      <c r="BS1" s="143">
        <v>4</v>
      </c>
      <c r="BT1" s="143">
        <v>5</v>
      </c>
      <c r="BU1" s="143">
        <v>6</v>
      </c>
      <c r="BV1" s="143">
        <v>7</v>
      </c>
      <c r="BW1" s="143">
        <v>8</v>
      </c>
      <c r="BX1" s="143">
        <v>9</v>
      </c>
      <c r="BY1" s="143">
        <v>10</v>
      </c>
      <c r="BZ1" s="143">
        <v>11</v>
      </c>
      <c r="CA1" s="143">
        <v>12</v>
      </c>
      <c r="CB1" s="143">
        <v>13</v>
      </c>
      <c r="CC1" s="143">
        <v>14</v>
      </c>
      <c r="CD1" s="143">
        <v>15</v>
      </c>
      <c r="CE1" s="143">
        <v>16</v>
      </c>
      <c r="CF1" s="143">
        <v>17</v>
      </c>
      <c r="CG1" s="143">
        <v>18</v>
      </c>
      <c r="CH1" s="143">
        <v>19</v>
      </c>
      <c r="CI1" s="143">
        <v>20</v>
      </c>
      <c r="CJ1" s="143">
        <v>21</v>
      </c>
      <c r="CK1" s="143">
        <v>22</v>
      </c>
      <c r="CL1" s="143">
        <v>23</v>
      </c>
      <c r="CM1" s="143">
        <v>24</v>
      </c>
    </row>
    <row r="2" spans="1:91" x14ac:dyDescent="0.25">
      <c r="A2">
        <v>0.93743468465636259</v>
      </c>
      <c r="B2">
        <v>278.14999999999998</v>
      </c>
      <c r="C2">
        <v>0.64294736854975298</v>
      </c>
      <c r="D2">
        <v>278.14999999999998</v>
      </c>
      <c r="E2">
        <v>-40.801008196079991</v>
      </c>
      <c r="F2">
        <v>-88.911971256424977</v>
      </c>
      <c r="G2">
        <v>0.96729093056077153</v>
      </c>
      <c r="H2">
        <v>0.96759167096652965</v>
      </c>
      <c r="I2">
        <v>4.890609961951474E-2</v>
      </c>
      <c r="J2">
        <v>-0.12570817226948991</v>
      </c>
      <c r="K2">
        <v>-0.12500451931566409</v>
      </c>
      <c r="L2">
        <v>278.14999999999998</v>
      </c>
      <c r="M2">
        <v>-1.637542425389745</v>
      </c>
      <c r="N2">
        <v>0.98822664484819545</v>
      </c>
      <c r="O2">
        <v>1.5955766433049079E-2</v>
      </c>
      <c r="P2">
        <v>7.4073630222910913E-2</v>
      </c>
      <c r="Q2">
        <v>0.49156068790267587</v>
      </c>
      <c r="R2">
        <v>1.000000000000022</v>
      </c>
      <c r="S2">
        <v>7.9873097423260112E-2</v>
      </c>
      <c r="T2">
        <v>5.2862613288681684E-3</v>
      </c>
      <c r="U2">
        <v>278.14999999999998</v>
      </c>
      <c r="V2">
        <v>4.890609961951474E-2</v>
      </c>
      <c r="W2">
        <v>5.7964830000000002E-2</v>
      </c>
      <c r="X2">
        <v>278.14999999999998</v>
      </c>
      <c r="Y2">
        <v>0.73245672982676435</v>
      </c>
      <c r="Z2">
        <v>0.73308493965239296</v>
      </c>
      <c r="AA2">
        <v>0.55423270205164221</v>
      </c>
      <c r="AB2">
        <v>0.55414752539929046</v>
      </c>
      <c r="AC2">
        <v>0.9928815903563516</v>
      </c>
      <c r="AD2">
        <v>2.7301177087954352E-2</v>
      </c>
      <c r="AE2">
        <v>0.12614105165618611</v>
      </c>
      <c r="AF2">
        <v>3.0363020885106319E-2</v>
      </c>
      <c r="AG2">
        <v>0.1124829549741362</v>
      </c>
      <c r="AH2">
        <v>0.99858410141094645</v>
      </c>
      <c r="AI2">
        <v>2.7386631579836879E-3</v>
      </c>
      <c r="AJ2">
        <v>1.067182779890957E-2</v>
      </c>
      <c r="AK2">
        <v>6.1023132402904358E-3</v>
      </c>
      <c r="AL2">
        <v>3.9683876039394203E-2</v>
      </c>
      <c r="AM2">
        <v>0</v>
      </c>
      <c r="AN2">
        <v>0</v>
      </c>
      <c r="AO2">
        <v>278.14999999999998</v>
      </c>
      <c r="AP2">
        <v>0.92720974552795932</v>
      </c>
      <c r="AQ2">
        <v>1.003030947222763</v>
      </c>
      <c r="AR2">
        <v>1.082402647399433</v>
      </c>
      <c r="AS2">
        <v>1.1585399864417421</v>
      </c>
      <c r="AT2">
        <v>1.1653008477829501</v>
      </c>
      <c r="AU2">
        <v>1.199439906754838</v>
      </c>
      <c r="AV2">
        <v>1.241140167341156</v>
      </c>
      <c r="AW2">
        <v>1.244651148932731</v>
      </c>
      <c r="AX2">
        <v>1.251689659809911</v>
      </c>
      <c r="AY2">
        <v>1.2881073617612731</v>
      </c>
      <c r="AZ2">
        <v>1.341521395311924</v>
      </c>
      <c r="BA2">
        <v>1.3914416778803449</v>
      </c>
      <c r="BB2">
        <v>1.4347367206498349</v>
      </c>
      <c r="BC2">
        <v>1.477769068292949</v>
      </c>
      <c r="BD2">
        <v>1.492261064080503</v>
      </c>
      <c r="BE2">
        <v>1.531264859138965</v>
      </c>
      <c r="BF2">
        <v>1.5797485826161499</v>
      </c>
      <c r="BG2">
        <v>1.63102385956743</v>
      </c>
      <c r="BH2">
        <v>1.6421907101180939</v>
      </c>
      <c r="BI2">
        <v>1.7130952647663999</v>
      </c>
      <c r="BJ2">
        <v>1.733920906830493</v>
      </c>
      <c r="BK2">
        <v>1.8130912674910939</v>
      </c>
      <c r="BL2">
        <v>1.896099273305538</v>
      </c>
      <c r="BM2">
        <v>1.9278044776959149</v>
      </c>
      <c r="BN2">
        <v>1.9487057768131639</v>
      </c>
      <c r="BO2">
        <v>0.53460698229513515</v>
      </c>
      <c r="BP2">
        <v>0.53042868076603844</v>
      </c>
      <c r="BQ2">
        <v>0.5266309078053254</v>
      </c>
      <c r="BR2">
        <v>0.52353316638498049</v>
      </c>
      <c r="BS2">
        <v>0.52328328977633431</v>
      </c>
      <c r="BT2">
        <v>0.52208289465197077</v>
      </c>
      <c r="BU2">
        <v>0.52075308902170425</v>
      </c>
      <c r="BV2">
        <v>0.52064784772279693</v>
      </c>
      <c r="BW2">
        <v>0.52043997355385463</v>
      </c>
      <c r="BX2">
        <v>0.51942979695787583</v>
      </c>
      <c r="BY2">
        <v>0.51814136891866969</v>
      </c>
      <c r="BZ2">
        <v>0.51713702697610142</v>
      </c>
      <c r="CA2">
        <v>0.51641579021706518</v>
      </c>
      <c r="CB2">
        <v>0.51583130376966679</v>
      </c>
      <c r="CC2">
        <v>0.51566326605085822</v>
      </c>
      <c r="CD2">
        <v>0.51528095621489112</v>
      </c>
      <c r="CE2">
        <v>0.51494342688458306</v>
      </c>
      <c r="CF2">
        <v>0.51474532523705496</v>
      </c>
      <c r="CG2">
        <v>0.51472307386242211</v>
      </c>
      <c r="CH2">
        <v>0.51474873613747607</v>
      </c>
      <c r="CI2">
        <v>0.51480926008288241</v>
      </c>
      <c r="CJ2">
        <v>0.51524686729490521</v>
      </c>
      <c r="CK2">
        <v>0.51603774850517925</v>
      </c>
      <c r="CL2">
        <v>0.51642384982852974</v>
      </c>
      <c r="CM2">
        <v>0.51670263576814002</v>
      </c>
    </row>
    <row r="3" spans="1:91" x14ac:dyDescent="0.25">
      <c r="A3">
        <v>0.9657228532976343</v>
      </c>
      <c r="B3">
        <v>283.14999999999998</v>
      </c>
      <c r="C3">
        <v>0.68418731064316463</v>
      </c>
      <c r="D3">
        <v>283.14999999999998</v>
      </c>
      <c r="E3">
        <v>-1.221429319018898E-2</v>
      </c>
      <c r="F3">
        <v>-4.9571103769194262E-2</v>
      </c>
      <c r="I3">
        <v>0.10160618031962269</v>
      </c>
      <c r="J3">
        <v>-0.19981638846108421</v>
      </c>
      <c r="K3">
        <v>-0.22735668550116059</v>
      </c>
      <c r="L3">
        <v>278.14999999999998</v>
      </c>
      <c r="M3">
        <v>-4.4688041556632148E-3</v>
      </c>
      <c r="S3">
        <v>7.987309742326025E-2</v>
      </c>
      <c r="T3">
        <v>5.4302849811114582E-3</v>
      </c>
      <c r="U3">
        <v>278.14999999999998</v>
      </c>
      <c r="V3">
        <v>0.10160618031962269</v>
      </c>
      <c r="W3">
        <v>4.9144094999999999E-2</v>
      </c>
      <c r="X3">
        <v>278.14999999999998</v>
      </c>
      <c r="Y3">
        <v>0.61523517593341326</v>
      </c>
      <c r="Z3">
        <v>0.59493540351232888</v>
      </c>
      <c r="AA3">
        <v>0.56573155826567811</v>
      </c>
      <c r="AB3">
        <v>0.56914265037822565</v>
      </c>
      <c r="AM3">
        <v>3.3333333333333333E-2</v>
      </c>
      <c r="AN3">
        <v>0.106189360875821</v>
      </c>
      <c r="AO3">
        <v>283.14999999999998</v>
      </c>
      <c r="AP3">
        <v>0.78642416251001201</v>
      </c>
      <c r="AQ3">
        <v>0.85202155059205786</v>
      </c>
      <c r="AR3">
        <v>0.92091669754408378</v>
      </c>
      <c r="AS3">
        <v>0.98722773249111728</v>
      </c>
      <c r="AT3">
        <v>0.99312673561134801</v>
      </c>
      <c r="AU3">
        <v>1.0229406614378229</v>
      </c>
      <c r="AV3">
        <v>1.059418705412239</v>
      </c>
      <c r="AW3">
        <v>1.0624930574587761</v>
      </c>
      <c r="AX3">
        <v>1.068657669026899</v>
      </c>
      <c r="AY3">
        <v>1.100584278865588</v>
      </c>
      <c r="AZ3">
        <v>1.1475036070919611</v>
      </c>
      <c r="BA3">
        <v>1.1914527025153301</v>
      </c>
      <c r="BB3">
        <v>1.2296457119778139</v>
      </c>
      <c r="BC3">
        <v>1.2676769529973091</v>
      </c>
      <c r="BD3">
        <v>1.280500286757182</v>
      </c>
      <c r="BE3">
        <v>1.3150517346085211</v>
      </c>
      <c r="BF3">
        <v>1.3580786253106869</v>
      </c>
      <c r="BG3">
        <v>1.4036751124829749</v>
      </c>
      <c r="BH3">
        <v>1.413617632308406</v>
      </c>
      <c r="BI3">
        <v>1.476849792689638</v>
      </c>
      <c r="BJ3">
        <v>1.495454798698449</v>
      </c>
      <c r="BK3">
        <v>1.5663157169403681</v>
      </c>
      <c r="BL3">
        <v>1.6408296828603071</v>
      </c>
      <c r="BM3">
        <v>1.6693473847123541</v>
      </c>
      <c r="BN3">
        <v>1.688164073275864</v>
      </c>
      <c r="BO3">
        <v>0.54852201488480834</v>
      </c>
      <c r="BP3">
        <v>0.54334035170232153</v>
      </c>
      <c r="BQ3">
        <v>0.53849977733354593</v>
      </c>
      <c r="BR3">
        <v>0.53440735208963264</v>
      </c>
      <c r="BS3">
        <v>0.53406938517656977</v>
      </c>
      <c r="BT3">
        <v>0.53242473024803916</v>
      </c>
      <c r="BU3">
        <v>0.53055349674024488</v>
      </c>
      <c r="BV3">
        <v>0.53040273017598416</v>
      </c>
      <c r="BW3">
        <v>0.53010362013420254</v>
      </c>
      <c r="BX3">
        <v>0.52862198017275053</v>
      </c>
      <c r="BY3">
        <v>0.52664386584480039</v>
      </c>
      <c r="BZ3">
        <v>0.5249969358792137</v>
      </c>
      <c r="CA3">
        <v>0.52371998272443854</v>
      </c>
      <c r="CB3">
        <v>0.52258465492898976</v>
      </c>
      <c r="CC3">
        <v>0.52223145660244141</v>
      </c>
      <c r="CD3">
        <v>0.52135168663968257</v>
      </c>
      <c r="CE3">
        <v>0.52039763679172224</v>
      </c>
      <c r="CF3">
        <v>0.51954982060156918</v>
      </c>
      <c r="CG3">
        <v>0.51938639501220196</v>
      </c>
      <c r="CH3">
        <v>0.51851844464650276</v>
      </c>
      <c r="CI3">
        <v>0.5183174366046791</v>
      </c>
      <c r="CJ3">
        <v>0.51776483048025834</v>
      </c>
      <c r="CK3">
        <v>0.51752460578605863</v>
      </c>
      <c r="CL3">
        <v>0.51751886760764398</v>
      </c>
      <c r="CM3">
        <v>0.51753995654394391</v>
      </c>
    </row>
    <row r="4" spans="1:91" x14ac:dyDescent="0.25">
      <c r="A4">
        <v>1.0465790038022651</v>
      </c>
      <c r="B4">
        <v>283.14999999999998</v>
      </c>
      <c r="C4">
        <v>0.82553901527541917</v>
      </c>
      <c r="D4">
        <v>293.14999999999998</v>
      </c>
      <c r="E4">
        <v>7.8396552629074003</v>
      </c>
      <c r="F4">
        <v>18.171646588832989</v>
      </c>
      <c r="I4">
        <v>0.72227252496100203</v>
      </c>
      <c r="J4">
        <v>-0.2173462879521921</v>
      </c>
      <c r="K4">
        <v>-0.21221092674841679</v>
      </c>
      <c r="L4">
        <v>278.14999999999998</v>
      </c>
      <c r="M4">
        <v>19.73130619784121</v>
      </c>
      <c r="S4">
        <v>7.9873097423260236E-2</v>
      </c>
      <c r="T4">
        <v>2.6541457469887821E-2</v>
      </c>
      <c r="U4">
        <v>278.14999999999998</v>
      </c>
      <c r="V4">
        <v>0.72227252496100203</v>
      </c>
      <c r="W4">
        <v>2.7218268E-2</v>
      </c>
      <c r="X4">
        <v>278.14999999999998</v>
      </c>
      <c r="Y4">
        <v>0.33306546509037449</v>
      </c>
      <c r="Z4">
        <v>0.33560521366750268</v>
      </c>
      <c r="AA4">
        <v>0.40139164811801192</v>
      </c>
      <c r="AB4">
        <v>0.40040499983155392</v>
      </c>
      <c r="AM4">
        <v>6.6666666666666666E-2</v>
      </c>
      <c r="AN4">
        <v>0.19749393848758109</v>
      </c>
      <c r="AO4">
        <v>288.14999999999998</v>
      </c>
      <c r="AP4">
        <v>0.67998208039947505</v>
      </c>
      <c r="AQ4">
        <v>0.73708555036228651</v>
      </c>
      <c r="AR4">
        <v>0.79716487958031834</v>
      </c>
      <c r="AS4">
        <v>0.85510060317151992</v>
      </c>
      <c r="AT4">
        <v>0.86025998431469197</v>
      </c>
      <c r="AU4">
        <v>0.88634977893775968</v>
      </c>
      <c r="AV4">
        <v>0.91830343108176549</v>
      </c>
      <c r="AW4">
        <v>0.92099810662191106</v>
      </c>
      <c r="AX4">
        <v>0.92640216356777627</v>
      </c>
      <c r="AY4">
        <v>0.95440644535909935</v>
      </c>
      <c r="AZ4">
        <v>0.99561268181396745</v>
      </c>
      <c r="BA4">
        <v>1.034266031307584</v>
      </c>
      <c r="BB4">
        <v>1.067901042766106</v>
      </c>
      <c r="BC4">
        <v>1.101434615182624</v>
      </c>
      <c r="BD4">
        <v>1.1127506641406211</v>
      </c>
      <c r="BE4">
        <v>1.143264102886604</v>
      </c>
      <c r="BF4">
        <v>1.181309715079621</v>
      </c>
      <c r="BG4">
        <v>1.221684414612868</v>
      </c>
      <c r="BH4">
        <v>1.230496065000185</v>
      </c>
      <c r="BI4">
        <v>1.286600590212533</v>
      </c>
      <c r="BJ4">
        <v>1.3031294797645321</v>
      </c>
      <c r="BK4">
        <v>1.3661695962918889</v>
      </c>
      <c r="BL4">
        <v>1.432604683714104</v>
      </c>
      <c r="BM4">
        <v>1.4580689484940419</v>
      </c>
      <c r="BN4">
        <v>1.474882363392821</v>
      </c>
      <c r="BO4">
        <v>0.55989007767039312</v>
      </c>
      <c r="BP4">
        <v>0.55395526767685277</v>
      </c>
      <c r="BQ4">
        <v>0.54832126157683436</v>
      </c>
      <c r="BR4">
        <v>0.54346225256867065</v>
      </c>
      <c r="BS4">
        <v>0.54305594441350957</v>
      </c>
      <c r="BT4">
        <v>0.54106552150256548</v>
      </c>
      <c r="BU4">
        <v>0.5387704140953562</v>
      </c>
      <c r="BV4">
        <v>0.53858388356918396</v>
      </c>
      <c r="BW4">
        <v>0.5382130429589046</v>
      </c>
      <c r="BX4">
        <v>0.53635952470678683</v>
      </c>
      <c r="BY4">
        <v>0.53383377598253268</v>
      </c>
      <c r="BZ4">
        <v>0.53167279035530823</v>
      </c>
      <c r="CA4">
        <v>0.52994834367724108</v>
      </c>
      <c r="CB4">
        <v>0.52836679423642685</v>
      </c>
      <c r="CC4">
        <v>0.5278630141205829</v>
      </c>
      <c r="CD4">
        <v>0.52657723007736357</v>
      </c>
      <c r="CE4">
        <v>0.52511707322839374</v>
      </c>
      <c r="CF4">
        <v>0.52373244403088204</v>
      </c>
      <c r="CG4">
        <v>0.52345191047103257</v>
      </c>
      <c r="CH4">
        <v>0.52183886718934946</v>
      </c>
      <c r="CI4">
        <v>0.52141855583432728</v>
      </c>
      <c r="CJ4">
        <v>0.52003060021794667</v>
      </c>
      <c r="CK4">
        <v>0.51891218118861537</v>
      </c>
      <c r="CL4">
        <v>0.5185705056804677</v>
      </c>
      <c r="CM4">
        <v>0.51837000473060979</v>
      </c>
    </row>
    <row r="5" spans="1:91" x14ac:dyDescent="0.25">
      <c r="A5">
        <v>1.1024467645584111</v>
      </c>
      <c r="B5">
        <v>283.14999999999998</v>
      </c>
      <c r="C5">
        <v>0.793601022581371</v>
      </c>
      <c r="D5">
        <v>293.14999999999998</v>
      </c>
      <c r="I5">
        <v>0.61986463496694677</v>
      </c>
      <c r="J5">
        <v>-0.3021122132833618</v>
      </c>
      <c r="K5">
        <v>-0.27851951725619067</v>
      </c>
      <c r="L5">
        <v>278.14999999999998</v>
      </c>
      <c r="M5">
        <v>-5.6370649128212803E-2</v>
      </c>
      <c r="S5">
        <v>7.9873097423259959E-2</v>
      </c>
      <c r="T5">
        <v>1.8218112926842629E-2</v>
      </c>
      <c r="U5">
        <v>278.14999999999998</v>
      </c>
      <c r="V5">
        <v>0.61986463496694677</v>
      </c>
      <c r="W5">
        <v>2.5118093000000001E-2</v>
      </c>
      <c r="X5">
        <v>278.14999999999998</v>
      </c>
      <c r="Y5">
        <v>0.30670381494730109</v>
      </c>
      <c r="Z5">
        <v>0.31681855697609029</v>
      </c>
      <c r="AA5">
        <v>0.46759968818259912</v>
      </c>
      <c r="AB5">
        <v>0.46347780949844081</v>
      </c>
      <c r="AM5">
        <v>0.1</v>
      </c>
      <c r="AN5">
        <v>0.27683840091345802</v>
      </c>
      <c r="AO5">
        <v>292.75</v>
      </c>
      <c r="AP5">
        <v>0.59836385838699624</v>
      </c>
      <c r="AQ5">
        <v>0.64843359037120718</v>
      </c>
      <c r="AR5">
        <v>0.70113709419956127</v>
      </c>
      <c r="AS5">
        <v>0.75199293587731686</v>
      </c>
      <c r="AT5">
        <v>0.75652366066645627</v>
      </c>
      <c r="AU5">
        <v>0.77943950961581454</v>
      </c>
      <c r="AV5">
        <v>0.8075179182215152</v>
      </c>
      <c r="AW5">
        <v>0.80988642833414071</v>
      </c>
      <c r="AX5">
        <v>0.81463668246685228</v>
      </c>
      <c r="AY5">
        <v>0.83925961458610487</v>
      </c>
      <c r="AZ5">
        <v>0.87551182709680175</v>
      </c>
      <c r="BA5">
        <v>0.90954250367642475</v>
      </c>
      <c r="BB5">
        <v>0.9391751643059667</v>
      </c>
      <c r="BC5">
        <v>0.96873782685067655</v>
      </c>
      <c r="BD5">
        <v>0.97871833791610896</v>
      </c>
      <c r="BE5">
        <v>1.0056419731359341</v>
      </c>
      <c r="BF5">
        <v>1.039235419675441</v>
      </c>
      <c r="BG5">
        <v>1.074914809982118</v>
      </c>
      <c r="BH5">
        <v>1.082705801117462</v>
      </c>
      <c r="BI5">
        <v>1.1323463429234271</v>
      </c>
      <c r="BJ5">
        <v>1.1469823806056849</v>
      </c>
      <c r="BK5">
        <v>1.20285164522193</v>
      </c>
      <c r="BL5">
        <v>1.261812814694879</v>
      </c>
      <c r="BM5">
        <v>1.2844349264159609</v>
      </c>
      <c r="BN5">
        <v>1.299378564015585</v>
      </c>
      <c r="BO5">
        <v>0.56877543370443195</v>
      </c>
      <c r="BP5">
        <v>0.56228918649798487</v>
      </c>
      <c r="BQ5">
        <v>0.55606583117386832</v>
      </c>
      <c r="BR5">
        <v>0.5506297704360188</v>
      </c>
      <c r="BS5">
        <v>0.55017166493181791</v>
      </c>
      <c r="BT5">
        <v>0.54791831314588357</v>
      </c>
      <c r="BU5">
        <v>0.54529894606989981</v>
      </c>
      <c r="BV5">
        <v>0.54508496018748731</v>
      </c>
      <c r="BW5">
        <v>0.54465900781074716</v>
      </c>
      <c r="BX5">
        <v>0.54251882222781056</v>
      </c>
      <c r="BY5">
        <v>0.53956808858705074</v>
      </c>
      <c r="BZ5">
        <v>0.53700516539270293</v>
      </c>
      <c r="CA5">
        <v>0.53492851271405073</v>
      </c>
      <c r="CB5">
        <v>0.5329936625808207</v>
      </c>
      <c r="CC5">
        <v>0.53237019256890139</v>
      </c>
      <c r="CD5">
        <v>0.53076053872059747</v>
      </c>
      <c r="CE5">
        <v>0.5288943521601156</v>
      </c>
      <c r="CF5">
        <v>0.52707630387886728</v>
      </c>
      <c r="CG5">
        <v>0.52670084768552672</v>
      </c>
      <c r="CH5">
        <v>0.52448080724791568</v>
      </c>
      <c r="CI5">
        <v>0.52388084609861907</v>
      </c>
      <c r="CJ5">
        <v>0.52180454215439198</v>
      </c>
      <c r="CK5">
        <v>0.51995571728475942</v>
      </c>
      <c r="CL5">
        <v>0.51933284990094042</v>
      </c>
      <c r="CM5">
        <v>0.51894633681652091</v>
      </c>
    </row>
    <row r="6" spans="1:91" x14ac:dyDescent="0.25">
      <c r="A6">
        <v>1.047531753306272</v>
      </c>
      <c r="B6">
        <v>288.14999999999998</v>
      </c>
      <c r="C6">
        <v>0.86453752640869852</v>
      </c>
      <c r="D6">
        <v>293.14999999999998</v>
      </c>
      <c r="I6">
        <v>0.83726807125623526</v>
      </c>
      <c r="J6">
        <v>-0.1065223019191739</v>
      </c>
      <c r="K6">
        <v>-0.1323609263485461</v>
      </c>
      <c r="L6">
        <v>278.14999999999998</v>
      </c>
      <c r="M6">
        <v>-2.7888994110498242</v>
      </c>
      <c r="S6">
        <v>7.9873097423258932E-2</v>
      </c>
      <c r="T6">
        <v>4.1544860259913732E-2</v>
      </c>
      <c r="U6">
        <v>278.14999999999998</v>
      </c>
      <c r="V6">
        <v>0.83726807125623526</v>
      </c>
      <c r="W6">
        <v>3.2930743999999998E-2</v>
      </c>
      <c r="X6">
        <v>278.14999999999998</v>
      </c>
      <c r="Y6">
        <v>0.40534842522178172</v>
      </c>
      <c r="Z6">
        <v>0.38814495849736008</v>
      </c>
      <c r="AA6">
        <v>0.30961177720577759</v>
      </c>
      <c r="AB6">
        <v>0.3150869690540859</v>
      </c>
      <c r="AM6">
        <v>0.1333333333333333</v>
      </c>
      <c r="AN6">
        <v>0.34642830232382898</v>
      </c>
      <c r="AO6">
        <v>293.14999999999998</v>
      </c>
      <c r="AP6">
        <v>0.53500464167669659</v>
      </c>
      <c r="AQ6">
        <v>0.57924085181486484</v>
      </c>
      <c r="AR6">
        <v>0.62577567775782206</v>
      </c>
      <c r="AS6">
        <v>0.67066067167265941</v>
      </c>
      <c r="AT6">
        <v>0.67465886465836167</v>
      </c>
      <c r="AU6">
        <v>0.69488021223798802</v>
      </c>
      <c r="AV6">
        <v>0.71965548245977495</v>
      </c>
      <c r="AW6">
        <v>0.72174531390246521</v>
      </c>
      <c r="AX6">
        <v>0.72593664673006264</v>
      </c>
      <c r="AY6">
        <v>0.74766231596959931</v>
      </c>
      <c r="AZ6">
        <v>0.77964963940017062</v>
      </c>
      <c r="BA6">
        <v>0.80967926588775729</v>
      </c>
      <c r="BB6">
        <v>0.83583109888687579</v>
      </c>
      <c r="BC6">
        <v>0.86192499230907238</v>
      </c>
      <c r="BD6">
        <v>0.87073544352688415</v>
      </c>
      <c r="BE6">
        <v>0.89450554666338911</v>
      </c>
      <c r="BF6">
        <v>0.92417075905242041</v>
      </c>
      <c r="BG6">
        <v>0.95568691141787232</v>
      </c>
      <c r="BH6">
        <v>0.96257012692594324</v>
      </c>
      <c r="BI6">
        <v>1.00643876605031</v>
      </c>
      <c r="BJ6">
        <v>1.0193771772945881</v>
      </c>
      <c r="BK6">
        <v>1.0687848926945049</v>
      </c>
      <c r="BL6">
        <v>1.1209609881128559</v>
      </c>
      <c r="BM6">
        <v>1.140989567590194</v>
      </c>
      <c r="BN6">
        <v>1.154223025581806</v>
      </c>
      <c r="BO6">
        <v>0.57528627527792608</v>
      </c>
      <c r="BP6">
        <v>0.56841047544003331</v>
      </c>
      <c r="BQ6">
        <v>0.56176373975445004</v>
      </c>
      <c r="BR6">
        <v>0.55590682287942295</v>
      </c>
      <c r="BS6">
        <v>0.55541065089107999</v>
      </c>
      <c r="BT6">
        <v>0.55296336198760976</v>
      </c>
      <c r="BU6">
        <v>0.55010323180920373</v>
      </c>
      <c r="BV6">
        <v>0.54986878158099173</v>
      </c>
      <c r="BW6">
        <v>0.549401713471804</v>
      </c>
      <c r="BX6">
        <v>0.54704688677716051</v>
      </c>
      <c r="BY6">
        <v>0.54377562773848387</v>
      </c>
      <c r="BZ6">
        <v>0.54090709669985004</v>
      </c>
      <c r="CA6">
        <v>0.53856075717602381</v>
      </c>
      <c r="CB6">
        <v>0.53635367012859547</v>
      </c>
      <c r="CC6">
        <v>0.53563759296797908</v>
      </c>
      <c r="CD6">
        <v>0.53377641512343432</v>
      </c>
      <c r="CE6">
        <v>0.53159300396569953</v>
      </c>
      <c r="CF6">
        <v>0.52943408104397882</v>
      </c>
      <c r="CG6">
        <v>0.52898366821202336</v>
      </c>
      <c r="CH6">
        <v>0.52628180727147988</v>
      </c>
      <c r="CI6">
        <v>0.52553843392276878</v>
      </c>
      <c r="CJ6">
        <v>0.52290932253846989</v>
      </c>
      <c r="CK6">
        <v>0.52046838072265988</v>
      </c>
      <c r="CL6">
        <v>0.51961609617166804</v>
      </c>
      <c r="CM6">
        <v>0.51907738443928497</v>
      </c>
    </row>
    <row r="7" spans="1:91" x14ac:dyDescent="0.25">
      <c r="A7">
        <v>1.0491897321422501</v>
      </c>
      <c r="B7">
        <v>288.14999999999998</v>
      </c>
      <c r="C7">
        <v>0.86914130223527175</v>
      </c>
      <c r="D7">
        <v>303.14999999999998</v>
      </c>
      <c r="I7">
        <v>0</v>
      </c>
      <c r="J7">
        <v>1.0000000000000001E-5</v>
      </c>
      <c r="K7">
        <v>0</v>
      </c>
      <c r="L7">
        <v>278.14999999999998</v>
      </c>
      <c r="M7">
        <v>2.4191355405385338E-3</v>
      </c>
      <c r="S7">
        <v>7.9873097423254227E-2</v>
      </c>
      <c r="T7">
        <v>5.2635802882527796E-3</v>
      </c>
      <c r="U7">
        <v>278.14999999999998</v>
      </c>
      <c r="V7">
        <v>0</v>
      </c>
      <c r="W7">
        <v>7.3002082999999995E-2</v>
      </c>
      <c r="X7">
        <v>278.14999999999998</v>
      </c>
      <c r="Y7">
        <v>0.93743468465636259</v>
      </c>
      <c r="Z7">
        <v>0.92720974552825519</v>
      </c>
      <c r="AA7">
        <v>0.53355310479683815</v>
      </c>
      <c r="AB7">
        <v>0.53460698229510439</v>
      </c>
      <c r="AM7">
        <v>0.16666666666666671</v>
      </c>
      <c r="AN7">
        <v>0.40795830238657049</v>
      </c>
      <c r="AO7">
        <v>295.14999999999998</v>
      </c>
      <c r="AP7">
        <v>0.48530774034938462</v>
      </c>
      <c r="AQ7">
        <v>0.52468602942360243</v>
      </c>
      <c r="AR7">
        <v>0.56604842078085171</v>
      </c>
      <c r="AS7">
        <v>0.6058926929677444</v>
      </c>
      <c r="AT7">
        <v>0.60943969403119358</v>
      </c>
      <c r="AU7">
        <v>0.62737406045738886</v>
      </c>
      <c r="AV7">
        <v>0.6493366751538221</v>
      </c>
      <c r="AW7">
        <v>0.65118874975052143</v>
      </c>
      <c r="AX7">
        <v>0.65490302023344371</v>
      </c>
      <c r="AY7">
        <v>0.67415119268366785</v>
      </c>
      <c r="AZ7">
        <v>0.70247769337765098</v>
      </c>
      <c r="BA7">
        <v>0.7290580902390239</v>
      </c>
      <c r="BB7">
        <v>0.75219755134159005</v>
      </c>
      <c r="BC7">
        <v>0.77527883235143824</v>
      </c>
      <c r="BD7">
        <v>0.78307070266961953</v>
      </c>
      <c r="BE7">
        <v>0.80408954288542578</v>
      </c>
      <c r="BF7">
        <v>0.83031555921839273</v>
      </c>
      <c r="BG7">
        <v>0.85817220396116944</v>
      </c>
      <c r="BH7">
        <v>0.86425550514344762</v>
      </c>
      <c r="BI7">
        <v>0.90302166995490041</v>
      </c>
      <c r="BJ7">
        <v>0.91445399146444173</v>
      </c>
      <c r="BK7">
        <v>0.95810718356724578</v>
      </c>
      <c r="BL7">
        <v>1.0042036116462629</v>
      </c>
      <c r="BM7">
        <v>1.0218984250917751</v>
      </c>
      <c r="BN7">
        <v>1.033590040391454</v>
      </c>
      <c r="BO7">
        <v>0.57954772112051434</v>
      </c>
      <c r="BP7">
        <v>0.57241237678649304</v>
      </c>
      <c r="BQ7">
        <v>0.56547711122604227</v>
      </c>
      <c r="BR7">
        <v>0.5593277387664739</v>
      </c>
      <c r="BS7">
        <v>0.55880485817940351</v>
      </c>
      <c r="BT7">
        <v>0.55622087553045374</v>
      </c>
      <c r="BU7">
        <v>0.55318964186354047</v>
      </c>
      <c r="BV7">
        <v>0.55294057940872565</v>
      </c>
      <c r="BW7">
        <v>0.55244412108923013</v>
      </c>
      <c r="BX7">
        <v>0.5499351865715213</v>
      </c>
      <c r="BY7">
        <v>0.54643176367305968</v>
      </c>
      <c r="BZ7">
        <v>0.54333972666360064</v>
      </c>
      <c r="CA7">
        <v>0.5407945095539628</v>
      </c>
      <c r="CB7">
        <v>0.5383851829572931</v>
      </c>
      <c r="CC7">
        <v>0.53759998248126883</v>
      </c>
      <c r="CD7">
        <v>0.53555025826326974</v>
      </c>
      <c r="CE7">
        <v>0.53312741742916059</v>
      </c>
      <c r="CF7">
        <v>0.53070928770558767</v>
      </c>
      <c r="CG7">
        <v>0.53020161857061421</v>
      </c>
      <c r="CH7">
        <v>0.52712958334135629</v>
      </c>
      <c r="CI7">
        <v>0.52627533960900696</v>
      </c>
      <c r="CJ7">
        <v>0.52321605015689876</v>
      </c>
      <c r="CK7">
        <v>0.52030965043441268</v>
      </c>
      <c r="CL7">
        <v>0.51927578840838051</v>
      </c>
      <c r="CM7">
        <v>0.51861624890595492</v>
      </c>
    </row>
    <row r="8" spans="1:91" x14ac:dyDescent="0.25">
      <c r="A8">
        <v>1.028587288370802</v>
      </c>
      <c r="B8">
        <v>288.14999999999998</v>
      </c>
      <c r="C8">
        <v>0.93976251433052882</v>
      </c>
      <c r="D8">
        <v>308.14999999999998</v>
      </c>
      <c r="I8">
        <v>0.50715965042340005</v>
      </c>
      <c r="J8">
        <v>-0.38183343638734812</v>
      </c>
      <c r="K8">
        <v>-0.34240185622952918</v>
      </c>
      <c r="L8">
        <v>278.14999999999998</v>
      </c>
      <c r="S8">
        <v>7.9873097423259834E-2</v>
      </c>
      <c r="T8">
        <v>1.249589650912457E-2</v>
      </c>
      <c r="U8">
        <v>278.14999999999998</v>
      </c>
      <c r="V8">
        <v>0.50715965042340005</v>
      </c>
      <c r="W8">
        <v>2.4530044000000001E-2</v>
      </c>
      <c r="X8">
        <v>278.14999999999998</v>
      </c>
      <c r="Y8">
        <v>0.29934289436998313</v>
      </c>
      <c r="Z8">
        <v>0.31511689472632509</v>
      </c>
      <c r="AA8">
        <v>0.52466086305420101</v>
      </c>
      <c r="AB8">
        <v>0.51844278661571253</v>
      </c>
      <c r="AM8">
        <v>0.2</v>
      </c>
      <c r="AN8">
        <v>0.4627519980913754</v>
      </c>
      <c r="AO8">
        <v>297.55</v>
      </c>
      <c r="AP8">
        <v>0.44600437991117098</v>
      </c>
      <c r="AQ8">
        <v>0.48131595530140042</v>
      </c>
      <c r="AR8">
        <v>0.51832372869203047</v>
      </c>
      <c r="AS8">
        <v>0.5539005959552763</v>
      </c>
      <c r="AT8">
        <v>0.55706451406431068</v>
      </c>
      <c r="AU8">
        <v>0.57305440023962551</v>
      </c>
      <c r="AV8">
        <v>0.59261925450362574</v>
      </c>
      <c r="AW8">
        <v>0.59426833070235452</v>
      </c>
      <c r="AX8">
        <v>0.59757513659124917</v>
      </c>
      <c r="AY8">
        <v>0.61470412447917278</v>
      </c>
      <c r="AZ8">
        <v>0.63988979989573214</v>
      </c>
      <c r="BA8">
        <v>0.66350068884919111</v>
      </c>
      <c r="BB8">
        <v>0.68403879749235308</v>
      </c>
      <c r="BC8">
        <v>0.70451109232032871</v>
      </c>
      <c r="BD8">
        <v>0.71141928623449702</v>
      </c>
      <c r="BE8">
        <v>0.73004696675748504</v>
      </c>
      <c r="BF8">
        <v>0.75327552982051582</v>
      </c>
      <c r="BG8">
        <v>0.77793267179053094</v>
      </c>
      <c r="BH8">
        <v>0.783315222612327</v>
      </c>
      <c r="BI8">
        <v>0.81760009114855703</v>
      </c>
      <c r="BJ8">
        <v>0.8277059259808095</v>
      </c>
      <c r="BK8">
        <v>0.86627532066083612</v>
      </c>
      <c r="BL8">
        <v>0.90697441840181914</v>
      </c>
      <c r="BM8">
        <v>0.92259033693377412</v>
      </c>
      <c r="BN8">
        <v>0.93290637387181718</v>
      </c>
      <c r="BO8">
        <v>0.58168639498521979</v>
      </c>
      <c r="BP8">
        <v>0.57439639452871516</v>
      </c>
      <c r="BQ8">
        <v>0.56728250189681995</v>
      </c>
      <c r="BR8">
        <v>0.56094640561484932</v>
      </c>
      <c r="BS8">
        <v>0.56040621930372425</v>
      </c>
      <c r="BT8">
        <v>0.55773304970855808</v>
      </c>
      <c r="BU8">
        <v>0.5545888212675798</v>
      </c>
      <c r="BV8">
        <v>0.55433004211064341</v>
      </c>
      <c r="BW8">
        <v>0.553814008807886</v>
      </c>
      <c r="BX8">
        <v>0.55120177688648542</v>
      </c>
      <c r="BY8">
        <v>0.54754077303970294</v>
      </c>
      <c r="BZ8">
        <v>0.5442949806314239</v>
      </c>
      <c r="CA8">
        <v>0.54161138806223419</v>
      </c>
      <c r="CB8">
        <v>0.53905996246567822</v>
      </c>
      <c r="CC8">
        <v>0.5382258772841898</v>
      </c>
      <c r="CD8">
        <v>0.53604208083167237</v>
      </c>
      <c r="CE8">
        <v>0.53344747412710114</v>
      </c>
      <c r="CF8">
        <v>0.53084160223735766</v>
      </c>
      <c r="CG8">
        <v>0.53029222743023741</v>
      </c>
      <c r="CH8">
        <v>0.52694859794277726</v>
      </c>
      <c r="CI8">
        <v>0.52601238222367508</v>
      </c>
      <c r="CJ8">
        <v>0.52263249867243244</v>
      </c>
      <c r="CK8">
        <v>0.51937499127084541</v>
      </c>
      <c r="CL8">
        <v>0.51820305952618195</v>
      </c>
      <c r="CM8">
        <v>0.51745131885971885</v>
      </c>
    </row>
    <row r="9" spans="1:91" x14ac:dyDescent="0.25">
      <c r="A9">
        <v>1.2326684539299839</v>
      </c>
      <c r="B9">
        <v>293.14999999999998</v>
      </c>
      <c r="C9">
        <v>0.98884263939368922</v>
      </c>
      <c r="D9">
        <v>313.14999999999998</v>
      </c>
      <c r="I9">
        <v>0.24659019093794379</v>
      </c>
      <c r="J9">
        <v>-0.41288236684367818</v>
      </c>
      <c r="K9">
        <v>-0.37343809531732358</v>
      </c>
      <c r="L9">
        <v>278.14999999999998</v>
      </c>
      <c r="S9">
        <v>7.9873097423260153E-2</v>
      </c>
      <c r="T9">
        <v>6.514979798084789E-3</v>
      </c>
      <c r="U9">
        <v>278.14999999999998</v>
      </c>
      <c r="V9">
        <v>0.24659019093794379</v>
      </c>
      <c r="W9">
        <v>3.1334611000000012E-2</v>
      </c>
      <c r="X9">
        <v>278.14999999999998</v>
      </c>
      <c r="Y9">
        <v>0.38506588986839507</v>
      </c>
      <c r="Z9">
        <v>0.40413172643250628</v>
      </c>
      <c r="AA9">
        <v>0.58653054608858823</v>
      </c>
      <c r="AB9">
        <v>0.58134396180535752</v>
      </c>
      <c r="AM9">
        <v>0.23333333333333331</v>
      </c>
      <c r="AN9">
        <v>0.51185821274450094</v>
      </c>
      <c r="AO9">
        <v>297.75</v>
      </c>
      <c r="AP9">
        <v>0.41473499893590732</v>
      </c>
      <c r="AQ9">
        <v>0.4466236921125124</v>
      </c>
      <c r="AR9">
        <v>0.47994896770568329</v>
      </c>
      <c r="AS9">
        <v>0.51190069558430129</v>
      </c>
      <c r="AT9">
        <v>0.51473841922807506</v>
      </c>
      <c r="AU9">
        <v>0.52907066032573791</v>
      </c>
      <c r="AV9">
        <v>0.5465872263729934</v>
      </c>
      <c r="AW9">
        <v>0.54806268054862328</v>
      </c>
      <c r="AX9">
        <v>0.55102089328927961</v>
      </c>
      <c r="AY9">
        <v>0.56633451834662674</v>
      </c>
      <c r="AZ9">
        <v>0.58882362426002344</v>
      </c>
      <c r="BA9">
        <v>0.60987796193060284</v>
      </c>
      <c r="BB9">
        <v>0.62817098039677455</v>
      </c>
      <c r="BC9">
        <v>0.64638683310002543</v>
      </c>
      <c r="BD9">
        <v>0.65252952845113066</v>
      </c>
      <c r="BE9">
        <v>0.66908336953966896</v>
      </c>
      <c r="BF9">
        <v>0.68970653223601164</v>
      </c>
      <c r="BG9">
        <v>0.71157577566555508</v>
      </c>
      <c r="BH9">
        <v>0.71634683362919371</v>
      </c>
      <c r="BI9">
        <v>0.74671325264299393</v>
      </c>
      <c r="BJ9">
        <v>0.75565665943077298</v>
      </c>
      <c r="BK9">
        <v>0.78976043750902869</v>
      </c>
      <c r="BL9">
        <v>0.8257004884602247</v>
      </c>
      <c r="BM9">
        <v>0.83947850329754381</v>
      </c>
      <c r="BN9">
        <v>0.84857695718926673</v>
      </c>
      <c r="BO9">
        <v>0.58182209184707989</v>
      </c>
      <c r="BP9">
        <v>0.57446272393555009</v>
      </c>
      <c r="BQ9">
        <v>0.56726033786810326</v>
      </c>
      <c r="BR9">
        <v>0.56082498256695368</v>
      </c>
      <c r="BS9">
        <v>0.560275305521303</v>
      </c>
      <c r="BT9">
        <v>0.55755253296187823</v>
      </c>
      <c r="BU9">
        <v>0.55434390909649045</v>
      </c>
      <c r="BV9">
        <v>0.55407951719582516</v>
      </c>
      <c r="BW9">
        <v>0.55355214087609084</v>
      </c>
      <c r="BX9">
        <v>0.55087936799134962</v>
      </c>
      <c r="BY9">
        <v>0.54712378007729012</v>
      </c>
      <c r="BZ9">
        <v>0.54378349650760172</v>
      </c>
      <c r="CA9">
        <v>0.54101320694455601</v>
      </c>
      <c r="CB9">
        <v>0.53837124686882776</v>
      </c>
      <c r="CC9">
        <v>0.53750570731640634</v>
      </c>
      <c r="CD9">
        <v>0.53523482293464286</v>
      </c>
      <c r="CE9">
        <v>0.53252708498069845</v>
      </c>
      <c r="CF9">
        <v>0.52979573291456006</v>
      </c>
      <c r="CG9">
        <v>0.52921823879865426</v>
      </c>
      <c r="CH9">
        <v>0.5256895419759342</v>
      </c>
      <c r="CI9">
        <v>0.52469684081529255</v>
      </c>
      <c r="CJ9">
        <v>0.52109351536331561</v>
      </c>
      <c r="CK9">
        <v>0.51758714410018491</v>
      </c>
      <c r="CL9">
        <v>0.51631628025307152</v>
      </c>
      <c r="CM9">
        <v>0.51549816149685135</v>
      </c>
    </row>
    <row r="10" spans="1:91" x14ac:dyDescent="0.25">
      <c r="A10">
        <v>1.134313234810884</v>
      </c>
      <c r="B10">
        <v>293.14999999999998</v>
      </c>
      <c r="C10">
        <v>1.125168660921585</v>
      </c>
      <c r="D10">
        <v>330.75</v>
      </c>
      <c r="I10">
        <v>1</v>
      </c>
      <c r="J10">
        <v>1.0000000000000001E-5</v>
      </c>
      <c r="K10">
        <v>0</v>
      </c>
      <c r="L10">
        <v>278.14999999999998</v>
      </c>
      <c r="S10">
        <v>7.9873097423261777E-2</v>
      </c>
      <c r="T10">
        <v>7.9873097423261513E-2</v>
      </c>
      <c r="U10">
        <v>278.14999999999998</v>
      </c>
      <c r="V10">
        <v>1</v>
      </c>
      <c r="W10">
        <v>5.1244270000000001E-2</v>
      </c>
      <c r="X10">
        <v>278.14999999999998</v>
      </c>
      <c r="Y10">
        <v>0.64294736854975298</v>
      </c>
      <c r="Z10">
        <v>0.65231379318296867</v>
      </c>
      <c r="AA10">
        <v>0.16871133093130811</v>
      </c>
      <c r="AB10">
        <v>0.16729921874017051</v>
      </c>
      <c r="AM10">
        <v>0.26666666666666672</v>
      </c>
      <c r="AN10">
        <v>0.55611878047742458</v>
      </c>
      <c r="AO10">
        <v>298.14999999999998</v>
      </c>
      <c r="AP10">
        <v>0.38977234772908981</v>
      </c>
      <c r="AQ10">
        <v>0.41876611160273369</v>
      </c>
      <c r="AR10">
        <v>0.44896463284825061</v>
      </c>
      <c r="AS10">
        <v>0.47782682237762919</v>
      </c>
      <c r="AT10">
        <v>0.48038601810350728</v>
      </c>
      <c r="AU10">
        <v>0.49330155875416559</v>
      </c>
      <c r="AV10">
        <v>0.50906465405530521</v>
      </c>
      <c r="AW10">
        <v>0.5103913269841075</v>
      </c>
      <c r="AX10">
        <v>0.51305072718304723</v>
      </c>
      <c r="AY10">
        <v>0.52680723977129185</v>
      </c>
      <c r="AZ10">
        <v>0.54697835488426116</v>
      </c>
      <c r="BA10">
        <v>0.56583069396245234</v>
      </c>
      <c r="BB10">
        <v>0.58218647675415036</v>
      </c>
      <c r="BC10">
        <v>0.5984519094070424</v>
      </c>
      <c r="BD10">
        <v>0.60393219116475017</v>
      </c>
      <c r="BE10">
        <v>0.61868961641534914</v>
      </c>
      <c r="BF10">
        <v>0.63705222551995466</v>
      </c>
      <c r="BG10">
        <v>0.6564981165557483</v>
      </c>
      <c r="BH10">
        <v>0.66073700456604068</v>
      </c>
      <c r="BI10">
        <v>0.68768831524657381</v>
      </c>
      <c r="BJ10">
        <v>0.6956169397933617</v>
      </c>
      <c r="BK10">
        <v>0.72581534397746683</v>
      </c>
      <c r="BL10">
        <v>0.75758152174214244</v>
      </c>
      <c r="BM10">
        <v>0.76974441313938291</v>
      </c>
      <c r="BN10">
        <v>0.77777190229979098</v>
      </c>
      <c r="BO10">
        <v>0.58006374025914809</v>
      </c>
      <c r="BP10">
        <v>0.57270506816175148</v>
      </c>
      <c r="BQ10">
        <v>0.56548873106597319</v>
      </c>
      <c r="BR10">
        <v>0.55902698304407084</v>
      </c>
      <c r="BS10">
        <v>0.55847435027515668</v>
      </c>
      <c r="BT10">
        <v>0.55573513070455915</v>
      </c>
      <c r="BU10">
        <v>0.55250296595830983</v>
      </c>
      <c r="BV10">
        <v>0.55223641964700154</v>
      </c>
      <c r="BW10">
        <v>0.55170464665214702</v>
      </c>
      <c r="BX10">
        <v>0.54900736243417769</v>
      </c>
      <c r="BY10">
        <v>0.54521067930315492</v>
      </c>
      <c r="BZ10">
        <v>0.54182638426135898</v>
      </c>
      <c r="CA10">
        <v>0.53901356978369075</v>
      </c>
      <c r="CB10">
        <v>0.53632535684440086</v>
      </c>
      <c r="CC10">
        <v>0.53544335496804585</v>
      </c>
      <c r="CD10">
        <v>0.53312592599725306</v>
      </c>
      <c r="CE10">
        <v>0.53035583017215249</v>
      </c>
      <c r="CF10">
        <v>0.52755313431044049</v>
      </c>
      <c r="CG10">
        <v>0.52695937312677832</v>
      </c>
      <c r="CH10">
        <v>0.52332132032715939</v>
      </c>
      <c r="CI10">
        <v>0.52229452242224472</v>
      </c>
      <c r="CJ10">
        <v>0.51855346601594576</v>
      </c>
      <c r="CK10">
        <v>0.51488906497633002</v>
      </c>
      <c r="CL10">
        <v>0.51355421137806712</v>
      </c>
      <c r="CM10">
        <v>0.51269282202861111</v>
      </c>
    </row>
    <row r="11" spans="1:91" x14ac:dyDescent="0.25">
      <c r="A11">
        <v>1.134313234810884</v>
      </c>
      <c r="B11">
        <v>293.14999999999998</v>
      </c>
      <c r="I11">
        <v>3.2223799362992523E-17</v>
      </c>
      <c r="J11">
        <v>-3.1302329057225867E-2</v>
      </c>
      <c r="K11">
        <v>-9.3541961968224406E-17</v>
      </c>
      <c r="L11">
        <v>283.14999999999998</v>
      </c>
      <c r="S11">
        <v>0.28492745867351083</v>
      </c>
      <c r="T11">
        <v>1.4222685216189581E-2</v>
      </c>
      <c r="U11">
        <v>283.14999999999998</v>
      </c>
      <c r="V11">
        <v>3.2223799362992523E-17</v>
      </c>
      <c r="W11">
        <v>7.5039698146153605E-2</v>
      </c>
      <c r="X11">
        <v>283.14999999999998</v>
      </c>
      <c r="Y11">
        <v>0.9657228532976343</v>
      </c>
      <c r="Z11">
        <v>1.0030309472227681</v>
      </c>
      <c r="AA11">
        <v>0.53394238113348425</v>
      </c>
      <c r="AB11">
        <v>0.53042868076603811</v>
      </c>
      <c r="AM11">
        <v>0.3</v>
      </c>
      <c r="AN11">
        <v>0.59621720795750366</v>
      </c>
      <c r="AO11">
        <v>300.2</v>
      </c>
      <c r="AP11">
        <v>0.36983606571405098</v>
      </c>
      <c r="AQ11">
        <v>0.39637275287778362</v>
      </c>
      <c r="AR11">
        <v>0.42390865832225738</v>
      </c>
      <c r="AS11">
        <v>0.45013178456661618</v>
      </c>
      <c r="AT11">
        <v>0.4524526949000619</v>
      </c>
      <c r="AU11">
        <v>0.46415535135813119</v>
      </c>
      <c r="AV11">
        <v>0.47841518073797318</v>
      </c>
      <c r="AW11">
        <v>0.47961420679671862</v>
      </c>
      <c r="AX11">
        <v>0.48201720745580262</v>
      </c>
      <c r="AY11">
        <v>0.49443644749019949</v>
      </c>
      <c r="AZ11">
        <v>0.51261427060395326</v>
      </c>
      <c r="BA11">
        <v>0.52956986539189066</v>
      </c>
      <c r="BB11">
        <v>0.54425457694798396</v>
      </c>
      <c r="BC11">
        <v>0.55883543128354873</v>
      </c>
      <c r="BD11">
        <v>0.56374314970293049</v>
      </c>
      <c r="BE11">
        <v>0.57694656301573621</v>
      </c>
      <c r="BF11">
        <v>0.59335124812850959</v>
      </c>
      <c r="BG11">
        <v>0.61069532029117013</v>
      </c>
      <c r="BH11">
        <v>0.61447228160437894</v>
      </c>
      <c r="BI11">
        <v>0.63845590081881998</v>
      </c>
      <c r="BJ11">
        <v>0.64550163115700121</v>
      </c>
      <c r="BK11">
        <v>0.67229783340200699</v>
      </c>
      <c r="BL11">
        <v>0.70042040401942807</v>
      </c>
      <c r="BM11">
        <v>0.71117134115773439</v>
      </c>
      <c r="BN11">
        <v>0.7182619725924243</v>
      </c>
      <c r="BO11">
        <v>0.57650792181970689</v>
      </c>
      <c r="BP11">
        <v>0.5692081976566794</v>
      </c>
      <c r="BQ11">
        <v>0.56204017143677965</v>
      </c>
      <c r="BR11">
        <v>0.55561323693701714</v>
      </c>
      <c r="BS11">
        <v>0.55506315458263555</v>
      </c>
      <c r="BT11">
        <v>0.55233546267871647</v>
      </c>
      <c r="BU11">
        <v>0.54911433806296761</v>
      </c>
      <c r="BV11">
        <v>0.54884856798331028</v>
      </c>
      <c r="BW11">
        <v>0.54831828002854544</v>
      </c>
      <c r="BX11">
        <v>0.54562715405651885</v>
      </c>
      <c r="BY11">
        <v>0.54183487460762547</v>
      </c>
      <c r="BZ11">
        <v>0.5384497328779525</v>
      </c>
      <c r="CA11">
        <v>0.53563230663868888</v>
      </c>
      <c r="CB11">
        <v>0.53293594805932643</v>
      </c>
      <c r="CC11">
        <v>0.53205040480491794</v>
      </c>
      <c r="CD11">
        <v>0.52972145211224753</v>
      </c>
      <c r="CE11">
        <v>0.52693299712469599</v>
      </c>
      <c r="CF11">
        <v>0.52410604080967294</v>
      </c>
      <c r="CG11">
        <v>0.52350633658407941</v>
      </c>
      <c r="CH11">
        <v>0.5198250994951491</v>
      </c>
      <c r="CI11">
        <v>0.51878383476642287</v>
      </c>
      <c r="CJ11">
        <v>0.51498045789859082</v>
      </c>
      <c r="CK11">
        <v>0.5112383945622313</v>
      </c>
      <c r="CL11">
        <v>0.50987058992493106</v>
      </c>
      <c r="CM11">
        <v>0.50898649335922741</v>
      </c>
    </row>
    <row r="12" spans="1:91" x14ac:dyDescent="0.25">
      <c r="A12">
        <v>1.137169957676516</v>
      </c>
      <c r="B12">
        <v>293.14999999999998</v>
      </c>
      <c r="I12">
        <v>0.24756119157105391</v>
      </c>
      <c r="J12">
        <v>-0.33566016352651629</v>
      </c>
      <c r="K12">
        <v>-0.39090318996387102</v>
      </c>
      <c r="L12">
        <v>283.14999999999998</v>
      </c>
      <c r="S12">
        <v>0.28492745867351132</v>
      </c>
      <c r="T12">
        <v>1.821438659151384E-2</v>
      </c>
      <c r="U12">
        <v>283.14999999999998</v>
      </c>
      <c r="V12">
        <v>0.24756119157105391</v>
      </c>
      <c r="W12">
        <v>3.7551129000000003E-2</v>
      </c>
      <c r="X12">
        <v>283.14999999999998</v>
      </c>
      <c r="Y12">
        <v>0.46444025596451671</v>
      </c>
      <c r="Z12">
        <v>0.43398589621229638</v>
      </c>
      <c r="AA12">
        <v>0.56675685085899474</v>
      </c>
      <c r="AB12">
        <v>0.57393046018583249</v>
      </c>
      <c r="AM12">
        <v>0.33333333333333331</v>
      </c>
      <c r="AN12">
        <v>0.63271422455095927</v>
      </c>
      <c r="AO12">
        <v>303.14999999999998</v>
      </c>
      <c r="AP12">
        <v>0.35396695555313668</v>
      </c>
      <c r="AQ12">
        <v>0.37841524843536278</v>
      </c>
      <c r="AR12">
        <v>0.40368151821468612</v>
      </c>
      <c r="AS12">
        <v>0.42764913522454379</v>
      </c>
      <c r="AT12">
        <v>0.42976612727387459</v>
      </c>
      <c r="AU12">
        <v>0.4404301782912502</v>
      </c>
      <c r="AV12">
        <v>0.45340137402445391</v>
      </c>
      <c r="AW12">
        <v>0.45449090817985027</v>
      </c>
      <c r="AX12">
        <v>0.4566739450535604</v>
      </c>
      <c r="AY12">
        <v>0.46794527758025151</v>
      </c>
      <c r="AZ12">
        <v>0.48441008339563929</v>
      </c>
      <c r="BA12">
        <v>0.49973356992909418</v>
      </c>
      <c r="BB12">
        <v>0.51297879729522144</v>
      </c>
      <c r="BC12">
        <v>0.52610713592329705</v>
      </c>
      <c r="BD12">
        <v>0.53052085325940568</v>
      </c>
      <c r="BE12">
        <v>0.54238273159503125</v>
      </c>
      <c r="BF12">
        <v>0.55709567424344664</v>
      </c>
      <c r="BG12">
        <v>0.57262187064072967</v>
      </c>
      <c r="BH12">
        <v>0.57599905811028285</v>
      </c>
      <c r="BI12">
        <v>0.59741233105517577</v>
      </c>
      <c r="BJ12">
        <v>0.60369272632370408</v>
      </c>
      <c r="BK12">
        <v>0.62753705541198856</v>
      </c>
      <c r="BL12">
        <v>0.65249376201903131</v>
      </c>
      <c r="BM12">
        <v>0.66201666205223109</v>
      </c>
      <c r="BN12">
        <v>0.6682921021948478</v>
      </c>
      <c r="BO12">
        <v>0.57123886924054779</v>
      </c>
      <c r="BP12">
        <v>0.56404712198793705</v>
      </c>
      <c r="BQ12">
        <v>0.55697996920548576</v>
      </c>
      <c r="BR12">
        <v>0.55063972769594305</v>
      </c>
      <c r="BS12">
        <v>0.55009687326510337</v>
      </c>
      <c r="BT12">
        <v>0.54740450896189241</v>
      </c>
      <c r="BU12">
        <v>0.54422388681396527</v>
      </c>
      <c r="BV12">
        <v>0.54396139391003095</v>
      </c>
      <c r="BW12">
        <v>0.54343761396490131</v>
      </c>
      <c r="BX12">
        <v>0.54077883394159465</v>
      </c>
      <c r="BY12">
        <v>0.53702996594574171</v>
      </c>
      <c r="BZ12">
        <v>0.53368106902185852</v>
      </c>
      <c r="CA12">
        <v>0.53089169058548269</v>
      </c>
      <c r="CB12">
        <v>0.528220092986325</v>
      </c>
      <c r="CC12">
        <v>0.52734219030261509</v>
      </c>
      <c r="CD12">
        <v>0.52503205328179736</v>
      </c>
      <c r="CE12">
        <v>0.52226344692024085</v>
      </c>
      <c r="CF12">
        <v>0.51945322575236064</v>
      </c>
      <c r="CG12">
        <v>0.51885658736989615</v>
      </c>
      <c r="CH12">
        <v>0.51519001645189444</v>
      </c>
      <c r="CI12">
        <v>0.5141514894130782</v>
      </c>
      <c r="CJ12">
        <v>0.51035206616538908</v>
      </c>
      <c r="CK12">
        <v>0.50660328340096272</v>
      </c>
      <c r="CL12">
        <v>0.50523001179595095</v>
      </c>
      <c r="CM12">
        <v>0.50434144234435541</v>
      </c>
    </row>
    <row r="13" spans="1:91" x14ac:dyDescent="0.25">
      <c r="A13">
        <v>1.1501875528119521</v>
      </c>
      <c r="B13">
        <v>293.14999999999998</v>
      </c>
      <c r="I13">
        <v>0.1016514238203802</v>
      </c>
      <c r="J13">
        <v>-0.20066423793958299</v>
      </c>
      <c r="K13">
        <v>-0.2320768564844759</v>
      </c>
      <c r="L13">
        <v>283.14999999999998</v>
      </c>
      <c r="S13">
        <v>0.28492745867351083</v>
      </c>
      <c r="T13">
        <v>1.480270667527399E-2</v>
      </c>
      <c r="U13">
        <v>283.14999999999998</v>
      </c>
      <c r="V13">
        <v>0.1016514238203802</v>
      </c>
      <c r="W13">
        <v>5.3260438E-2</v>
      </c>
      <c r="X13">
        <v>283.14999999999998</v>
      </c>
      <c r="Y13">
        <v>0.66966674410506999</v>
      </c>
      <c r="Z13">
        <v>0.64459391094684226</v>
      </c>
      <c r="AA13">
        <v>0.55886046521649602</v>
      </c>
      <c r="AB13">
        <v>0.56264384812326884</v>
      </c>
      <c r="AM13">
        <v>0.36666666666666659</v>
      </c>
      <c r="AN13">
        <v>0.66607416541711328</v>
      </c>
      <c r="AO13">
        <v>305.85000000000002</v>
      </c>
      <c r="AP13">
        <v>0.34144077140042028</v>
      </c>
      <c r="AQ13">
        <v>0.36411700809148351</v>
      </c>
      <c r="AR13">
        <v>0.38745228549325228</v>
      </c>
      <c r="AS13">
        <v>0.4094962511734247</v>
      </c>
      <c r="AT13">
        <v>0.41143912347978778</v>
      </c>
      <c r="AU13">
        <v>0.4212158556797489</v>
      </c>
      <c r="AV13">
        <v>0.43308505878162068</v>
      </c>
      <c r="AW13">
        <v>0.43408090803839239</v>
      </c>
      <c r="AX13">
        <v>0.43607571358023539</v>
      </c>
      <c r="AY13">
        <v>0.44636424364605448</v>
      </c>
      <c r="AZ13">
        <v>0.46136096101925123</v>
      </c>
      <c r="BA13">
        <v>0.47528422136494219</v>
      </c>
      <c r="BB13">
        <v>0.4872933810669724</v>
      </c>
      <c r="BC13">
        <v>0.49917349431816987</v>
      </c>
      <c r="BD13">
        <v>0.50316248065694147</v>
      </c>
      <c r="BE13">
        <v>0.51387042192411914</v>
      </c>
      <c r="BF13">
        <v>0.52712719087320992</v>
      </c>
      <c r="BG13">
        <v>0.54108746544171193</v>
      </c>
      <c r="BH13">
        <v>0.5441201307447161</v>
      </c>
      <c r="BI13">
        <v>0.56331703753252238</v>
      </c>
      <c r="BJ13">
        <v>0.56893709146210492</v>
      </c>
      <c r="BK13">
        <v>0.59023286763968241</v>
      </c>
      <c r="BL13">
        <v>0.61245354912992711</v>
      </c>
      <c r="BM13">
        <v>0.62091443176920724</v>
      </c>
      <c r="BN13">
        <v>0.62648467461748081</v>
      </c>
      <c r="BO13">
        <v>0.56432927124359233</v>
      </c>
      <c r="BP13">
        <v>0.55728727120204369</v>
      </c>
      <c r="BQ13">
        <v>0.55036581848249355</v>
      </c>
      <c r="BR13">
        <v>0.54415663710206741</v>
      </c>
      <c r="BS13">
        <v>0.54362501716424938</v>
      </c>
      <c r="BT13">
        <v>0.5409883799559877</v>
      </c>
      <c r="BU13">
        <v>0.53787356034614286</v>
      </c>
      <c r="BV13">
        <v>0.53761649395403022</v>
      </c>
      <c r="BW13">
        <v>0.53710353966539914</v>
      </c>
      <c r="BX13">
        <v>0.5344996366793241</v>
      </c>
      <c r="BY13">
        <v>0.53082780659549367</v>
      </c>
      <c r="BZ13">
        <v>0.5275471992648515</v>
      </c>
      <c r="CA13">
        <v>0.52481414094216217</v>
      </c>
      <c r="CB13">
        <v>0.52219584447107903</v>
      </c>
      <c r="CC13">
        <v>0.521335291738664</v>
      </c>
      <c r="CD13">
        <v>0.51907034723904666</v>
      </c>
      <c r="CE13">
        <v>0.51635486848442891</v>
      </c>
      <c r="CF13">
        <v>0.51359716769565655</v>
      </c>
      <c r="CG13">
        <v>0.51301146854921975</v>
      </c>
      <c r="CH13">
        <v>0.50941021715060575</v>
      </c>
      <c r="CI13">
        <v>0.50838952129835779</v>
      </c>
      <c r="CJ13">
        <v>0.50465231737706828</v>
      </c>
      <c r="CK13">
        <v>0.50095939848508275</v>
      </c>
      <c r="CL13">
        <v>0.49960496330841331</v>
      </c>
      <c r="CM13">
        <v>0.49872806267491038</v>
      </c>
    </row>
    <row r="14" spans="1:91" x14ac:dyDescent="0.25">
      <c r="A14">
        <v>1.199869176832614</v>
      </c>
      <c r="B14">
        <v>293.14999999999998</v>
      </c>
      <c r="I14">
        <v>0.50556021229424919</v>
      </c>
      <c r="J14">
        <v>-0.4240454709665028</v>
      </c>
      <c r="K14">
        <v>-0.38362447906552127</v>
      </c>
      <c r="L14">
        <v>283.14999999999998</v>
      </c>
      <c r="S14">
        <v>0.2849274586735126</v>
      </c>
      <c r="T14">
        <v>3.7111173002816258E-2</v>
      </c>
      <c r="U14">
        <v>283.14999999999998</v>
      </c>
      <c r="V14">
        <v>0.50556021229424919</v>
      </c>
      <c r="W14">
        <v>2.5874155999999999E-2</v>
      </c>
      <c r="X14">
        <v>283.14999999999998</v>
      </c>
      <c r="Y14">
        <v>0.31618091430084272</v>
      </c>
      <c r="Z14">
        <v>0.3332533464737209</v>
      </c>
      <c r="AA14">
        <v>0.51931055011445726</v>
      </c>
      <c r="AB14">
        <v>0.51303013124952868</v>
      </c>
      <c r="AM14">
        <v>0.4</v>
      </c>
      <c r="AN14">
        <v>0.69668483171606399</v>
      </c>
      <c r="AO14">
        <v>308.14999999999998</v>
      </c>
      <c r="AP14">
        <v>0.33170857234291579</v>
      </c>
      <c r="AQ14">
        <v>0.35289046067782409</v>
      </c>
      <c r="AR14">
        <v>0.37459286469288</v>
      </c>
      <c r="AS14">
        <v>0.39500602837266618</v>
      </c>
      <c r="AT14">
        <v>0.39680110884373487</v>
      </c>
      <c r="AU14">
        <v>0.40582426709032832</v>
      </c>
      <c r="AV14">
        <v>0.41675665688873109</v>
      </c>
      <c r="AW14">
        <v>0.41767281951111929</v>
      </c>
      <c r="AX14">
        <v>0.41950749933027892</v>
      </c>
      <c r="AY14">
        <v>0.42895955080522818</v>
      </c>
      <c r="AZ14">
        <v>0.44270551986581319</v>
      </c>
      <c r="BA14">
        <v>0.45543461455894207</v>
      </c>
      <c r="BB14">
        <v>0.46638870827840501</v>
      </c>
      <c r="BC14">
        <v>0.47720259753106448</v>
      </c>
      <c r="BD14">
        <v>0.48082861605887411</v>
      </c>
      <c r="BE14">
        <v>0.49055002041464879</v>
      </c>
      <c r="BF14">
        <v>0.50256107994893318</v>
      </c>
      <c r="BG14">
        <v>0.51518087256532896</v>
      </c>
      <c r="BH14">
        <v>0.51791849927353595</v>
      </c>
      <c r="BI14">
        <v>0.53521646198782902</v>
      </c>
      <c r="BJ14">
        <v>0.54027045789502048</v>
      </c>
      <c r="BK14">
        <v>0.55938043172306007</v>
      </c>
      <c r="BL14">
        <v>0.57925270524735695</v>
      </c>
      <c r="BM14">
        <v>0.58680156746962253</v>
      </c>
      <c r="BN14">
        <v>0.5917660797782327</v>
      </c>
      <c r="BO14">
        <v>0.55584147122762884</v>
      </c>
      <c r="BP14">
        <v>0.54898518119059792</v>
      </c>
      <c r="BQ14">
        <v>0.54224801583311244</v>
      </c>
      <c r="BR14">
        <v>0.53620815606268601</v>
      </c>
      <c r="BS14">
        <v>0.53569122977137718</v>
      </c>
      <c r="BT14">
        <v>0.53312794279131803</v>
      </c>
      <c r="BU14">
        <v>0.53010080771426071</v>
      </c>
      <c r="BV14">
        <v>0.52985102811361495</v>
      </c>
      <c r="BW14">
        <v>0.529352637053913</v>
      </c>
      <c r="BX14">
        <v>0.52682312880981552</v>
      </c>
      <c r="BY14">
        <v>0.52325750925180758</v>
      </c>
      <c r="BZ14">
        <v>0.52007303966072693</v>
      </c>
      <c r="CA14">
        <v>0.51742090978394917</v>
      </c>
      <c r="CB14">
        <v>0.51488079247380059</v>
      </c>
      <c r="CC14">
        <v>0.51404606144805154</v>
      </c>
      <c r="CD14">
        <v>0.51184934472681476</v>
      </c>
      <c r="CE14">
        <v>0.50921610153908459</v>
      </c>
      <c r="CF14">
        <v>0.5065422733762861</v>
      </c>
      <c r="CG14">
        <v>0.50597441881505301</v>
      </c>
      <c r="CH14">
        <v>0.50248297372816464</v>
      </c>
      <c r="CI14">
        <v>0.50149338530745968</v>
      </c>
      <c r="CJ14">
        <v>0.49786973604775547</v>
      </c>
      <c r="CK14">
        <v>0.49428796587667029</v>
      </c>
      <c r="CL14">
        <v>0.49297387554786182</v>
      </c>
      <c r="CM14">
        <v>0.49212294094334458</v>
      </c>
    </row>
    <row r="15" spans="1:91" x14ac:dyDescent="0.25">
      <c r="A15">
        <v>1.197446115100915</v>
      </c>
      <c r="B15">
        <v>293.14999999999998</v>
      </c>
      <c r="I15">
        <v>0.24696331260597229</v>
      </c>
      <c r="J15">
        <v>-0.34770067698880608</v>
      </c>
      <c r="K15">
        <v>-0.3905724783662341</v>
      </c>
      <c r="L15">
        <v>283.14999999999998</v>
      </c>
      <c r="S15">
        <v>0.28492745867351132</v>
      </c>
      <c r="T15">
        <v>1.8192998795079941E-2</v>
      </c>
      <c r="U15">
        <v>283.14999999999998</v>
      </c>
      <c r="V15">
        <v>0.24696331260597229</v>
      </c>
      <c r="W15">
        <v>3.7047087000000013E-2</v>
      </c>
      <c r="X15">
        <v>283.14999999999998</v>
      </c>
      <c r="Y15">
        <v>0.45796631802701671</v>
      </c>
      <c r="Z15">
        <v>0.43449356710256348</v>
      </c>
      <c r="AA15">
        <v>0.56839466319145493</v>
      </c>
      <c r="AB15">
        <v>0.57395942269104749</v>
      </c>
      <c r="AM15">
        <v>0.43333333333333329</v>
      </c>
      <c r="AN15">
        <v>0.7248726349539456</v>
      </c>
      <c r="AO15">
        <v>310.39999999999998</v>
      </c>
      <c r="AP15">
        <v>0.32435526540373899</v>
      </c>
      <c r="AQ15">
        <v>0.34429319319084878</v>
      </c>
      <c r="AR15">
        <v>0.36463182096312219</v>
      </c>
      <c r="AS15">
        <v>0.38367868787039883</v>
      </c>
      <c r="AT15">
        <v>0.38534976197254422</v>
      </c>
      <c r="AU15">
        <v>0.39374018790392701</v>
      </c>
      <c r="AV15">
        <v>0.40388503321273822</v>
      </c>
      <c r="AW15">
        <v>0.40473416025994341</v>
      </c>
      <c r="AX15">
        <v>0.40643411543119679</v>
      </c>
      <c r="AY15">
        <v>0.41518194257686458</v>
      </c>
      <c r="AZ15">
        <v>0.42787363832365011</v>
      </c>
      <c r="BA15">
        <v>0.43959487783042561</v>
      </c>
      <c r="BB15">
        <v>0.44965758557423602</v>
      </c>
      <c r="BC15">
        <v>0.45956986184562532</v>
      </c>
      <c r="BD15">
        <v>0.46288878056822702</v>
      </c>
      <c r="BE15">
        <v>0.47177508742790669</v>
      </c>
      <c r="BF15">
        <v>0.48273087518767949</v>
      </c>
      <c r="BG15">
        <v>0.49421422645730773</v>
      </c>
      <c r="BH15">
        <v>0.4967016091106492</v>
      </c>
      <c r="BI15">
        <v>0.51238804571246999</v>
      </c>
      <c r="BJ15">
        <v>0.51696138166027228</v>
      </c>
      <c r="BK15">
        <v>0.53421424589942035</v>
      </c>
      <c r="BL15">
        <v>0.55208958580737344</v>
      </c>
      <c r="BM15">
        <v>0.55886251502444428</v>
      </c>
      <c r="BN15">
        <v>0.56331156495955603</v>
      </c>
      <c r="BO15">
        <v>0.54582880406893475</v>
      </c>
      <c r="BP15">
        <v>0.53918945176344513</v>
      </c>
      <c r="BQ15">
        <v>0.5326700588727693</v>
      </c>
      <c r="BR15">
        <v>0.52683277506722781</v>
      </c>
      <c r="BS15">
        <v>0.52633355192622133</v>
      </c>
      <c r="BT15">
        <v>0.52385895572758767</v>
      </c>
      <c r="BU15">
        <v>0.52093857248423525</v>
      </c>
      <c r="BV15">
        <v>0.5206977016804033</v>
      </c>
      <c r="BW15">
        <v>0.5202171331840274</v>
      </c>
      <c r="BX15">
        <v>0.5177790505187585</v>
      </c>
      <c r="BY15">
        <v>0.51434513005074967</v>
      </c>
      <c r="BZ15">
        <v>0.5112811664659922</v>
      </c>
      <c r="CA15">
        <v>0.50873152802889932</v>
      </c>
      <c r="CB15">
        <v>0.5062914171004127</v>
      </c>
      <c r="CC15">
        <v>0.50548994694988225</v>
      </c>
      <c r="CD15">
        <v>0.50338170173813235</v>
      </c>
      <c r="CE15">
        <v>0.50085630724254693</v>
      </c>
      <c r="CF15">
        <v>0.49829397966373479</v>
      </c>
      <c r="CG15">
        <v>0.49775006021923479</v>
      </c>
      <c r="CH15">
        <v>0.49440770446253629</v>
      </c>
      <c r="CI15">
        <v>0.49346096170334569</v>
      </c>
      <c r="CJ15">
        <v>0.48999631739796989</v>
      </c>
      <c r="CK15">
        <v>0.48657474805723322</v>
      </c>
      <c r="CL15">
        <v>0.48532011411237741</v>
      </c>
      <c r="CM15">
        <v>0.4845078578201501</v>
      </c>
    </row>
    <row r="16" spans="1:91" x14ac:dyDescent="0.25">
      <c r="A16">
        <v>1.3255809584110669</v>
      </c>
      <c r="B16">
        <v>295.14999999999998</v>
      </c>
      <c r="I16">
        <v>0.10196835299074419</v>
      </c>
      <c r="J16">
        <v>-0.23807164860466301</v>
      </c>
      <c r="K16">
        <v>-0.2326213198069792</v>
      </c>
      <c r="L16">
        <v>283.14999999999998</v>
      </c>
      <c r="S16">
        <v>0.28492745867351071</v>
      </c>
      <c r="T16">
        <v>1.4806654971685471E-2</v>
      </c>
      <c r="U16">
        <v>283.14999999999998</v>
      </c>
      <c r="V16">
        <v>0.10196835299074419</v>
      </c>
      <c r="W16">
        <v>5.0992249000000003E-2</v>
      </c>
      <c r="X16">
        <v>283.14999999999998</v>
      </c>
      <c r="Y16">
        <v>0.63961542923162074</v>
      </c>
      <c r="Z16">
        <v>0.64386239363954711</v>
      </c>
      <c r="AA16">
        <v>0.56336871935160793</v>
      </c>
      <c r="AB16">
        <v>0.56271129047651325</v>
      </c>
      <c r="AM16">
        <v>0.46666666666666667</v>
      </c>
      <c r="AN16">
        <v>0.75091428215888112</v>
      </c>
      <c r="AO16">
        <v>311.14999999999998</v>
      </c>
      <c r="AP16">
        <v>0.31907087696691888</v>
      </c>
      <c r="AQ16">
        <v>0.33799744923785091</v>
      </c>
      <c r="AR16">
        <v>0.35722214252424561</v>
      </c>
      <c r="AS16">
        <v>0.37514799600784399</v>
      </c>
      <c r="AT16">
        <v>0.37671710417419058</v>
      </c>
      <c r="AU16">
        <v>0.38458672969394359</v>
      </c>
      <c r="AV16">
        <v>0.39408218930134847</v>
      </c>
      <c r="AW16">
        <v>0.39487598481443381</v>
      </c>
      <c r="AX16">
        <v>0.39646471222090279</v>
      </c>
      <c r="AY16">
        <v>0.40463059941777391</v>
      </c>
      <c r="AZ16">
        <v>0.41644951608470998</v>
      </c>
      <c r="BA16">
        <v>0.42733481546053942</v>
      </c>
      <c r="BB16">
        <v>0.43665702153449032</v>
      </c>
      <c r="BC16">
        <v>0.44581929143290372</v>
      </c>
      <c r="BD16">
        <v>0.44888253426605601</v>
      </c>
      <c r="BE16">
        <v>0.45707306239813172</v>
      </c>
      <c r="BF16">
        <v>0.46714862327749401</v>
      </c>
      <c r="BG16">
        <v>0.47768290388171841</v>
      </c>
      <c r="BH16">
        <v>0.47996115408460482</v>
      </c>
      <c r="BI16">
        <v>0.49429966038720702</v>
      </c>
      <c r="BJ16">
        <v>0.49847059594251919</v>
      </c>
      <c r="BK16">
        <v>0.51416733051435148</v>
      </c>
      <c r="BL16">
        <v>0.53036720092965151</v>
      </c>
      <c r="BM16">
        <v>0.53648857188892862</v>
      </c>
      <c r="BN16">
        <v>0.54050463228923096</v>
      </c>
      <c r="BO16">
        <v>0.53433691472267519</v>
      </c>
      <c r="BP16">
        <v>0.5279417958476943</v>
      </c>
      <c r="BQ16">
        <v>0.52166944636403878</v>
      </c>
      <c r="BR16">
        <v>0.5160638732596825</v>
      </c>
      <c r="BS16">
        <v>0.51558499341262343</v>
      </c>
      <c r="BT16">
        <v>0.51321255470955929</v>
      </c>
      <c r="BU16">
        <v>0.51041568226850731</v>
      </c>
      <c r="BV16">
        <v>0.51018514695818629</v>
      </c>
      <c r="BW16">
        <v>0.50972526842210175</v>
      </c>
      <c r="BX16">
        <v>0.50739360488831942</v>
      </c>
      <c r="BY16">
        <v>0.50411385568873979</v>
      </c>
      <c r="BZ16">
        <v>0.50119191871728086</v>
      </c>
      <c r="CA16">
        <v>0.4987638432750196</v>
      </c>
      <c r="CB16">
        <v>0.49644307011548711</v>
      </c>
      <c r="CC16">
        <v>0.49568145525017432</v>
      </c>
      <c r="CD16">
        <v>0.49367964104898732</v>
      </c>
      <c r="CE16">
        <v>0.49128484805557238</v>
      </c>
      <c r="CF16">
        <v>0.48885859940054022</v>
      </c>
      <c r="CG16">
        <v>0.48834403810144777</v>
      </c>
      <c r="CH16">
        <v>0.48518578925090439</v>
      </c>
      <c r="CI16">
        <v>0.48429236869743569</v>
      </c>
      <c r="CJ16">
        <v>0.48102734687395571</v>
      </c>
      <c r="CK16">
        <v>0.47780990192118861</v>
      </c>
      <c r="CL16">
        <v>0.4766318604078657</v>
      </c>
      <c r="CM16">
        <v>0.47586968735210178</v>
      </c>
    </row>
    <row r="17" spans="1:91" x14ac:dyDescent="0.25">
      <c r="A17">
        <v>1.2191161128139709</v>
      </c>
      <c r="B17">
        <v>298.14999999999998</v>
      </c>
      <c r="I17">
        <v>4.9890525656677363E-2</v>
      </c>
      <c r="J17">
        <v>-0.1228088714860547</v>
      </c>
      <c r="K17">
        <v>-0.1289336800170349</v>
      </c>
      <c r="L17">
        <v>283.14999999999998</v>
      </c>
      <c r="S17">
        <v>0.28492745867351088</v>
      </c>
      <c r="T17">
        <v>1.4337518088931529E-2</v>
      </c>
      <c r="U17">
        <v>283.14999999999998</v>
      </c>
      <c r="V17">
        <v>4.9890525656677363E-2</v>
      </c>
      <c r="W17">
        <v>6.2753229000000008E-2</v>
      </c>
      <c r="X17">
        <v>283.14999999999998</v>
      </c>
      <c r="Y17">
        <v>0.79701528254184839</v>
      </c>
      <c r="Z17">
        <v>0.79111610036681412</v>
      </c>
      <c r="AA17">
        <v>0.54818526265616829</v>
      </c>
      <c r="AB17">
        <v>0.54890071041094457</v>
      </c>
      <c r="AM17">
        <v>0.5</v>
      </c>
      <c r="AN17">
        <v>0.77504588988923984</v>
      </c>
      <c r="AO17">
        <v>313.14999999999998</v>
      </c>
      <c r="AP17">
        <v>0.31563099168998648</v>
      </c>
      <c r="AQ17">
        <v>0.33376931495303419</v>
      </c>
      <c r="AR17">
        <v>0.35211919206332037</v>
      </c>
      <c r="AS17">
        <v>0.3691581090953947</v>
      </c>
      <c r="AT17">
        <v>0.37064624970089538</v>
      </c>
      <c r="AU17">
        <v>0.3781016233676181</v>
      </c>
      <c r="AV17">
        <v>0.38707899877893542</v>
      </c>
      <c r="AW17">
        <v>0.38782857501606438</v>
      </c>
      <c r="AX17">
        <v>0.38932837819366078</v>
      </c>
      <c r="AY17">
        <v>0.397028288578052</v>
      </c>
      <c r="AZ17">
        <v>0.40814619873279812</v>
      </c>
      <c r="BA17">
        <v>0.41835788998406548</v>
      </c>
      <c r="BB17">
        <v>0.4270817727401125</v>
      </c>
      <c r="BC17">
        <v>0.43563662319651769</v>
      </c>
      <c r="BD17">
        <v>0.43849249350805752</v>
      </c>
      <c r="BE17">
        <v>0.44611795606127969</v>
      </c>
      <c r="BF17">
        <v>0.45547721335193597</v>
      </c>
      <c r="BG17">
        <v>0.4652375195324791</v>
      </c>
      <c r="BH17">
        <v>0.4673450062334073</v>
      </c>
      <c r="BI17">
        <v>0.4805811809738067</v>
      </c>
      <c r="BJ17">
        <v>0.48442249946302163</v>
      </c>
      <c r="BK17">
        <v>0.49884248263706898</v>
      </c>
      <c r="BL17">
        <v>0.51366437950232446</v>
      </c>
      <c r="BM17">
        <v>0.51924906000734283</v>
      </c>
      <c r="BN17">
        <v>0.52290823091500083</v>
      </c>
      <c r="BO17">
        <v>0.52140496299987582</v>
      </c>
      <c r="BP17">
        <v>0.51527807830689731</v>
      </c>
      <c r="BQ17">
        <v>0.50927857272929666</v>
      </c>
      <c r="BR17">
        <v>0.50393049807271528</v>
      </c>
      <c r="BS17">
        <v>0.5034743034416288</v>
      </c>
      <c r="BT17">
        <v>0.50121598023094105</v>
      </c>
      <c r="BU17">
        <v>0.49855752802370967</v>
      </c>
      <c r="BV17">
        <v>0.49833859883918552</v>
      </c>
      <c r="BW17">
        <v>0.49790196467489423</v>
      </c>
      <c r="BX17">
        <v>0.49569009089520072</v>
      </c>
      <c r="BY17">
        <v>0.4925845934007731</v>
      </c>
      <c r="BZ17">
        <v>0.48982395680101848</v>
      </c>
      <c r="CA17">
        <v>0.48753455803009133</v>
      </c>
      <c r="CB17">
        <v>0.4853504993599807</v>
      </c>
      <c r="CC17">
        <v>0.48463467402083382</v>
      </c>
      <c r="CD17">
        <v>0.48275546846886369</v>
      </c>
      <c r="CE17">
        <v>0.48051180499410912</v>
      </c>
      <c r="CF17">
        <v>0.47824384869363412</v>
      </c>
      <c r="CG17">
        <v>0.47776355181780328</v>
      </c>
      <c r="CH17">
        <v>0.47482113242861068</v>
      </c>
      <c r="CI17">
        <v>0.4739905381327521</v>
      </c>
      <c r="CJ17">
        <v>0.47096203926292612</v>
      </c>
      <c r="CK17">
        <v>0.46798870966386852</v>
      </c>
      <c r="CL17">
        <v>0.46690288459075552</v>
      </c>
      <c r="CM17">
        <v>0.46620119978600533</v>
      </c>
    </row>
    <row r="18" spans="1:91" x14ac:dyDescent="0.25">
      <c r="A18">
        <v>1.2205629580219921</v>
      </c>
      <c r="B18">
        <v>298.14999999999998</v>
      </c>
      <c r="I18">
        <v>0</v>
      </c>
      <c r="J18">
        <v>1.0000000000000001E-5</v>
      </c>
      <c r="K18">
        <v>0</v>
      </c>
      <c r="L18">
        <v>283.14999999999998</v>
      </c>
      <c r="S18">
        <v>0.28492745867351083</v>
      </c>
      <c r="T18">
        <v>1.4222685216189581E-2</v>
      </c>
      <c r="U18">
        <v>283.14999999999998</v>
      </c>
      <c r="V18">
        <v>0</v>
      </c>
      <c r="W18">
        <v>8.0814733999999999E-2</v>
      </c>
      <c r="X18">
        <v>283.14999999999998</v>
      </c>
      <c r="Y18">
        <v>1.0465790038022651</v>
      </c>
      <c r="Z18">
        <v>1.0030309472227801</v>
      </c>
      <c r="AA18">
        <v>0.52651810243167263</v>
      </c>
      <c r="AB18">
        <v>0.530428680766037</v>
      </c>
      <c r="AM18">
        <v>0.53333333333333333</v>
      </c>
      <c r="AN18">
        <v>0.79747016376802982</v>
      </c>
      <c r="AO18">
        <v>315.60000000000002</v>
      </c>
      <c r="AP18">
        <v>0.31388407341761099</v>
      </c>
      <c r="AQ18">
        <v>0.33145523181197739</v>
      </c>
      <c r="AR18">
        <v>0.34916642617443627</v>
      </c>
      <c r="AS18">
        <v>0.36554858115409478</v>
      </c>
      <c r="AT18">
        <v>0.36697635264545703</v>
      </c>
      <c r="AU18">
        <v>0.37412186472212111</v>
      </c>
      <c r="AV18">
        <v>0.38270949837536472</v>
      </c>
      <c r="AW18">
        <v>0.38342570188482511</v>
      </c>
      <c r="AX18">
        <v>0.38485834374603412</v>
      </c>
      <c r="AY18">
        <v>0.39220527412166573</v>
      </c>
      <c r="AZ18">
        <v>0.40278907825958082</v>
      </c>
      <c r="BA18">
        <v>0.4124843640497608</v>
      </c>
      <c r="BB18">
        <v>0.42074719406006611</v>
      </c>
      <c r="BC18">
        <v>0.4288319058115353</v>
      </c>
      <c r="BD18">
        <v>0.43152682293480532</v>
      </c>
      <c r="BE18">
        <v>0.43871261897000169</v>
      </c>
      <c r="BF18">
        <v>0.44751239101707802</v>
      </c>
      <c r="BG18">
        <v>0.45666569998994228</v>
      </c>
      <c r="BH18">
        <v>0.45863894150100892</v>
      </c>
      <c r="BI18">
        <v>0.47100594085067032</v>
      </c>
      <c r="BJ18">
        <v>0.4745865441849923</v>
      </c>
      <c r="BK18">
        <v>0.48799345986999992</v>
      </c>
      <c r="BL18">
        <v>0.5017168332385229</v>
      </c>
      <c r="BM18">
        <v>0.50687237094807225</v>
      </c>
      <c r="BN18">
        <v>0.51024579807481651</v>
      </c>
      <c r="BO18">
        <v>0.50706665626601921</v>
      </c>
      <c r="BP18">
        <v>0.50122928461534089</v>
      </c>
      <c r="BQ18">
        <v>0.49552565804719112</v>
      </c>
      <c r="BR18">
        <v>0.49045827912832679</v>
      </c>
      <c r="BS18">
        <v>0.49002688403670852</v>
      </c>
      <c r="BT18">
        <v>0.4878934903144142</v>
      </c>
      <c r="BU18">
        <v>0.4853869813737372</v>
      </c>
      <c r="BV18">
        <v>0.4851808127302682</v>
      </c>
      <c r="BW18">
        <v>0.48476974462458411</v>
      </c>
      <c r="BX18">
        <v>0.48268983173356961</v>
      </c>
      <c r="BY18">
        <v>0.47977691966684838</v>
      </c>
      <c r="BZ18">
        <v>0.47719523743325132</v>
      </c>
      <c r="CA18">
        <v>0.47506023308446771</v>
      </c>
      <c r="CB18">
        <v>0.4730288855046858</v>
      </c>
      <c r="CC18">
        <v>0.47236432073609269</v>
      </c>
      <c r="CD18">
        <v>0.47062265828541072</v>
      </c>
      <c r="CE18">
        <v>0.46854911405589172</v>
      </c>
      <c r="CF18">
        <v>0.46646004441605282</v>
      </c>
      <c r="CG18">
        <v>0.46601856655051899</v>
      </c>
      <c r="CH18">
        <v>0.46332147368210058</v>
      </c>
      <c r="CI18">
        <v>0.46256255827663578</v>
      </c>
      <c r="CJ18">
        <v>0.45980501442724858</v>
      </c>
      <c r="CK18">
        <v>0.45711321441970282</v>
      </c>
      <c r="CL18">
        <v>0.45613424799596031</v>
      </c>
      <c r="CM18">
        <v>0.45550280979409319</v>
      </c>
    </row>
    <row r="19" spans="1:91" x14ac:dyDescent="0.25">
      <c r="A19">
        <v>1.2205629580219921</v>
      </c>
      <c r="B19">
        <v>298.14999999999998</v>
      </c>
      <c r="I19">
        <v>0.3327464396565486</v>
      </c>
      <c r="J19">
        <v>-0.38449931990663122</v>
      </c>
      <c r="K19">
        <v>-0.41771821455381092</v>
      </c>
      <c r="L19">
        <v>283.14999999999998</v>
      </c>
      <c r="S19">
        <v>0.28492745867351132</v>
      </c>
      <c r="T19">
        <v>2.2068223954880971E-2</v>
      </c>
      <c r="U19">
        <v>283.14999999999998</v>
      </c>
      <c r="V19">
        <v>0.3327464396565486</v>
      </c>
      <c r="W19">
        <v>3.2090674E-2</v>
      </c>
      <c r="X19">
        <v>283.14999999999998</v>
      </c>
      <c r="Y19">
        <v>0.39466506803758178</v>
      </c>
      <c r="Z19">
        <v>0.37869778871882692</v>
      </c>
      <c r="AA19">
        <v>0.55961199239272785</v>
      </c>
      <c r="AB19">
        <v>0.56415200160381063</v>
      </c>
      <c r="AM19">
        <v>0.56666666666666665</v>
      </c>
      <c r="AN19">
        <v>0.81836210620692107</v>
      </c>
      <c r="AO19">
        <v>318.14999999999998</v>
      </c>
      <c r="AP19">
        <v>0.31374428456211101</v>
      </c>
      <c r="AQ19">
        <v>0.33097440925939109</v>
      </c>
      <c r="AR19">
        <v>0.34828741882643022</v>
      </c>
      <c r="AS19">
        <v>0.36424604360466051</v>
      </c>
      <c r="AT19">
        <v>0.36563425736875232</v>
      </c>
      <c r="AU19">
        <v>0.37257522010630723</v>
      </c>
      <c r="AV19">
        <v>0.38090222330818058</v>
      </c>
      <c r="AW19">
        <v>0.38159594698375082</v>
      </c>
      <c r="AX19">
        <v>0.38298327458101428</v>
      </c>
      <c r="AY19">
        <v>0.39009046877460701</v>
      </c>
      <c r="AZ19">
        <v>0.40030684661718591</v>
      </c>
      <c r="BA19">
        <v>0.40964207848194628</v>
      </c>
      <c r="BB19">
        <v>0.41757987228588528</v>
      </c>
      <c r="BC19">
        <v>0.42532999711510788</v>
      </c>
      <c r="BD19">
        <v>0.42790968866289231</v>
      </c>
      <c r="BE19">
        <v>0.43477908000609872</v>
      </c>
      <c r="BF19">
        <v>0.44317296344082091</v>
      </c>
      <c r="BG19">
        <v>0.45188215927355019</v>
      </c>
      <c r="BH19">
        <v>0.4537566887134194</v>
      </c>
      <c r="BI19">
        <v>0.46548062673002222</v>
      </c>
      <c r="BJ19">
        <v>0.46886709001238303</v>
      </c>
      <c r="BK19">
        <v>0.48151470473634489</v>
      </c>
      <c r="BL19">
        <v>0.49440678631428919</v>
      </c>
      <c r="BM19">
        <v>0.4992355717285592</v>
      </c>
      <c r="BN19">
        <v>0.50239085320118504</v>
      </c>
      <c r="BO19">
        <v>0.491351074860575</v>
      </c>
      <c r="BP19">
        <v>0.48582238868264388</v>
      </c>
      <c r="BQ19">
        <v>0.4804356888899306</v>
      </c>
      <c r="BR19">
        <v>0.47567045827416088</v>
      </c>
      <c r="BS19">
        <v>0.4752658287898997</v>
      </c>
      <c r="BT19">
        <v>0.47326744515821351</v>
      </c>
      <c r="BU19">
        <v>0.47092553935096682</v>
      </c>
      <c r="BV19">
        <v>0.47073321454930978</v>
      </c>
      <c r="BW19">
        <v>0.47034989234671648</v>
      </c>
      <c r="BX19">
        <v>0.46841339226376849</v>
      </c>
      <c r="BY19">
        <v>0.46571038658063257</v>
      </c>
      <c r="BZ19">
        <v>0.46332440884144982</v>
      </c>
      <c r="CA19">
        <v>0.46135876408109072</v>
      </c>
      <c r="CB19">
        <v>0.45949540349477552</v>
      </c>
      <c r="CC19">
        <v>0.45888733358126499</v>
      </c>
      <c r="CD19">
        <v>0.4572975257319129</v>
      </c>
      <c r="CE19">
        <v>0.45541234458535967</v>
      </c>
      <c r="CF19">
        <v>0.45352200008037408</v>
      </c>
      <c r="CG19">
        <v>0.4531237355457704</v>
      </c>
      <c r="CH19">
        <v>0.45070048412235802</v>
      </c>
      <c r="CI19">
        <v>0.4500218231158416</v>
      </c>
      <c r="CJ19">
        <v>0.44756865818107761</v>
      </c>
      <c r="CK19">
        <v>0.44519481931957378</v>
      </c>
      <c r="CL19">
        <v>0.44433699777397179</v>
      </c>
      <c r="CM19">
        <v>0.44378533555730432</v>
      </c>
    </row>
    <row r="20" spans="1:91" x14ac:dyDescent="0.25">
      <c r="A20">
        <v>1.2335989359424879</v>
      </c>
      <c r="B20">
        <v>298.14999999999998</v>
      </c>
      <c r="I20">
        <v>1</v>
      </c>
      <c r="J20">
        <v>1.0000000000000001E-5</v>
      </c>
      <c r="K20">
        <v>0</v>
      </c>
      <c r="L20">
        <v>283.14999999999998</v>
      </c>
      <c r="S20">
        <v>0.28492745867351099</v>
      </c>
      <c r="T20">
        <v>0.28492745867351049</v>
      </c>
      <c r="U20">
        <v>283.14999999999998</v>
      </c>
      <c r="V20">
        <v>1</v>
      </c>
      <c r="W20">
        <v>5.4352528999999997E-2</v>
      </c>
      <c r="X20">
        <v>283.14999999999998</v>
      </c>
      <c r="Y20">
        <v>0.68418731064316463</v>
      </c>
      <c r="Z20">
        <v>0.70374840530832217</v>
      </c>
      <c r="AA20">
        <v>0.17366028572667119</v>
      </c>
      <c r="AB20">
        <v>0.17094957355378379</v>
      </c>
      <c r="AM20">
        <v>0.6</v>
      </c>
      <c r="AN20">
        <v>0.83787359269958694</v>
      </c>
      <c r="AO20">
        <v>318.7</v>
      </c>
      <c r="AP20">
        <v>0.31518911927470628</v>
      </c>
      <c r="AQ20">
        <v>0.3323164397284476</v>
      </c>
      <c r="AR20">
        <v>0.3494834786324249</v>
      </c>
      <c r="AS20">
        <v>0.36526183496468972</v>
      </c>
      <c r="AT20">
        <v>0.3666321295104174</v>
      </c>
      <c r="AU20">
        <v>0.37347786419807438</v>
      </c>
      <c r="AV20">
        <v>0.38167785302700491</v>
      </c>
      <c r="AW20">
        <v>0.38236034879378072</v>
      </c>
      <c r="AX20">
        <v>0.38372491930954777</v>
      </c>
      <c r="AY20">
        <v>0.3907090872004631</v>
      </c>
      <c r="AZ20">
        <v>0.40072915474075882</v>
      </c>
      <c r="BA20">
        <v>0.40986411279831791</v>
      </c>
      <c r="BB20">
        <v>0.41761528441450008</v>
      </c>
      <c r="BC20">
        <v>0.42516821662947868</v>
      </c>
      <c r="BD20">
        <v>0.42767890802942238</v>
      </c>
      <c r="BE20">
        <v>0.43435618657755037</v>
      </c>
      <c r="BF20">
        <v>0.4424984233701485</v>
      </c>
      <c r="BG20">
        <v>0.45092630059409039</v>
      </c>
      <c r="BH20">
        <v>0.45273752582039017</v>
      </c>
      <c r="BI20">
        <v>0.46404283458143791</v>
      </c>
      <c r="BJ20">
        <v>0.46730094725988219</v>
      </c>
      <c r="BK20">
        <v>0.47943883033880219</v>
      </c>
      <c r="BL20">
        <v>0.49176039410372979</v>
      </c>
      <c r="BM20">
        <v>0.49636179674620717</v>
      </c>
      <c r="BN20">
        <v>0.49936437198166211</v>
      </c>
      <c r="BO20">
        <v>0.47428326960158068</v>
      </c>
      <c r="BP20">
        <v>0.46908110992567598</v>
      </c>
      <c r="BQ20">
        <v>0.46403137132422212</v>
      </c>
      <c r="BR20">
        <v>0.45958904713721371</v>
      </c>
      <c r="BS20">
        <v>0.45921309921868259</v>
      </c>
      <c r="BT20">
        <v>0.45735957984464343</v>
      </c>
      <c r="BU20">
        <v>0.45519471775690401</v>
      </c>
      <c r="BV20">
        <v>0.45501730438294818</v>
      </c>
      <c r="BW20">
        <v>0.45466387767343869</v>
      </c>
      <c r="BX20">
        <v>0.45288211179229387</v>
      </c>
      <c r="BY20">
        <v>0.45040621732114311</v>
      </c>
      <c r="BZ20">
        <v>0.44823266198712242</v>
      </c>
      <c r="CA20">
        <v>0.44645137057830803</v>
      </c>
      <c r="CB20">
        <v>0.44477135110846622</v>
      </c>
      <c r="CC20">
        <v>0.44422504754391612</v>
      </c>
      <c r="CD20">
        <v>0.44280153241532633</v>
      </c>
      <c r="CE20">
        <v>0.44112316834383591</v>
      </c>
      <c r="CF20">
        <v>0.43945167155310638</v>
      </c>
      <c r="CG20">
        <v>0.43910108480307802</v>
      </c>
      <c r="CH20">
        <v>0.43698070281428958</v>
      </c>
      <c r="CI20">
        <v>0.43639104434550008</v>
      </c>
      <c r="CJ20">
        <v>0.43427642773983821</v>
      </c>
      <c r="CK20">
        <v>0.43225791269900637</v>
      </c>
      <c r="CL20">
        <v>0.43153591775963362</v>
      </c>
      <c r="CM20">
        <v>0.43107383360076712</v>
      </c>
    </row>
    <row r="21" spans="1:91" x14ac:dyDescent="0.25">
      <c r="A21">
        <v>1.2191161128139709</v>
      </c>
      <c r="B21">
        <v>298.14999999999998</v>
      </c>
      <c r="I21">
        <v>0.17497443926674119</v>
      </c>
      <c r="J21">
        <v>-0.35920369601413488</v>
      </c>
      <c r="K21">
        <v>-0.33312891459459582</v>
      </c>
      <c r="L21">
        <v>283.14999999999998</v>
      </c>
      <c r="S21">
        <v>0.28492745867350761</v>
      </c>
      <c r="T21">
        <v>1.6094561928791079E-2</v>
      </c>
      <c r="U21">
        <v>283.14999999999998</v>
      </c>
      <c r="V21">
        <v>0.17497443926674119</v>
      </c>
      <c r="W21">
        <v>4.0071338999999997E-2</v>
      </c>
      <c r="X21">
        <v>283.14999999999998</v>
      </c>
      <c r="Y21">
        <v>0.49691192624990288</v>
      </c>
      <c r="Z21">
        <v>0.51294158643179477</v>
      </c>
      <c r="AA21">
        <v>0.57635285873407804</v>
      </c>
      <c r="AB21">
        <v>0.57309167101358205</v>
      </c>
      <c r="AM21">
        <v>0.6333333333333333</v>
      </c>
      <c r="AN21">
        <v>0.85613706997750205</v>
      </c>
      <c r="AO21">
        <v>322.14999999999998</v>
      </c>
      <c r="AP21">
        <v>0.31826179341257421</v>
      </c>
      <c r="AQ21">
        <v>0.33554407610245568</v>
      </c>
      <c r="AR21">
        <v>0.35283682935423188</v>
      </c>
      <c r="AS21">
        <v>0.3686955511789346</v>
      </c>
      <c r="AT21">
        <v>0.37007103795073087</v>
      </c>
      <c r="AU21">
        <v>0.37693811807346889</v>
      </c>
      <c r="AV21">
        <v>0.38515313081558561</v>
      </c>
      <c r="AW21">
        <v>0.3858363371027389</v>
      </c>
      <c r="AX21">
        <v>0.38720207322980033</v>
      </c>
      <c r="AY21">
        <v>0.39418675643975287</v>
      </c>
      <c r="AZ21">
        <v>0.40419092068681828</v>
      </c>
      <c r="BA21">
        <v>0.41329325771008052</v>
      </c>
      <c r="BB21">
        <v>0.4210023957609898</v>
      </c>
      <c r="BC21">
        <v>0.42850105231048541</v>
      </c>
      <c r="BD21">
        <v>0.430990689186664</v>
      </c>
      <c r="BE21">
        <v>0.43760442281542627</v>
      </c>
      <c r="BF21">
        <v>0.4456538463823374</v>
      </c>
      <c r="BG21">
        <v>0.45396717302631329</v>
      </c>
      <c r="BH21">
        <v>0.4557512462790404</v>
      </c>
      <c r="BI21">
        <v>0.46686607060656821</v>
      </c>
      <c r="BJ21">
        <v>0.47006237897876829</v>
      </c>
      <c r="BK21">
        <v>0.48194159194702368</v>
      </c>
      <c r="BL21">
        <v>0.49395262321962607</v>
      </c>
      <c r="BM21">
        <v>0.49842507742356729</v>
      </c>
      <c r="BN21">
        <v>0.50133957826550002</v>
      </c>
      <c r="BO21">
        <v>0.45588462052343331</v>
      </c>
      <c r="BP21">
        <v>0.45102656607611391</v>
      </c>
      <c r="BQ21">
        <v>0.44633411858045269</v>
      </c>
      <c r="BR21">
        <v>0.44223614723051419</v>
      </c>
      <c r="BS21">
        <v>0.44189087472806821</v>
      </c>
      <c r="BT21">
        <v>0.44019250564539569</v>
      </c>
      <c r="BU21">
        <v>0.43821773839287081</v>
      </c>
      <c r="BV21">
        <v>0.43805635941216009</v>
      </c>
      <c r="BW21">
        <v>0.43773509060058308</v>
      </c>
      <c r="BX21">
        <v>0.43612000165872522</v>
      </c>
      <c r="BY21">
        <v>0.43388944370020199</v>
      </c>
      <c r="BZ21">
        <v>0.43194609282506458</v>
      </c>
      <c r="CA21">
        <v>0.43036515344370341</v>
      </c>
      <c r="CB21">
        <v>0.42888490052295841</v>
      </c>
      <c r="CC21">
        <v>0.42840601143124529</v>
      </c>
      <c r="CD21">
        <v>0.42716427976850341</v>
      </c>
      <c r="CE21">
        <v>0.4257125725454981</v>
      </c>
      <c r="CF21">
        <v>0.42428160326339709</v>
      </c>
      <c r="CG21">
        <v>0.42398351020883518</v>
      </c>
      <c r="CH21">
        <v>0.42219735883045961</v>
      </c>
      <c r="CI21">
        <v>0.42170616946995509</v>
      </c>
      <c r="CJ21">
        <v>0.41996713823538412</v>
      </c>
      <c r="CK21">
        <v>0.41834454793758558</v>
      </c>
      <c r="CL21">
        <v>0.41777436089103731</v>
      </c>
      <c r="CM21">
        <v>0.41741253260626121</v>
      </c>
    </row>
    <row r="22" spans="1:91" x14ac:dyDescent="0.25">
      <c r="A22">
        <v>1.2312703285497351</v>
      </c>
      <c r="B22">
        <v>298.14999999999998</v>
      </c>
      <c r="I22">
        <v>0.50861854777461857</v>
      </c>
      <c r="J22">
        <v>-0.34419535863047179</v>
      </c>
      <c r="K22">
        <v>-0.38230728574212669</v>
      </c>
      <c r="L22">
        <v>283.14999999999998</v>
      </c>
      <c r="S22">
        <v>0.28492745867351188</v>
      </c>
      <c r="T22">
        <v>3.7504316307713899E-2</v>
      </c>
      <c r="U22">
        <v>283.14999999999998</v>
      </c>
      <c r="V22">
        <v>0.50861854777461857</v>
      </c>
      <c r="W22">
        <v>2.8562380000000009E-2</v>
      </c>
      <c r="X22">
        <v>283.14999999999998</v>
      </c>
      <c r="Y22">
        <v>0.34999673988330832</v>
      </c>
      <c r="Z22">
        <v>0.33299199826810227</v>
      </c>
      <c r="AA22">
        <v>0.50582772336374915</v>
      </c>
      <c r="AB22">
        <v>0.51177729206181566</v>
      </c>
      <c r="AM22">
        <v>0.66666666666666663</v>
      </c>
      <c r="AN22">
        <v>0.87326856652432971</v>
      </c>
      <c r="AO22">
        <v>323.14999999999998</v>
      </c>
      <c r="AP22">
        <v>0.32307901872700717</v>
      </c>
      <c r="AQ22">
        <v>0.34080184426036308</v>
      </c>
      <c r="AR22">
        <v>0.35852005256387282</v>
      </c>
      <c r="AS22">
        <v>0.37474522170832758</v>
      </c>
      <c r="AT22">
        <v>0.37615119252460011</v>
      </c>
      <c r="AU22">
        <v>0.38316698862835219</v>
      </c>
      <c r="AV22">
        <v>0.39155174898502848</v>
      </c>
      <c r="AW22">
        <v>0.39224864612678079</v>
      </c>
      <c r="AX22">
        <v>0.39364154685977448</v>
      </c>
      <c r="AY22">
        <v>0.40076075876333073</v>
      </c>
      <c r="AZ22">
        <v>0.41094393600059592</v>
      </c>
      <c r="BA22">
        <v>0.42019391753693058</v>
      </c>
      <c r="BB22">
        <v>0.42801578380140032</v>
      </c>
      <c r="BC22">
        <v>0.43561247123431113</v>
      </c>
      <c r="BD22">
        <v>0.4381319971449153</v>
      </c>
      <c r="BE22">
        <v>0.44481838101264148</v>
      </c>
      <c r="BF22">
        <v>0.4529425094050733</v>
      </c>
      <c r="BG22">
        <v>0.46131617237420808</v>
      </c>
      <c r="BH22">
        <v>0.4631108714068406</v>
      </c>
      <c r="BI22">
        <v>0.47427248303812408</v>
      </c>
      <c r="BJ22">
        <v>0.47747582097957142</v>
      </c>
      <c r="BK22">
        <v>0.48935449067548181</v>
      </c>
      <c r="BL22">
        <v>0.50131961373737022</v>
      </c>
      <c r="BM22">
        <v>0.50576258070059521</v>
      </c>
      <c r="BN22">
        <v>0.50865409164812336</v>
      </c>
      <c r="BO22">
        <v>0.43617295332005601</v>
      </c>
      <c r="BP22">
        <v>0.4316778426998335</v>
      </c>
      <c r="BQ22">
        <v>0.42736511421682638</v>
      </c>
      <c r="BR22">
        <v>0.42363548614556601</v>
      </c>
      <c r="BS22">
        <v>0.42332313053718429</v>
      </c>
      <c r="BT22">
        <v>0.42179149770661423</v>
      </c>
      <c r="BU22">
        <v>0.42002157048639671</v>
      </c>
      <c r="BV22">
        <v>0.41987749656362938</v>
      </c>
      <c r="BW22">
        <v>0.41959094642461398</v>
      </c>
      <c r="BX22">
        <v>0.41815606870989069</v>
      </c>
      <c r="BY22">
        <v>0.41619154515580448</v>
      </c>
      <c r="BZ22">
        <v>0.41449863106097939</v>
      </c>
      <c r="CA22">
        <v>0.4131362709787037</v>
      </c>
      <c r="CB22">
        <v>0.41187451684279658</v>
      </c>
      <c r="CC22">
        <v>0.41146948730118288</v>
      </c>
      <c r="CD22">
        <v>0.41042723068731879</v>
      </c>
      <c r="CE22">
        <v>0.40922484063601411</v>
      </c>
      <c r="CF22">
        <v>0.40805918632614568</v>
      </c>
      <c r="CG22">
        <v>0.40781909568361618</v>
      </c>
      <c r="CH22">
        <v>0.40640306809729793</v>
      </c>
      <c r="CI22">
        <v>0.40602118928093078</v>
      </c>
      <c r="CJ22">
        <v>0.40470018971389621</v>
      </c>
      <c r="CK22">
        <v>0.40352011122319642</v>
      </c>
      <c r="CL22">
        <v>0.40312008636894259</v>
      </c>
      <c r="CM22">
        <v>0.40287078273064958</v>
      </c>
    </row>
    <row r="23" spans="1:91" x14ac:dyDescent="0.25">
      <c r="A23">
        <v>1.27770762216482</v>
      </c>
      <c r="B23">
        <v>300.2</v>
      </c>
      <c r="I23">
        <v>0</v>
      </c>
      <c r="J23">
        <v>1.0000000000000001E-5</v>
      </c>
      <c r="K23">
        <v>0</v>
      </c>
      <c r="L23">
        <v>283.14999999999998</v>
      </c>
      <c r="S23">
        <v>0.28492745867351083</v>
      </c>
      <c r="T23">
        <v>1.4222685216189581E-2</v>
      </c>
      <c r="U23">
        <v>283.14999999999998</v>
      </c>
      <c r="V23">
        <v>0</v>
      </c>
      <c r="W23">
        <v>8.4763063E-2</v>
      </c>
      <c r="X23">
        <v>283.14999999999998</v>
      </c>
      <c r="Y23">
        <v>1.1024467645584111</v>
      </c>
      <c r="Z23">
        <v>1.0030309472227801</v>
      </c>
      <c r="AA23">
        <v>0.52177755036672191</v>
      </c>
      <c r="AB23">
        <v>0.530428680766037</v>
      </c>
      <c r="AM23">
        <v>0.7</v>
      </c>
      <c r="AN23">
        <v>0.88937016013641179</v>
      </c>
      <c r="AO23">
        <v>326.89999999999998</v>
      </c>
      <c r="AP23">
        <v>0.32984569308605072</v>
      </c>
      <c r="AQ23">
        <v>0.34833209094847772</v>
      </c>
      <c r="AR23">
        <v>0.36681342296967168</v>
      </c>
      <c r="AS23">
        <v>0.38372573505002427</v>
      </c>
      <c r="AT23">
        <v>0.38519045892815368</v>
      </c>
      <c r="AU23">
        <v>0.39249711583905689</v>
      </c>
      <c r="AV23">
        <v>0.40122377895169042</v>
      </c>
      <c r="AW23">
        <v>0.40194878296842029</v>
      </c>
      <c r="AX23">
        <v>0.40339771023671428</v>
      </c>
      <c r="AY23">
        <v>0.41079994505998108</v>
      </c>
      <c r="AZ23">
        <v>0.42137724876837829</v>
      </c>
      <c r="BA23">
        <v>0.43097285352767239</v>
      </c>
      <c r="BB23">
        <v>0.43907663172345218</v>
      </c>
      <c r="BC23">
        <v>0.44693710433468908</v>
      </c>
      <c r="BD23">
        <v>0.44954178993631938</v>
      </c>
      <c r="BE23">
        <v>0.45644822108869493</v>
      </c>
      <c r="BF23">
        <v>0.46482729940381151</v>
      </c>
      <c r="BG23">
        <v>0.4734484416767924</v>
      </c>
      <c r="BH23">
        <v>0.47529403832047817</v>
      </c>
      <c r="BI23">
        <v>0.48675408348732369</v>
      </c>
      <c r="BJ23">
        <v>0.49003702576846297</v>
      </c>
      <c r="BK23">
        <v>0.50218550740398538</v>
      </c>
      <c r="BL23">
        <v>0.51437879117680774</v>
      </c>
      <c r="BM23">
        <v>0.51889443305336658</v>
      </c>
      <c r="BN23">
        <v>0.52182954674372972</v>
      </c>
      <c r="BO23">
        <v>0.41516241618659788</v>
      </c>
      <c r="BP23">
        <v>0.41105251440967272</v>
      </c>
      <c r="BQ23">
        <v>0.40714650732613988</v>
      </c>
      <c r="BR23">
        <v>0.40381423481737999</v>
      </c>
      <c r="BS23">
        <v>0.40353750874908478</v>
      </c>
      <c r="BT23">
        <v>0.40218663386541198</v>
      </c>
      <c r="BU23">
        <v>0.40063938773390051</v>
      </c>
      <c r="BV23">
        <v>0.40051415588091649</v>
      </c>
      <c r="BW23">
        <v>0.40026542168624463</v>
      </c>
      <c r="BX23">
        <v>0.39902711864924018</v>
      </c>
      <c r="BY23">
        <v>0.39735363036961358</v>
      </c>
      <c r="BZ23">
        <v>0.39593556085743792</v>
      </c>
      <c r="CA23">
        <v>0.39481374294065602</v>
      </c>
      <c r="CB23">
        <v>0.39379303439483548</v>
      </c>
      <c r="CC23">
        <v>0.39346961648752532</v>
      </c>
      <c r="CD23">
        <v>0.39264808277137009</v>
      </c>
      <c r="CE23">
        <v>0.39172224090230851</v>
      </c>
      <c r="CF23">
        <v>0.39085164010281559</v>
      </c>
      <c r="CG23">
        <v>0.39067615746300349</v>
      </c>
      <c r="CH23">
        <v>0.3896732679354849</v>
      </c>
      <c r="CI23">
        <v>0.38941368484746042</v>
      </c>
      <c r="CJ23">
        <v>0.38856153531146681</v>
      </c>
      <c r="CK23">
        <v>0.38787972564244422</v>
      </c>
      <c r="CL23">
        <v>0.38767183015806561</v>
      </c>
      <c r="CM23">
        <v>0.38754973609192128</v>
      </c>
    </row>
    <row r="24" spans="1:91" x14ac:dyDescent="0.25">
      <c r="A24">
        <v>1.41165969114009</v>
      </c>
      <c r="B24">
        <v>303.14999999999998</v>
      </c>
      <c r="I24">
        <v>0</v>
      </c>
      <c r="J24">
        <v>1.0000000000000001E-5</v>
      </c>
      <c r="K24">
        <v>0</v>
      </c>
      <c r="L24">
        <v>288.14999999999998</v>
      </c>
      <c r="S24">
        <v>0.4850872844506216</v>
      </c>
      <c r="T24">
        <v>2.3181790144126399E-2</v>
      </c>
      <c r="U24">
        <v>288.14999999999998</v>
      </c>
      <c r="V24">
        <v>0</v>
      </c>
      <c r="W24">
        <v>8.0882352941176475E-2</v>
      </c>
      <c r="X24">
        <v>288.14999999999998</v>
      </c>
      <c r="Y24">
        <v>1.047531753306272</v>
      </c>
      <c r="Z24">
        <v>1.0824026473994719</v>
      </c>
      <c r="AA24">
        <v>0.52953360069083666</v>
      </c>
      <c r="AB24">
        <v>0.52663090780532229</v>
      </c>
      <c r="AM24">
        <v>0.73333333333333328</v>
      </c>
      <c r="AN24">
        <v>0.90453201343917922</v>
      </c>
      <c r="AO24">
        <v>330.75</v>
      </c>
      <c r="AP24">
        <v>0.33887942363329637</v>
      </c>
      <c r="AQ24">
        <v>0.35850147064032528</v>
      </c>
      <c r="AR24">
        <v>0.37813313123195852</v>
      </c>
      <c r="AS24">
        <v>0.39609844897737961</v>
      </c>
      <c r="AT24">
        <v>0.39765407807312808</v>
      </c>
      <c r="AU24">
        <v>0.40541301920853551</v>
      </c>
      <c r="AV24">
        <v>0.41467645525098412</v>
      </c>
      <c r="AW24">
        <v>0.41544585379892029</v>
      </c>
      <c r="AX24">
        <v>0.41698340169064152</v>
      </c>
      <c r="AY24">
        <v>0.42483603043341822</v>
      </c>
      <c r="AZ24">
        <v>0.43604890448239281</v>
      </c>
      <c r="BA24">
        <v>0.44621120960624677</v>
      </c>
      <c r="BB24">
        <v>0.45478489970972169</v>
      </c>
      <c r="BC24">
        <v>0.46309247037480278</v>
      </c>
      <c r="BD24">
        <v>0.46584323971199121</v>
      </c>
      <c r="BE24">
        <v>0.47313161350763261</v>
      </c>
      <c r="BF24">
        <v>0.48196270313067441</v>
      </c>
      <c r="BG24">
        <v>0.49103456430575693</v>
      </c>
      <c r="BH24">
        <v>0.4929746044455891</v>
      </c>
      <c r="BI24">
        <v>0.50500369960114044</v>
      </c>
      <c r="BJ24">
        <v>0.50844378158990555</v>
      </c>
      <c r="BK24">
        <v>0.52114876457205783</v>
      </c>
      <c r="BL24">
        <v>0.53385714251030914</v>
      </c>
      <c r="BM24">
        <v>0.53855139521601803</v>
      </c>
      <c r="BN24">
        <v>0.54159885041979561</v>
      </c>
      <c r="BO24">
        <v>0.39286312544006258</v>
      </c>
      <c r="BP24">
        <v>0.389167162471448</v>
      </c>
      <c r="BQ24">
        <v>0.3857028074152144</v>
      </c>
      <c r="BR24">
        <v>0.38280516948839122</v>
      </c>
      <c r="BS24">
        <v>0.38256754487581901</v>
      </c>
      <c r="BT24">
        <v>0.38141533476337502</v>
      </c>
      <c r="BU24">
        <v>0.3801134787670794</v>
      </c>
      <c r="BV24">
        <v>0.38000904087986392</v>
      </c>
      <c r="BW24">
        <v>0.37980205399491063</v>
      </c>
      <c r="BX24">
        <v>0.37878105373627352</v>
      </c>
      <c r="BY24">
        <v>0.37743014280598458</v>
      </c>
      <c r="BZ24">
        <v>0.37631757831650769</v>
      </c>
      <c r="CA24">
        <v>0.37546379201602842</v>
      </c>
      <c r="CB24">
        <v>0.37471226240980909</v>
      </c>
      <c r="CC24">
        <v>0.3744801105414588</v>
      </c>
      <c r="CD24">
        <v>0.37390573560254448</v>
      </c>
      <c r="CE24">
        <v>0.37329019617188092</v>
      </c>
      <c r="CF24">
        <v>0.37275143652974319</v>
      </c>
      <c r="CG24">
        <v>0.37264872360516837</v>
      </c>
      <c r="CH24">
        <v>0.37211202384182901</v>
      </c>
      <c r="CI24">
        <v>0.37199072656831411</v>
      </c>
      <c r="CJ24">
        <v>0.37166992013957489</v>
      </c>
      <c r="CK24">
        <v>0.37155483684736718</v>
      </c>
      <c r="CL24">
        <v>0.37156602311335829</v>
      </c>
      <c r="CM24">
        <v>0.37158915274918392</v>
      </c>
    </row>
    <row r="25" spans="1:91" x14ac:dyDescent="0.25">
      <c r="A25">
        <v>1.3846537464545849</v>
      </c>
      <c r="B25">
        <v>303.14999999999998</v>
      </c>
      <c r="I25">
        <v>0</v>
      </c>
      <c r="J25">
        <v>1.0000000000000001E-5</v>
      </c>
      <c r="K25">
        <v>0</v>
      </c>
      <c r="L25">
        <v>288.14999999999998</v>
      </c>
      <c r="S25">
        <v>0.4850872844506216</v>
      </c>
      <c r="T25">
        <v>2.3181790144126399E-2</v>
      </c>
      <c r="U25">
        <v>288.14999999999998</v>
      </c>
      <c r="V25">
        <v>0</v>
      </c>
      <c r="W25">
        <v>8.1000000000000003E-2</v>
      </c>
      <c r="X25">
        <v>288.14999999999998</v>
      </c>
      <c r="Y25">
        <v>1.0491897321422501</v>
      </c>
      <c r="Z25">
        <v>1.0824026473994719</v>
      </c>
      <c r="AA25">
        <v>0.52939293043642888</v>
      </c>
      <c r="AB25">
        <v>0.52663090780532229</v>
      </c>
      <c r="AM25">
        <v>0.76666666666666661</v>
      </c>
      <c r="AN25">
        <v>0.91883406311125471</v>
      </c>
      <c r="AO25">
        <v>332.2</v>
      </c>
      <c r="AP25">
        <v>0.35065014488285662</v>
      </c>
      <c r="AQ25">
        <v>0.37184306799617028</v>
      </c>
      <c r="AR25">
        <v>0.39307558803825599</v>
      </c>
      <c r="AS25">
        <v>0.41251697951116839</v>
      </c>
      <c r="AT25">
        <v>0.41420056189807641</v>
      </c>
      <c r="AU25">
        <v>0.42259740316334321</v>
      </c>
      <c r="AV25">
        <v>0.4326209975539313</v>
      </c>
      <c r="AW25">
        <v>0.43345341654472891</v>
      </c>
      <c r="AX25">
        <v>0.43511683797495798</v>
      </c>
      <c r="AY25">
        <v>0.44361074072025458</v>
      </c>
      <c r="AZ25">
        <v>0.45573324590847752</v>
      </c>
      <c r="BA25">
        <v>0.466711742873054</v>
      </c>
      <c r="BB25">
        <v>0.47596634190964099</v>
      </c>
      <c r="BC25">
        <v>0.48492562203827783</v>
      </c>
      <c r="BD25">
        <v>0.48789025190850649</v>
      </c>
      <c r="BE25">
        <v>0.4957399953242167</v>
      </c>
      <c r="BF25">
        <v>0.50524011682871883</v>
      </c>
      <c r="BG25">
        <v>0.51498489899466127</v>
      </c>
      <c r="BH25">
        <v>0.51706678138577467</v>
      </c>
      <c r="BI25">
        <v>0.52995747612477895</v>
      </c>
      <c r="BJ25">
        <v>0.53363787635148863</v>
      </c>
      <c r="BK25">
        <v>0.54720422112576983</v>
      </c>
      <c r="BL25">
        <v>0.56072816622825294</v>
      </c>
      <c r="BM25">
        <v>0.56571067060484448</v>
      </c>
      <c r="BN25">
        <v>0.56894121047781832</v>
      </c>
      <c r="BO25">
        <v>0.36928059314710909</v>
      </c>
      <c r="BP25">
        <v>0.36603798425617262</v>
      </c>
      <c r="BQ25">
        <v>0.36306254687065831</v>
      </c>
      <c r="BR25">
        <v>0.36064921562490698</v>
      </c>
      <c r="BS25">
        <v>0.36045528277771322</v>
      </c>
      <c r="BT25">
        <v>0.35952534010006082</v>
      </c>
      <c r="BU25">
        <v>0.35849858056174888</v>
      </c>
      <c r="BV25">
        <v>0.35841748192203998</v>
      </c>
      <c r="BW25">
        <v>0.35825736485346532</v>
      </c>
      <c r="BX25">
        <v>0.35748058369876101</v>
      </c>
      <c r="BY25">
        <v>0.35649294133883752</v>
      </c>
      <c r="BZ25">
        <v>0.35572516835957962</v>
      </c>
      <c r="CA25">
        <v>0.35517444114960522</v>
      </c>
      <c r="CB25">
        <v>0.35472777659079202</v>
      </c>
      <c r="CC25">
        <v>0.35459909567445702</v>
      </c>
      <c r="CD25">
        <v>0.35430522410223192</v>
      </c>
      <c r="CE25">
        <v>0.35404242236523331</v>
      </c>
      <c r="CF25">
        <v>0.35388158075121112</v>
      </c>
      <c r="CG25">
        <v>0.35386183519248438</v>
      </c>
      <c r="CH25">
        <v>0.35385748230340569</v>
      </c>
      <c r="CI25">
        <v>0.35389436682838837</v>
      </c>
      <c r="CJ25">
        <v>0.35418251485454189</v>
      </c>
      <c r="CK25">
        <v>0.35471899207009838</v>
      </c>
      <c r="CL25">
        <v>0.35498262925708041</v>
      </c>
      <c r="CM25">
        <v>0.35517328007763987</v>
      </c>
    </row>
    <row r="26" spans="1:91" x14ac:dyDescent="0.25">
      <c r="A26">
        <v>1.3117954456176271</v>
      </c>
      <c r="B26">
        <v>303.14999999999998</v>
      </c>
      <c r="I26">
        <v>0</v>
      </c>
      <c r="J26">
        <v>1.0000000000000001E-5</v>
      </c>
      <c r="K26">
        <v>0</v>
      </c>
      <c r="L26">
        <v>288.14999999999998</v>
      </c>
      <c r="S26">
        <v>0.48508728445062171</v>
      </c>
      <c r="T26">
        <v>2.3181790144126399E-2</v>
      </c>
      <c r="U26">
        <v>288.14999999999998</v>
      </c>
      <c r="V26">
        <v>0</v>
      </c>
      <c r="W26">
        <v>7.9535947815612129E-2</v>
      </c>
      <c r="X26">
        <v>288.14999999999998</v>
      </c>
      <c r="Y26">
        <v>1.028587288370802</v>
      </c>
      <c r="Z26">
        <v>1.0824026473994719</v>
      </c>
      <c r="AA26">
        <v>0.53116040739917703</v>
      </c>
      <c r="AB26">
        <v>0.52663090780532229</v>
      </c>
      <c r="AM26">
        <v>0.8</v>
      </c>
      <c r="AN26">
        <v>0.93234742965296835</v>
      </c>
      <c r="AO26">
        <v>333.15</v>
      </c>
      <c r="AP26">
        <v>0.36584436098009498</v>
      </c>
      <c r="AQ26">
        <v>0.38912383783345128</v>
      </c>
      <c r="AR26">
        <v>0.4124867917805074</v>
      </c>
      <c r="AS26">
        <v>0.4338976267526794</v>
      </c>
      <c r="AT26">
        <v>0.43575216211291168</v>
      </c>
      <c r="AU26">
        <v>0.44500193306062569</v>
      </c>
      <c r="AV26">
        <v>0.45604321619571397</v>
      </c>
      <c r="AW26">
        <v>0.45696007410349287</v>
      </c>
      <c r="AX26">
        <v>0.45879222076419712</v>
      </c>
      <c r="AY26">
        <v>0.46814610798929829</v>
      </c>
      <c r="AZ26">
        <v>0.4814905180967336</v>
      </c>
      <c r="BA26">
        <v>0.49356750457168241</v>
      </c>
      <c r="BB26">
        <v>0.50374015862265764</v>
      </c>
      <c r="BC26">
        <v>0.51357966879778238</v>
      </c>
      <c r="BD26">
        <v>0.51683345115852919</v>
      </c>
      <c r="BE26">
        <v>0.52544312726781162</v>
      </c>
      <c r="BF26">
        <v>0.53585065284848177</v>
      </c>
      <c r="BG26">
        <v>0.54651025557206678</v>
      </c>
      <c r="BH26">
        <v>0.54878527724391657</v>
      </c>
      <c r="BI26">
        <v>0.56285162586939264</v>
      </c>
      <c r="BJ26">
        <v>0.56686078061539391</v>
      </c>
      <c r="BK26">
        <v>0.58160902207410914</v>
      </c>
      <c r="BL26">
        <v>0.59625824643528713</v>
      </c>
      <c r="BM26">
        <v>0.60164027147292287</v>
      </c>
      <c r="BN26">
        <v>0.60512514734892253</v>
      </c>
      <c r="BO26">
        <v>0.34441495230256042</v>
      </c>
      <c r="BP26">
        <v>0.34168145355655483</v>
      </c>
      <c r="BQ26">
        <v>0.33926025752628092</v>
      </c>
      <c r="BR26">
        <v>0.33739833642864298</v>
      </c>
      <c r="BS26">
        <v>0.33725423335294291</v>
      </c>
      <c r="BT26">
        <v>0.33657793479315729</v>
      </c>
      <c r="BU26">
        <v>0.33586546115482979</v>
      </c>
      <c r="BV26">
        <v>0.33581104196921491</v>
      </c>
      <c r="BW26">
        <v>0.33570449917924339</v>
      </c>
      <c r="BX26">
        <v>0.3352070813331916</v>
      </c>
      <c r="BY26">
        <v>0.33463537366649659</v>
      </c>
      <c r="BZ26">
        <v>0.33426279688780491</v>
      </c>
      <c r="CA26">
        <v>0.33405975724049108</v>
      </c>
      <c r="CB26">
        <v>0.33396315251472519</v>
      </c>
      <c r="CC26">
        <v>0.33395336147346399</v>
      </c>
      <c r="CD26">
        <v>0.3339819652242626</v>
      </c>
      <c r="CE26">
        <v>0.33412508620693399</v>
      </c>
      <c r="CF26">
        <v>0.33439966355227702</v>
      </c>
      <c r="CG26">
        <v>0.33447558263208238</v>
      </c>
      <c r="CH26">
        <v>0.33508573855965201</v>
      </c>
      <c r="CI26">
        <v>0.33530545596015132</v>
      </c>
      <c r="CJ26">
        <v>0.3362985390030484</v>
      </c>
      <c r="CK26">
        <v>0.33759129412483779</v>
      </c>
      <c r="CL26">
        <v>0.33814855075188749</v>
      </c>
      <c r="CM26">
        <v>0.33853423154080209</v>
      </c>
    </row>
    <row r="27" spans="1:91" x14ac:dyDescent="0.25">
      <c r="A27">
        <v>1.307961401187077</v>
      </c>
      <c r="B27">
        <v>303.14999999999998</v>
      </c>
      <c r="I27">
        <v>0.3327464396565486</v>
      </c>
      <c r="J27">
        <v>-0.4236381134602234</v>
      </c>
      <c r="K27">
        <v>-0.46665228021438993</v>
      </c>
      <c r="L27">
        <v>292.75</v>
      </c>
      <c r="S27">
        <v>0.66591536014541353</v>
      </c>
      <c r="T27">
        <v>5.0245063974656917E-2</v>
      </c>
      <c r="U27">
        <v>292.75</v>
      </c>
      <c r="V27">
        <v>0.3327464396565486</v>
      </c>
      <c r="W27">
        <v>3.6543045000000003E-2</v>
      </c>
      <c r="X27">
        <v>292.75</v>
      </c>
      <c r="Y27">
        <v>0.45149915389836998</v>
      </c>
      <c r="Z27">
        <v>0.42800526997898442</v>
      </c>
      <c r="AA27">
        <v>0.54502951615980011</v>
      </c>
      <c r="AB27">
        <v>0.55074049546373505</v>
      </c>
      <c r="AM27">
        <v>0.83333333333333337</v>
      </c>
      <c r="AN27">
        <v>0.94513560018882004</v>
      </c>
      <c r="AP27">
        <v>0.38547179762986278</v>
      </c>
      <c r="AQ27">
        <v>0.41145386938794792</v>
      </c>
      <c r="AR27">
        <v>0.43757270071390852</v>
      </c>
      <c r="AS27">
        <v>0.46152908042100022</v>
      </c>
      <c r="AT27">
        <v>0.46360449344596211</v>
      </c>
      <c r="AU27">
        <v>0.47395593492804527</v>
      </c>
      <c r="AV27">
        <v>0.48631104190613011</v>
      </c>
      <c r="AW27">
        <v>0.48733687840702178</v>
      </c>
      <c r="AX27">
        <v>0.48938664156067718</v>
      </c>
      <c r="AY27">
        <v>0.49985019060290398</v>
      </c>
      <c r="AZ27">
        <v>0.51477003482583239</v>
      </c>
      <c r="BA27">
        <v>0.52826218698792937</v>
      </c>
      <c r="BB27">
        <v>0.53961660086424024</v>
      </c>
      <c r="BC27">
        <v>0.55058828525156578</v>
      </c>
      <c r="BD27">
        <v>0.5542137540651183</v>
      </c>
      <c r="BE27">
        <v>0.56379982501217785</v>
      </c>
      <c r="BF27">
        <v>0.57537215624606819</v>
      </c>
      <c r="BG27">
        <v>0.58720468320411978</v>
      </c>
      <c r="BH27">
        <v>0.58972709728260642</v>
      </c>
      <c r="BI27">
        <v>0.60529788118186878</v>
      </c>
      <c r="BJ27">
        <v>0.60972716529638771</v>
      </c>
      <c r="BK27">
        <v>0.62598339126165614</v>
      </c>
      <c r="BL27">
        <v>0.64206413267915774</v>
      </c>
      <c r="BM27">
        <v>0.64795318292029969</v>
      </c>
      <c r="BN27">
        <v>0.65176044361990837</v>
      </c>
      <c r="BO27">
        <v>0.31825999096576879</v>
      </c>
      <c r="BP27">
        <v>0.31611528064647049</v>
      </c>
      <c r="BQ27">
        <v>0.31433872796848122</v>
      </c>
      <c r="BR27">
        <v>0.31311856357301648</v>
      </c>
      <c r="BS27">
        <v>0.31303243972034639</v>
      </c>
      <c r="BT27">
        <v>0.3126512395569182</v>
      </c>
      <c r="BU27">
        <v>0.31230429257260822</v>
      </c>
      <c r="BV27">
        <v>0.3122808950558188</v>
      </c>
      <c r="BW27">
        <v>0.31223667317729809</v>
      </c>
      <c r="BX27">
        <v>0.3120639575759665</v>
      </c>
      <c r="BY27">
        <v>0.31197552840241238</v>
      </c>
      <c r="BZ27">
        <v>0.31206195047169799</v>
      </c>
      <c r="CA27">
        <v>0.31226264263232761</v>
      </c>
      <c r="CB27">
        <v>0.31257249394627651</v>
      </c>
      <c r="CC27">
        <v>0.31270075375570688</v>
      </c>
      <c r="CD27">
        <v>0.3131038224791553</v>
      </c>
      <c r="CE27">
        <v>0.3137184323640041</v>
      </c>
      <c r="CF27">
        <v>0.31449902297751392</v>
      </c>
      <c r="CG27">
        <v>0.31468617078524291</v>
      </c>
      <c r="CH27">
        <v>0.31601127618316088</v>
      </c>
      <c r="CI27">
        <v>0.31644390385927262</v>
      </c>
      <c r="CJ27">
        <v>0.31825889529671481</v>
      </c>
      <c r="CK27">
        <v>0.32043549827096501</v>
      </c>
      <c r="CL27">
        <v>0.32133656211204359</v>
      </c>
      <c r="CM27">
        <v>0.32195082850654011</v>
      </c>
    </row>
    <row r="28" spans="1:91" x14ac:dyDescent="0.25">
      <c r="A28">
        <v>1.307961401187077</v>
      </c>
      <c r="B28">
        <v>303.14999999999998</v>
      </c>
      <c r="I28">
        <v>0.17497443926674119</v>
      </c>
      <c r="J28">
        <v>-0.34651118012688042</v>
      </c>
      <c r="K28">
        <v>-0.35288845355769932</v>
      </c>
      <c r="L28">
        <v>292.75</v>
      </c>
      <c r="S28">
        <v>0.6659153601454133</v>
      </c>
      <c r="T28">
        <v>3.6204929903979763E-2</v>
      </c>
      <c r="U28">
        <v>292.75</v>
      </c>
      <c r="V28">
        <v>0.17497443926674119</v>
      </c>
      <c r="W28">
        <v>4.7715976E-2</v>
      </c>
      <c r="X28">
        <v>292.75</v>
      </c>
      <c r="Y28">
        <v>0.59646070466892565</v>
      </c>
      <c r="Z28">
        <v>0.59186225283252114</v>
      </c>
      <c r="AA28">
        <v>0.55913527860395607</v>
      </c>
      <c r="AB28">
        <v>0.55989743255640267</v>
      </c>
      <c r="AM28">
        <v>0.8666666666666667</v>
      </c>
      <c r="AN28">
        <v>0.95725542582042766</v>
      </c>
      <c r="AP28">
        <v>0.4110492626583086</v>
      </c>
      <c r="AQ28">
        <v>0.44047042268402042</v>
      </c>
      <c r="AR28">
        <v>0.47007996428790949</v>
      </c>
      <c r="AS28">
        <v>0.49724776583735469</v>
      </c>
      <c r="AT28">
        <v>0.49960122460707351</v>
      </c>
      <c r="AU28">
        <v>0.51133802850318588</v>
      </c>
      <c r="AV28">
        <v>0.52534202505168326</v>
      </c>
      <c r="AW28">
        <v>0.52650446767426717</v>
      </c>
      <c r="AX28">
        <v>0.5288270676990684</v>
      </c>
      <c r="AY28">
        <v>0.54067936233153302</v>
      </c>
      <c r="AZ28">
        <v>0.55756613096801455</v>
      </c>
      <c r="BA28">
        <v>0.57281974832577109</v>
      </c>
      <c r="BB28">
        <v>0.58564089783888329</v>
      </c>
      <c r="BC28">
        <v>0.5980138496919869</v>
      </c>
      <c r="BD28">
        <v>0.6020984774318251</v>
      </c>
      <c r="BE28">
        <v>0.61288839179111254</v>
      </c>
      <c r="BF28">
        <v>0.62589223828748441</v>
      </c>
      <c r="BG28">
        <v>0.63916058116814145</v>
      </c>
      <c r="BH28">
        <v>0.64198510785913698</v>
      </c>
      <c r="BI28">
        <v>0.65938606205284456</v>
      </c>
      <c r="BJ28">
        <v>0.66432418835708185</v>
      </c>
      <c r="BK28">
        <v>0.68239727193152555</v>
      </c>
      <c r="BL28">
        <v>0.70018606529868122</v>
      </c>
      <c r="BM28">
        <v>0.70667526704236439</v>
      </c>
      <c r="BN28">
        <v>0.71086258948126657</v>
      </c>
      <c r="BO28">
        <v>0.29080198224722681</v>
      </c>
      <c r="BP28">
        <v>0.2893594681764482</v>
      </c>
      <c r="BQ28">
        <v>0.28835133977473948</v>
      </c>
      <c r="BR28">
        <v>0.28789263771427809</v>
      </c>
      <c r="BS28">
        <v>0.28787513335174397</v>
      </c>
      <c r="BT28">
        <v>0.2878427441811604</v>
      </c>
      <c r="BU28">
        <v>0.28792688878664052</v>
      </c>
      <c r="BV28">
        <v>0.28794003135004581</v>
      </c>
      <c r="BW28">
        <v>0.28796916594503968</v>
      </c>
      <c r="BX28">
        <v>0.28817842151584588</v>
      </c>
      <c r="BY28">
        <v>0.28865726325688101</v>
      </c>
      <c r="BZ28">
        <v>0.28928136271950022</v>
      </c>
      <c r="CA28">
        <v>0.28995429199912631</v>
      </c>
      <c r="CB28">
        <v>0.2907390702312973</v>
      </c>
      <c r="CC28">
        <v>0.29102854444473308</v>
      </c>
      <c r="CD28">
        <v>0.29186876717236893</v>
      </c>
      <c r="CE28">
        <v>0.29303360378277338</v>
      </c>
      <c r="CF28">
        <v>0.29440468391891622</v>
      </c>
      <c r="CG28">
        <v>0.29472163631626802</v>
      </c>
      <c r="CH28">
        <v>0.29688152783934207</v>
      </c>
      <c r="CI28">
        <v>0.29756292968277681</v>
      </c>
      <c r="CJ28">
        <v>0.3003393808402256</v>
      </c>
      <c r="CK28">
        <v>0.30355242762005957</v>
      </c>
      <c r="CL28">
        <v>0.30485751328503202</v>
      </c>
      <c r="CM28">
        <v>0.30574069367313</v>
      </c>
    </row>
    <row r="29" spans="1:91" x14ac:dyDescent="0.25">
      <c r="A29">
        <v>1.310574521232307</v>
      </c>
      <c r="B29">
        <v>303.14999999999998</v>
      </c>
      <c r="I29">
        <v>1</v>
      </c>
      <c r="J29">
        <v>1.0000000000000001E-5</v>
      </c>
      <c r="K29">
        <v>0</v>
      </c>
      <c r="L29">
        <v>293.14999999999998</v>
      </c>
      <c r="S29">
        <v>0.68151766209939735</v>
      </c>
      <c r="T29">
        <v>0.68151766209939946</v>
      </c>
      <c r="U29">
        <v>293.14999999999998</v>
      </c>
      <c r="V29">
        <v>1</v>
      </c>
      <c r="W29">
        <v>6.4853404000000017E-2</v>
      </c>
      <c r="X29">
        <v>293.14999999999998</v>
      </c>
      <c r="Y29">
        <v>0.82553901527541917</v>
      </c>
      <c r="Z29">
        <v>0.80545285941150502</v>
      </c>
      <c r="AA29">
        <v>0.17780384654406789</v>
      </c>
      <c r="AB29">
        <v>0.18009583814761429</v>
      </c>
      <c r="AM29">
        <v>0.9</v>
      </c>
      <c r="AN29">
        <v>0.96875796658845326</v>
      </c>
      <c r="AP29">
        <v>0.4449340779595225</v>
      </c>
      <c r="AQ29">
        <v>0.47866135626589751</v>
      </c>
      <c r="AR29">
        <v>0.51260421678196744</v>
      </c>
      <c r="AS29">
        <v>0.54372892986606713</v>
      </c>
      <c r="AT29">
        <v>0.54642363485185252</v>
      </c>
      <c r="AU29">
        <v>0.55985747438593814</v>
      </c>
      <c r="AV29">
        <v>0.57587408459673195</v>
      </c>
      <c r="AW29">
        <v>0.57720290781571681</v>
      </c>
      <c r="AX29">
        <v>0.5798575980373426</v>
      </c>
      <c r="AY29">
        <v>0.59339701992531335</v>
      </c>
      <c r="AZ29">
        <v>0.61266285115461183</v>
      </c>
      <c r="BA29">
        <v>0.63003592415790521</v>
      </c>
      <c r="BB29">
        <v>0.64461323536992643</v>
      </c>
      <c r="BC29">
        <v>0.65865595967305723</v>
      </c>
      <c r="BD29">
        <v>0.66328590739345195</v>
      </c>
      <c r="BE29">
        <v>0.67550100673507807</v>
      </c>
      <c r="BF29">
        <v>0.69019019327031128</v>
      </c>
      <c r="BG29">
        <v>0.70513750791951291</v>
      </c>
      <c r="BH29">
        <v>0.7083136865143097</v>
      </c>
      <c r="BI29">
        <v>0.72783141906624704</v>
      </c>
      <c r="BJ29">
        <v>0.73335348616943319</v>
      </c>
      <c r="BK29">
        <v>0.75349207793853235</v>
      </c>
      <c r="BL29">
        <v>0.77318845467752439</v>
      </c>
      <c r="BM29">
        <v>0.78033792509362798</v>
      </c>
      <c r="BN29">
        <v>0.78494016817785106</v>
      </c>
      <c r="BO29">
        <v>0.26201823383983058</v>
      </c>
      <c r="BP29">
        <v>0.26143743391614438</v>
      </c>
      <c r="BQ29">
        <v>0.26136386975111608</v>
      </c>
      <c r="BR29">
        <v>0.26182109625194189</v>
      </c>
      <c r="BS29">
        <v>0.26188568575155219</v>
      </c>
      <c r="BT29">
        <v>0.26226956890699971</v>
      </c>
      <c r="BU29">
        <v>0.26286600530929038</v>
      </c>
      <c r="BV29">
        <v>0.26292246874736269</v>
      </c>
      <c r="BW29">
        <v>0.26303853778729608</v>
      </c>
      <c r="BX29">
        <v>0.26369947298885332</v>
      </c>
      <c r="BY29">
        <v>0.26484658693000929</v>
      </c>
      <c r="BZ29">
        <v>0.26610180725045163</v>
      </c>
      <c r="CA29">
        <v>0.26732760860851479</v>
      </c>
      <c r="CB29">
        <v>0.2686673835314623</v>
      </c>
      <c r="CC29">
        <v>0.26914507040533509</v>
      </c>
      <c r="CD29">
        <v>0.27049531185585052</v>
      </c>
      <c r="CE29">
        <v>0.27230163130208751</v>
      </c>
      <c r="CF29">
        <v>0.27436094980990922</v>
      </c>
      <c r="CG29">
        <v>0.27482921213417882</v>
      </c>
      <c r="CH29">
        <v>0.27796267807396929</v>
      </c>
      <c r="CI29">
        <v>0.27893447185205439</v>
      </c>
      <c r="CJ29">
        <v>0.28283490765379787</v>
      </c>
      <c r="CK29">
        <v>0.28726351554893809</v>
      </c>
      <c r="CL29">
        <v>0.28904378124048979</v>
      </c>
      <c r="CM29">
        <v>0.29024369649132459</v>
      </c>
    </row>
    <row r="30" spans="1:91" x14ac:dyDescent="0.25">
      <c r="A30">
        <v>1.309427904830669</v>
      </c>
      <c r="B30">
        <v>303.14999999999998</v>
      </c>
      <c r="I30">
        <v>0.50818039090718403</v>
      </c>
      <c r="J30">
        <v>-0.41118966856912481</v>
      </c>
      <c r="K30">
        <v>-0.46370169828608637</v>
      </c>
      <c r="L30">
        <v>293.14999999999998</v>
      </c>
      <c r="S30">
        <v>0.68151766209939768</v>
      </c>
      <c r="T30">
        <v>8.815875839232222E-2</v>
      </c>
      <c r="U30">
        <v>293.14999999999998</v>
      </c>
      <c r="V30">
        <v>0.50818039090718403</v>
      </c>
      <c r="W30">
        <v>3.2174680999999997E-2</v>
      </c>
      <c r="X30">
        <v>293.14999999999998</v>
      </c>
      <c r="Y30">
        <v>0.39573256917449989</v>
      </c>
      <c r="Z30">
        <v>0.36952753301601471</v>
      </c>
      <c r="AA30">
        <v>0.49235530488468288</v>
      </c>
      <c r="AB30">
        <v>0.50029700897733498</v>
      </c>
      <c r="AM30">
        <v>0.93333333333333335</v>
      </c>
      <c r="AN30">
        <v>0.97968921053432656</v>
      </c>
      <c r="AP30">
        <v>0.49096970081671398</v>
      </c>
      <c r="AQ30">
        <v>0.5299684622105747</v>
      </c>
      <c r="AR30">
        <v>0.56914516570556795</v>
      </c>
      <c r="AS30">
        <v>0.60499553279641138</v>
      </c>
      <c r="AT30">
        <v>0.60809541942507184</v>
      </c>
      <c r="AU30">
        <v>0.62353861262232335</v>
      </c>
      <c r="AV30">
        <v>0.64192591832594248</v>
      </c>
      <c r="AW30">
        <v>0.64345011196769419</v>
      </c>
      <c r="AX30">
        <v>0.64649447155039086</v>
      </c>
      <c r="AY30">
        <v>0.66200759926888009</v>
      </c>
      <c r="AZ30">
        <v>0.68403900956868025</v>
      </c>
      <c r="BA30">
        <v>0.7038572408346937</v>
      </c>
      <c r="BB30">
        <v>0.7204460153219896</v>
      </c>
      <c r="BC30">
        <v>0.73638774030315191</v>
      </c>
      <c r="BD30">
        <v>0.74163477886132712</v>
      </c>
      <c r="BE30">
        <v>0.75545481630064282</v>
      </c>
      <c r="BF30">
        <v>0.77202592711562557</v>
      </c>
      <c r="BG30">
        <v>0.78882828003478145</v>
      </c>
      <c r="BH30">
        <v>0.79239016530423201</v>
      </c>
      <c r="BI30">
        <v>0.81420587782854026</v>
      </c>
      <c r="BJ30">
        <v>0.82035373981178372</v>
      </c>
      <c r="BK30">
        <v>0.84267089294395214</v>
      </c>
      <c r="BL30">
        <v>0.86431699256215855</v>
      </c>
      <c r="BM30">
        <v>0.87212274801369882</v>
      </c>
      <c r="BN30">
        <v>0.87713133651839914</v>
      </c>
      <c r="BO30">
        <v>0.23187510298497249</v>
      </c>
      <c r="BP30">
        <v>0.2323765212073241</v>
      </c>
      <c r="BQ30">
        <v>0.23345430744157991</v>
      </c>
      <c r="BR30">
        <v>0.23501947753378011</v>
      </c>
      <c r="BS30">
        <v>0.2351825338984315</v>
      </c>
      <c r="BT30">
        <v>0.236063860363112</v>
      </c>
      <c r="BU30">
        <v>0.2372686301598434</v>
      </c>
      <c r="BV30">
        <v>0.23737636044773869</v>
      </c>
      <c r="BW30">
        <v>0.2375952322137948</v>
      </c>
      <c r="BX30">
        <v>0.23878874248706669</v>
      </c>
      <c r="BY30">
        <v>0.24071968669899221</v>
      </c>
      <c r="BZ30">
        <v>0.24271157315037639</v>
      </c>
      <c r="CA30">
        <v>0.24458056431193331</v>
      </c>
      <c r="CB30">
        <v>0.24656456397732721</v>
      </c>
      <c r="CC30">
        <v>0.24726048485602631</v>
      </c>
      <c r="CD30">
        <v>0.24920169569786571</v>
      </c>
      <c r="CE30">
        <v>0.25175087961281112</v>
      </c>
      <c r="CF30">
        <v>0.25460730033160772</v>
      </c>
      <c r="CG30">
        <v>0.25525088467749851</v>
      </c>
      <c r="CH30">
        <v>0.25951364713349589</v>
      </c>
      <c r="CI30">
        <v>0.26082282833990011</v>
      </c>
      <c r="CJ30">
        <v>0.26603236176060929</v>
      </c>
      <c r="CK30">
        <v>0.27188378826890031</v>
      </c>
      <c r="CL30">
        <v>0.27422256958051783</v>
      </c>
      <c r="CM30">
        <v>0.27579554688491731</v>
      </c>
    </row>
    <row r="31" spans="1:91" x14ac:dyDescent="0.25">
      <c r="A31">
        <v>1.324220987930806</v>
      </c>
      <c r="B31">
        <v>303.14999999999998</v>
      </c>
      <c r="I31">
        <v>0.2465156175401764</v>
      </c>
      <c r="J31">
        <v>-0.42437150937212292</v>
      </c>
      <c r="K31">
        <v>-0.42416261095893371</v>
      </c>
      <c r="L31">
        <v>293.14999999999998</v>
      </c>
      <c r="S31">
        <v>0.68151766209939824</v>
      </c>
      <c r="T31">
        <v>4.2104635543001187E-2</v>
      </c>
      <c r="U31">
        <v>293.14999999999998</v>
      </c>
      <c r="V31">
        <v>0.2465156175401764</v>
      </c>
      <c r="W31">
        <v>4.0323360000000003E-2</v>
      </c>
      <c r="X31">
        <v>293.14999999999998</v>
      </c>
      <c r="Y31">
        <v>0.5001684734141284</v>
      </c>
      <c r="Z31">
        <v>0.50029632273056024</v>
      </c>
      <c r="AA31">
        <v>0.55978544022958321</v>
      </c>
      <c r="AB31">
        <v>0.55975930608435365</v>
      </c>
      <c r="AM31">
        <v>0.96666666666666667</v>
      </c>
      <c r="AN31">
        <v>0.99009068821724255</v>
      </c>
      <c r="AP31">
        <v>0.55584659417920745</v>
      </c>
      <c r="AQ31">
        <v>0.60100203639173189</v>
      </c>
      <c r="AR31">
        <v>0.64618001713948681</v>
      </c>
      <c r="AS31">
        <v>0.68737209828717161</v>
      </c>
      <c r="AT31">
        <v>0.69092666245406842</v>
      </c>
      <c r="AU31">
        <v>0.70861676031643084</v>
      </c>
      <c r="AV31">
        <v>0.72963767128704726</v>
      </c>
      <c r="AW31">
        <v>0.7313780373649571</v>
      </c>
      <c r="AX31">
        <v>0.73485315994967693</v>
      </c>
      <c r="AY31">
        <v>0.75253966212821721</v>
      </c>
      <c r="AZ31">
        <v>0.77759099863533676</v>
      </c>
      <c r="BA31">
        <v>0.80005193076739733</v>
      </c>
      <c r="BB31">
        <v>0.81879275970004095</v>
      </c>
      <c r="BC31">
        <v>0.83674539740234288</v>
      </c>
      <c r="BD31">
        <v>0.84264104679456175</v>
      </c>
      <c r="BE31">
        <v>0.85813551990272352</v>
      </c>
      <c r="BF31">
        <v>0.87664410414666638</v>
      </c>
      <c r="BG31">
        <v>0.89532348397397465</v>
      </c>
      <c r="BH31">
        <v>0.89927088951194301</v>
      </c>
      <c r="BI31">
        <v>0.92334239926799777</v>
      </c>
      <c r="BJ31">
        <v>0.93009031116739638</v>
      </c>
      <c r="BK31">
        <v>0.95443363380283597</v>
      </c>
      <c r="BL31">
        <v>0.97777864391450553</v>
      </c>
      <c r="BM31">
        <v>0.98612082309424387</v>
      </c>
      <c r="BN31">
        <v>0.99144958920222181</v>
      </c>
      <c r="BO31">
        <v>0.20032479326927929</v>
      </c>
      <c r="BP31">
        <v>0.20220622997905041</v>
      </c>
      <c r="BQ31">
        <v>0.20470740711189031</v>
      </c>
      <c r="BR31">
        <v>0.20760710685134701</v>
      </c>
      <c r="BS31">
        <v>0.2078874054650901</v>
      </c>
      <c r="BT31">
        <v>0.20935812899773959</v>
      </c>
      <c r="BU31">
        <v>0.21127783817193421</v>
      </c>
      <c r="BV31">
        <v>0.21144555899013609</v>
      </c>
      <c r="BW31">
        <v>0.2117846132662369</v>
      </c>
      <c r="BX31">
        <v>0.21359852162793919</v>
      </c>
      <c r="BY31">
        <v>0.21643688956885451</v>
      </c>
      <c r="BZ31">
        <v>0.21927697921022349</v>
      </c>
      <c r="CA31">
        <v>0.22188404903852799</v>
      </c>
      <c r="CB31">
        <v>0.22460588717211141</v>
      </c>
      <c r="CC31">
        <v>0.22555156641589669</v>
      </c>
      <c r="CD31">
        <v>0.22816894793373671</v>
      </c>
      <c r="CE31">
        <v>0.23156835064066339</v>
      </c>
      <c r="CF31">
        <v>0.23533829162836609</v>
      </c>
      <c r="CG31">
        <v>0.23618306517966081</v>
      </c>
      <c r="CH31">
        <v>0.24174478960042581</v>
      </c>
      <c r="CI31">
        <v>0.2434432533330072</v>
      </c>
      <c r="CJ31">
        <v>0.25016959160722962</v>
      </c>
      <c r="CK31">
        <v>0.25768264754326758</v>
      </c>
      <c r="CL31">
        <v>0.26067777162088102</v>
      </c>
      <c r="CM31">
        <v>0.26269049568352237</v>
      </c>
    </row>
    <row r="32" spans="1:91" x14ac:dyDescent="0.25">
      <c r="A32">
        <v>1.3416831506085951</v>
      </c>
      <c r="B32">
        <v>303.14999999999998</v>
      </c>
      <c r="I32">
        <v>0.10333108909155481</v>
      </c>
      <c r="J32">
        <v>-0.2473495708217433</v>
      </c>
      <c r="K32">
        <v>-0.24446447896074891</v>
      </c>
      <c r="L32">
        <v>293.14999999999998</v>
      </c>
      <c r="S32">
        <v>0.68151766209939801</v>
      </c>
      <c r="T32">
        <v>3.3893173110907941E-2</v>
      </c>
      <c r="U32">
        <v>293.14999999999998</v>
      </c>
      <c r="V32">
        <v>0.10333108909155481</v>
      </c>
      <c r="W32">
        <v>5.8888906999999997E-2</v>
      </c>
      <c r="X32">
        <v>293.14999999999998</v>
      </c>
      <c r="Y32">
        <v>0.74486424101686799</v>
      </c>
      <c r="Z32">
        <v>0.74745874561117631</v>
      </c>
      <c r="AA32">
        <v>0.5511055268559123</v>
      </c>
      <c r="AB32">
        <v>0.55077931615194786</v>
      </c>
      <c r="AM32">
        <v>1</v>
      </c>
      <c r="AN32">
        <v>1</v>
      </c>
      <c r="AP32">
        <v>0.65231379318261251</v>
      </c>
      <c r="AQ32">
        <v>0.70374840530828109</v>
      </c>
      <c r="AR32">
        <v>0.7549480194402749</v>
      </c>
      <c r="AS32">
        <v>0.80144886620892897</v>
      </c>
      <c r="AT32">
        <v>0.8054528594113477</v>
      </c>
      <c r="AU32">
        <v>0.82535743898258118</v>
      </c>
      <c r="AV32">
        <v>0.84895855691475464</v>
      </c>
      <c r="AW32">
        <v>0.85090988294655046</v>
      </c>
      <c r="AX32">
        <v>0.85480498464782684</v>
      </c>
      <c r="AY32">
        <v>0.87460155312270982</v>
      </c>
      <c r="AZ32">
        <v>0.90255605433679453</v>
      </c>
      <c r="BA32">
        <v>0.92752317264737116</v>
      </c>
      <c r="BB32">
        <v>0.94827471545936959</v>
      </c>
      <c r="BC32">
        <v>0.96807542760535448</v>
      </c>
      <c r="BD32">
        <v>0.97455964694321207</v>
      </c>
      <c r="BE32">
        <v>0.991553391390257</v>
      </c>
      <c r="BF32">
        <v>1.011753638364882</v>
      </c>
      <c r="BG32">
        <v>1.032014734363411</v>
      </c>
      <c r="BH32">
        <v>1.0362784124700679</v>
      </c>
      <c r="BI32">
        <v>1.06212396157885</v>
      </c>
      <c r="BJ32">
        <v>1.069316412617848</v>
      </c>
      <c r="BK32">
        <v>1.0950357181399539</v>
      </c>
      <c r="BL32">
        <v>1.1192969461382529</v>
      </c>
      <c r="BM32">
        <v>1.1278493692171021</v>
      </c>
      <c r="BN32">
        <v>1.133275114139161</v>
      </c>
      <c r="BO32">
        <v>0.16729921874022349</v>
      </c>
      <c r="BP32">
        <v>0.1709495735537894</v>
      </c>
      <c r="BQ32">
        <v>0.17519661958784491</v>
      </c>
      <c r="BR32">
        <v>0.17967852917081581</v>
      </c>
      <c r="BS32">
        <v>0.18009583814763261</v>
      </c>
      <c r="BT32">
        <v>0.18225129506045179</v>
      </c>
      <c r="BU32">
        <v>0.1849937147578572</v>
      </c>
      <c r="BV32">
        <v>0.18523013059331589</v>
      </c>
      <c r="BW32">
        <v>0.18570666268485439</v>
      </c>
      <c r="BX32">
        <v>0.1882275201389948</v>
      </c>
      <c r="BY32">
        <v>0.19209332095334811</v>
      </c>
      <c r="BZ32">
        <v>0.19588905604573301</v>
      </c>
      <c r="CA32">
        <v>0.19932569773767261</v>
      </c>
      <c r="CB32">
        <v>0.20287628348865919</v>
      </c>
      <c r="CC32">
        <v>0.20410256315215561</v>
      </c>
      <c r="CD32">
        <v>0.20748022574252131</v>
      </c>
      <c r="CE32">
        <v>0.21183766802165019</v>
      </c>
      <c r="CF32">
        <v>0.21664077061270509</v>
      </c>
      <c r="CG32">
        <v>0.21771372551961771</v>
      </c>
      <c r="CH32">
        <v>0.22475525598106791</v>
      </c>
      <c r="CI32">
        <v>0.22689962864747379</v>
      </c>
      <c r="CJ32">
        <v>0.2353753093121205</v>
      </c>
      <c r="CK32">
        <v>0.24482802404805329</v>
      </c>
      <c r="CL32">
        <v>0.24859631249664491</v>
      </c>
      <c r="CM32">
        <v>0.25112930238905001</v>
      </c>
    </row>
    <row r="33" spans="1:28" x14ac:dyDescent="0.25">
      <c r="A33">
        <v>1.517600253941201</v>
      </c>
      <c r="B33">
        <v>308.14999999999998</v>
      </c>
      <c r="I33">
        <v>5.0292802837838921E-2</v>
      </c>
      <c r="J33">
        <v>-0.14193363512586549</v>
      </c>
      <c r="K33">
        <v>-0.13333552383725561</v>
      </c>
      <c r="L33">
        <v>293.14999999999998</v>
      </c>
      <c r="S33">
        <v>0.68151766209938947</v>
      </c>
      <c r="T33">
        <v>3.2598837787848417E-2</v>
      </c>
      <c r="U33">
        <v>293.14999999999998</v>
      </c>
      <c r="V33">
        <v>5.0292802837838921E-2</v>
      </c>
      <c r="W33">
        <v>7.1153929000000005E-2</v>
      </c>
      <c r="X33">
        <v>293.14999999999998</v>
      </c>
      <c r="Y33">
        <v>0.91188413930428325</v>
      </c>
      <c r="Z33">
        <v>0.92133491461253547</v>
      </c>
      <c r="AA33">
        <v>0.53979656326902703</v>
      </c>
      <c r="AB33">
        <v>0.53887289827623064</v>
      </c>
    </row>
    <row r="34" spans="1:28" x14ac:dyDescent="0.25">
      <c r="A34">
        <v>1.3879795731308111</v>
      </c>
      <c r="B34">
        <v>308.14999999999998</v>
      </c>
      <c r="I34">
        <v>0</v>
      </c>
      <c r="J34">
        <v>1.0000000000000001E-5</v>
      </c>
      <c r="K34">
        <v>0</v>
      </c>
      <c r="L34">
        <v>293.14999999999998</v>
      </c>
      <c r="S34">
        <v>0.68151766209939779</v>
      </c>
      <c r="T34">
        <v>3.2140895072063212E-2</v>
      </c>
      <c r="U34">
        <v>293.14999999999998</v>
      </c>
      <c r="V34">
        <v>0</v>
      </c>
      <c r="W34">
        <v>9.3835819000000001E-2</v>
      </c>
      <c r="X34">
        <v>293.14999999999998</v>
      </c>
      <c r="Y34">
        <v>1.2326684539299839</v>
      </c>
      <c r="Z34">
        <v>1.1653008477830249</v>
      </c>
      <c r="AA34">
        <v>0.51860263905517967</v>
      </c>
      <c r="AB34">
        <v>0.52328328977632899</v>
      </c>
    </row>
    <row r="35" spans="1:28" x14ac:dyDescent="0.25">
      <c r="A35">
        <v>1.411408961898323</v>
      </c>
      <c r="B35">
        <v>308.14999999999998</v>
      </c>
      <c r="I35">
        <v>0</v>
      </c>
      <c r="J35">
        <v>1.0000000000000001E-5</v>
      </c>
      <c r="K35">
        <v>0</v>
      </c>
      <c r="L35">
        <v>293.14999999999998</v>
      </c>
      <c r="S35">
        <v>0.68151766209939812</v>
      </c>
      <c r="T35">
        <v>3.2140895072063212E-2</v>
      </c>
      <c r="U35">
        <v>293.14999999999998</v>
      </c>
      <c r="V35">
        <v>0</v>
      </c>
      <c r="W35">
        <v>8.6999999999999994E-2</v>
      </c>
      <c r="X35">
        <v>293.14999999999998</v>
      </c>
      <c r="Y35">
        <v>1.134313234810884</v>
      </c>
      <c r="Z35">
        <v>1.1653008477830249</v>
      </c>
      <c r="AA35">
        <v>0.52555462633976813</v>
      </c>
      <c r="AB35">
        <v>0.52328328977632899</v>
      </c>
    </row>
    <row r="36" spans="1:28" x14ac:dyDescent="0.25">
      <c r="A36">
        <v>1.411408961898323</v>
      </c>
      <c r="B36">
        <v>308.14999999999998</v>
      </c>
      <c r="I36">
        <v>0</v>
      </c>
      <c r="J36">
        <v>1.0000000000000001E-5</v>
      </c>
      <c r="K36">
        <v>0</v>
      </c>
      <c r="L36">
        <v>293.14999999999998</v>
      </c>
      <c r="S36">
        <v>0.68151766209939801</v>
      </c>
      <c r="T36">
        <v>3.2140895072063212E-2</v>
      </c>
      <c r="U36">
        <v>293.14999999999998</v>
      </c>
      <c r="V36">
        <v>0</v>
      </c>
      <c r="W36">
        <v>8.6999999999999994E-2</v>
      </c>
      <c r="X36">
        <v>293.14999999999998</v>
      </c>
      <c r="Y36">
        <v>1.134313234810884</v>
      </c>
      <c r="Z36">
        <v>1.1653008477830249</v>
      </c>
      <c r="AA36">
        <v>0.52555462633976813</v>
      </c>
      <c r="AB36">
        <v>0.52328328977632899</v>
      </c>
    </row>
    <row r="37" spans="1:28" x14ac:dyDescent="0.25">
      <c r="A37">
        <v>1.4084308409218449</v>
      </c>
      <c r="B37">
        <v>308.14999999999998</v>
      </c>
      <c r="I37">
        <v>0</v>
      </c>
      <c r="J37">
        <v>1.0000000000000001E-5</v>
      </c>
      <c r="K37">
        <v>0</v>
      </c>
      <c r="L37">
        <v>293.14999999999998</v>
      </c>
      <c r="S37">
        <v>0.68151766209939768</v>
      </c>
      <c r="T37">
        <v>3.2140895072063212E-2</v>
      </c>
      <c r="U37">
        <v>293.14999999999998</v>
      </c>
      <c r="V37">
        <v>0</v>
      </c>
      <c r="W37">
        <v>8.72E-2</v>
      </c>
      <c r="X37">
        <v>293.14999999999998</v>
      </c>
      <c r="Y37">
        <v>1.137169957676516</v>
      </c>
      <c r="Z37">
        <v>1.1653008477830249</v>
      </c>
      <c r="AA37">
        <v>0.52534194361245246</v>
      </c>
      <c r="AB37">
        <v>0.52328328977632899</v>
      </c>
    </row>
    <row r="38" spans="1:28" x14ac:dyDescent="0.25">
      <c r="A38">
        <v>1.429155169725415</v>
      </c>
      <c r="B38">
        <v>308.14999999999998</v>
      </c>
      <c r="I38">
        <v>0.24891041266024791</v>
      </c>
      <c r="J38">
        <v>-0.47698559921950429</v>
      </c>
      <c r="K38">
        <v>-0.42594777598890171</v>
      </c>
      <c r="L38">
        <v>293.14999999999998</v>
      </c>
      <c r="S38">
        <v>0.68151766209939246</v>
      </c>
      <c r="T38">
        <v>4.2311586919976961E-2</v>
      </c>
      <c r="U38">
        <v>293.14999999999998</v>
      </c>
      <c r="V38">
        <v>0.24891041266024791</v>
      </c>
      <c r="W38">
        <v>3.7803150000000001E-2</v>
      </c>
      <c r="X38">
        <v>293.14999999999998</v>
      </c>
      <c r="Y38">
        <v>0.46767976843823589</v>
      </c>
      <c r="Z38">
        <v>0.49779761585042182</v>
      </c>
      <c r="AA38">
        <v>0.56603834391666685</v>
      </c>
      <c r="AB38">
        <v>0.55963783060948091</v>
      </c>
    </row>
    <row r="39" spans="1:28" x14ac:dyDescent="0.25">
      <c r="A39">
        <v>1.4759170651998901</v>
      </c>
      <c r="B39">
        <v>310.39999999999998</v>
      </c>
      <c r="I39">
        <v>0</v>
      </c>
      <c r="J39">
        <v>1.0000000000000001E-5</v>
      </c>
      <c r="K39">
        <v>0</v>
      </c>
      <c r="L39">
        <v>293.14999999999998</v>
      </c>
      <c r="S39">
        <v>0.68151766209939757</v>
      </c>
      <c r="T39">
        <v>3.2140895072063212E-2</v>
      </c>
      <c r="U39">
        <v>293.14999999999998</v>
      </c>
      <c r="V39">
        <v>0</v>
      </c>
      <c r="W39">
        <v>8.8110257357647451E-2</v>
      </c>
      <c r="X39">
        <v>293.14999999999998</v>
      </c>
      <c r="Y39">
        <v>1.1501875528119521</v>
      </c>
      <c r="Z39">
        <v>1.1653008477830249</v>
      </c>
      <c r="AA39">
        <v>0.52438131778880137</v>
      </c>
      <c r="AB39">
        <v>0.52328328977632899</v>
      </c>
    </row>
    <row r="40" spans="1:28" x14ac:dyDescent="0.25">
      <c r="A40">
        <v>1.4953407513632779</v>
      </c>
      <c r="B40">
        <v>311.14999999999998</v>
      </c>
      <c r="I40">
        <v>1</v>
      </c>
      <c r="J40">
        <v>1.0000000000000001E-5</v>
      </c>
      <c r="K40">
        <v>0</v>
      </c>
      <c r="L40">
        <v>293.14999999999998</v>
      </c>
      <c r="S40">
        <v>0.68151766209939768</v>
      </c>
      <c r="T40">
        <v>0.68151766209939946</v>
      </c>
      <c r="U40">
        <v>293.14999999999998</v>
      </c>
      <c r="V40">
        <v>1</v>
      </c>
      <c r="W40">
        <v>6.2501208000000003E-2</v>
      </c>
      <c r="X40">
        <v>293.14999999999998</v>
      </c>
      <c r="Y40">
        <v>0.793601022581371</v>
      </c>
      <c r="Z40">
        <v>0.805452859411387</v>
      </c>
      <c r="AA40">
        <v>0.18148326034783671</v>
      </c>
      <c r="AB40">
        <v>0.18009583814762811</v>
      </c>
    </row>
    <row r="41" spans="1:28" x14ac:dyDescent="0.25">
      <c r="A41">
        <v>1.604604371163366</v>
      </c>
      <c r="B41">
        <v>313.14999999999998</v>
      </c>
      <c r="I41">
        <v>0.9163852040642898</v>
      </c>
      <c r="J41">
        <v>-0.10937527779248821</v>
      </c>
      <c r="K41">
        <v>-0.1345421704692415</v>
      </c>
      <c r="L41">
        <v>293.14999999999998</v>
      </c>
      <c r="S41">
        <v>0.68151766209939812</v>
      </c>
      <c r="T41">
        <v>0.47034774517802752</v>
      </c>
      <c r="U41">
        <v>293.14999999999998</v>
      </c>
      <c r="V41">
        <v>0.9163852040642898</v>
      </c>
      <c r="W41">
        <v>4.8052004000000002E-2</v>
      </c>
      <c r="X41">
        <v>293.14999999999998</v>
      </c>
      <c r="Y41">
        <v>0.60087315946195863</v>
      </c>
      <c r="Z41">
        <v>0.5745602893252979</v>
      </c>
      <c r="AA41">
        <v>0.24400836177516191</v>
      </c>
      <c r="AB41">
        <v>0.24884106685520471</v>
      </c>
    </row>
    <row r="42" spans="1:28" x14ac:dyDescent="0.25">
      <c r="A42">
        <v>1.4795151455195481</v>
      </c>
      <c r="B42">
        <v>313.14999999999998</v>
      </c>
      <c r="I42">
        <v>0.72360666043016297</v>
      </c>
      <c r="J42">
        <v>-0.30711310724000518</v>
      </c>
      <c r="K42">
        <v>-0.34329380074537608</v>
      </c>
      <c r="L42">
        <v>293.14999999999998</v>
      </c>
      <c r="S42">
        <v>0.6815176620993989</v>
      </c>
      <c r="T42">
        <v>0.20354100269300299</v>
      </c>
      <c r="U42">
        <v>293.14999999999998</v>
      </c>
      <c r="V42">
        <v>0.72360666043016297</v>
      </c>
      <c r="W42">
        <v>3.3686806999999999E-2</v>
      </c>
      <c r="X42">
        <v>293.14999999999998</v>
      </c>
      <c r="Y42">
        <v>0.41497932854984843</v>
      </c>
      <c r="Z42">
        <v>0.39362889052993688</v>
      </c>
      <c r="AA42">
        <v>0.38239068301954582</v>
      </c>
      <c r="AB42">
        <v>0.38880667848185019</v>
      </c>
    </row>
    <row r="43" spans="1:28" x14ac:dyDescent="0.25">
      <c r="A43">
        <v>1.516896775915739</v>
      </c>
      <c r="B43">
        <v>313.14999999999998</v>
      </c>
      <c r="I43">
        <v>0.57741897846871504</v>
      </c>
      <c r="J43">
        <v>-0.39821652208348762</v>
      </c>
      <c r="K43">
        <v>-0.43668119745537531</v>
      </c>
      <c r="L43">
        <v>293.14999999999998</v>
      </c>
      <c r="S43">
        <v>0.68151766209939746</v>
      </c>
      <c r="T43">
        <v>0.113413735278638</v>
      </c>
      <c r="U43">
        <v>293.14999999999998</v>
      </c>
      <c r="V43">
        <v>0.57741897846871504</v>
      </c>
      <c r="W43">
        <v>3.1334611000000012E-2</v>
      </c>
      <c r="X43">
        <v>293.14999999999998</v>
      </c>
      <c r="Y43">
        <v>0.38506588986839507</v>
      </c>
      <c r="Z43">
        <v>0.36569745135095272</v>
      </c>
      <c r="AA43">
        <v>0.46408784564962913</v>
      </c>
      <c r="AB43">
        <v>0.47022779362835998</v>
      </c>
    </row>
    <row r="44" spans="1:28" x14ac:dyDescent="0.25">
      <c r="A44">
        <v>1.639463792580375</v>
      </c>
      <c r="B44">
        <v>313.14999999999998</v>
      </c>
      <c r="I44">
        <v>0.4655844750988487</v>
      </c>
      <c r="J44">
        <v>-0.42590538514575599</v>
      </c>
      <c r="K44">
        <v>-0.47414611465561401</v>
      </c>
      <c r="L44">
        <v>293.14999999999998</v>
      </c>
      <c r="S44">
        <v>0.68151766209939779</v>
      </c>
      <c r="T44">
        <v>7.6262694062793374E-2</v>
      </c>
      <c r="U44">
        <v>293.14999999999998</v>
      </c>
      <c r="V44">
        <v>0.4655844750988487</v>
      </c>
      <c r="W44">
        <v>3.2594716000000003E-2</v>
      </c>
      <c r="X44">
        <v>293.14999999999998</v>
      </c>
      <c r="Y44">
        <v>0.40107285583112451</v>
      </c>
      <c r="Z44">
        <v>0.37695598860194202</v>
      </c>
      <c r="AA44">
        <v>0.50889751496744773</v>
      </c>
      <c r="AB44">
        <v>0.51595549989681422</v>
      </c>
    </row>
    <row r="45" spans="1:28" x14ac:dyDescent="0.25">
      <c r="A45">
        <v>1.5638029610552</v>
      </c>
      <c r="B45">
        <v>315.60000000000002</v>
      </c>
      <c r="I45">
        <v>0.37545798254518398</v>
      </c>
      <c r="J45">
        <v>-0.44228439201611158</v>
      </c>
      <c r="K45">
        <v>-0.47763986919563378</v>
      </c>
      <c r="L45">
        <v>293.14999999999998</v>
      </c>
      <c r="S45">
        <v>0.68151766209939746</v>
      </c>
      <c r="T45">
        <v>5.7775980373795138E-2</v>
      </c>
      <c r="U45">
        <v>293.14999999999998</v>
      </c>
      <c r="V45">
        <v>0.37545798254518398</v>
      </c>
      <c r="W45">
        <v>3.4526876999999997E-2</v>
      </c>
      <c r="X45">
        <v>293.14999999999998</v>
      </c>
      <c r="Y45">
        <v>0.4256980232892511</v>
      </c>
      <c r="Z45">
        <v>0.40724352202664799</v>
      </c>
      <c r="AA45">
        <v>0.53683934843847536</v>
      </c>
      <c r="AB45">
        <v>0.54167285949782329</v>
      </c>
    </row>
    <row r="46" spans="1:28" x14ac:dyDescent="0.25">
      <c r="A46">
        <v>1.6498625114573791</v>
      </c>
      <c r="B46">
        <v>318.14999999999998</v>
      </c>
      <c r="I46">
        <v>0.30349130772966493</v>
      </c>
      <c r="J46">
        <v>-0.43768469804441129</v>
      </c>
      <c r="K46">
        <v>-0.45787133112595252</v>
      </c>
      <c r="L46">
        <v>293.14999999999998</v>
      </c>
      <c r="S46">
        <v>0.68151766209939824</v>
      </c>
      <c r="T46">
        <v>4.7806675578271E-2</v>
      </c>
      <c r="U46">
        <v>293.14999999999998</v>
      </c>
      <c r="V46">
        <v>0.30349130772966493</v>
      </c>
      <c r="W46">
        <v>3.7299107999999997E-2</v>
      </c>
      <c r="X46">
        <v>293.14999999999998</v>
      </c>
      <c r="Y46">
        <v>0.46120243960467838</v>
      </c>
      <c r="Z46">
        <v>0.44984788576122331</v>
      </c>
      <c r="AA46">
        <v>0.55199184078120056</v>
      </c>
      <c r="AB46">
        <v>0.5546150008837798</v>
      </c>
    </row>
    <row r="47" spans="1:28" x14ac:dyDescent="0.25">
      <c r="A47">
        <v>1.623241353263851</v>
      </c>
      <c r="B47">
        <v>318.14999999999998</v>
      </c>
      <c r="I47">
        <v>0.24525046072206419</v>
      </c>
      <c r="J47">
        <v>-0.42915018837275432</v>
      </c>
      <c r="K47">
        <v>-0.4232056304937627</v>
      </c>
      <c r="L47">
        <v>293.14999999999998</v>
      </c>
      <c r="S47">
        <v>0.68151766209939746</v>
      </c>
      <c r="T47">
        <v>4.199637921154379E-2</v>
      </c>
      <c r="U47">
        <v>293.14999999999998</v>
      </c>
      <c r="V47">
        <v>0.24525046072206419</v>
      </c>
      <c r="W47">
        <v>4.0155346000000001E-2</v>
      </c>
      <c r="X47">
        <v>293.14999999999998</v>
      </c>
      <c r="Y47">
        <v>0.49799725195948219</v>
      </c>
      <c r="Z47">
        <v>0.50163148210675335</v>
      </c>
      <c r="AA47">
        <v>0.56056322532946801</v>
      </c>
      <c r="AB47">
        <v>0.55982005332839269</v>
      </c>
    </row>
    <row r="48" spans="1:28" x14ac:dyDescent="0.25">
      <c r="A48">
        <v>1.623241353263851</v>
      </c>
      <c r="B48">
        <v>318.14999999999998</v>
      </c>
      <c r="I48">
        <v>0.1009284886988096</v>
      </c>
      <c r="J48">
        <v>-0.25516226463538128</v>
      </c>
      <c r="K48">
        <v>-0.24002652566256369</v>
      </c>
      <c r="L48">
        <v>293.14999999999998</v>
      </c>
      <c r="S48">
        <v>0.68151766209939768</v>
      </c>
      <c r="T48">
        <v>3.3816088470809802E-2</v>
      </c>
      <c r="U48">
        <v>293.14999999999998</v>
      </c>
      <c r="V48">
        <v>0.1009284886988096</v>
      </c>
      <c r="W48">
        <v>5.8552879000000002E-2</v>
      </c>
      <c r="X48">
        <v>293.14999999999998</v>
      </c>
      <c r="Y48">
        <v>0.74034960058048749</v>
      </c>
      <c r="Z48">
        <v>0.75397539664040891</v>
      </c>
      <c r="AA48">
        <v>0.5520524886649244</v>
      </c>
      <c r="AB48">
        <v>0.55034292802078766</v>
      </c>
    </row>
    <row r="49" spans="1:28" x14ac:dyDescent="0.25">
      <c r="A49">
        <v>1.6201677310695319</v>
      </c>
      <c r="B49">
        <v>318.14999999999998</v>
      </c>
      <c r="I49">
        <v>4.9160915342923807E-2</v>
      </c>
      <c r="J49">
        <v>-0.12234293921063701</v>
      </c>
      <c r="K49">
        <v>-0.13064871343199111</v>
      </c>
      <c r="L49">
        <v>293.14999999999998</v>
      </c>
      <c r="S49">
        <v>0.68151766209939768</v>
      </c>
      <c r="T49">
        <v>3.2580353956901627E-2</v>
      </c>
      <c r="U49">
        <v>293.14999999999998</v>
      </c>
      <c r="V49">
        <v>4.9160915342923807E-2</v>
      </c>
      <c r="W49">
        <v>7.2834069000000001E-2</v>
      </c>
      <c r="X49">
        <v>293.14999999999998</v>
      </c>
      <c r="Y49">
        <v>0.93510769864558363</v>
      </c>
      <c r="Z49">
        <v>0.92584177133264745</v>
      </c>
      <c r="AA49">
        <v>0.5376778626872285</v>
      </c>
      <c r="AB49">
        <v>0.53856713528476208</v>
      </c>
    </row>
    <row r="50" spans="1:28" x14ac:dyDescent="0.25">
      <c r="A50">
        <v>1.622544316312958</v>
      </c>
      <c r="B50">
        <v>318.7</v>
      </c>
      <c r="I50">
        <v>0</v>
      </c>
      <c r="J50">
        <v>1.0000000000000001E-5</v>
      </c>
      <c r="K50">
        <v>0</v>
      </c>
      <c r="L50">
        <v>293.14999999999998</v>
      </c>
      <c r="S50">
        <v>0.68151766209939801</v>
      </c>
      <c r="T50">
        <v>3.2140895072063212E-2</v>
      </c>
      <c r="U50">
        <v>293.14999999999998</v>
      </c>
      <c r="V50">
        <v>0</v>
      </c>
      <c r="W50">
        <v>9.1567630000000011E-2</v>
      </c>
      <c r="X50">
        <v>293.14999999999998</v>
      </c>
      <c r="Y50">
        <v>1.199869176832614</v>
      </c>
      <c r="Z50">
        <v>1.1653008477830249</v>
      </c>
      <c r="AA50">
        <v>0.52083906492562404</v>
      </c>
      <c r="AB50">
        <v>0.52328328977632899</v>
      </c>
    </row>
    <row r="51" spans="1:28" x14ac:dyDescent="0.25">
      <c r="A51">
        <v>1.8524579549854081</v>
      </c>
      <c r="B51">
        <v>323.14999999999998</v>
      </c>
      <c r="I51">
        <v>5.0402637248651773E-2</v>
      </c>
      <c r="J51">
        <v>-0.14392160251017649</v>
      </c>
      <c r="K51">
        <v>-0.13359550704511791</v>
      </c>
      <c r="L51">
        <v>293.14999999999998</v>
      </c>
      <c r="S51">
        <v>0.68151766209939835</v>
      </c>
      <c r="T51">
        <v>3.260065146425413E-2</v>
      </c>
      <c r="U51">
        <v>293.14999999999998</v>
      </c>
      <c r="V51">
        <v>5.0402637248651773E-2</v>
      </c>
      <c r="W51">
        <v>7.0985915000000011E-2</v>
      </c>
      <c r="X51">
        <v>293.14999999999998</v>
      </c>
      <c r="Y51">
        <v>0.90956640339850203</v>
      </c>
      <c r="Z51">
        <v>0.92089964176824335</v>
      </c>
      <c r="AA51">
        <v>0.54001212006184118</v>
      </c>
      <c r="AB51">
        <v>0.53890245476833953</v>
      </c>
    </row>
    <row r="52" spans="1:28" x14ac:dyDescent="0.25">
      <c r="A52">
        <v>1.805512494509073</v>
      </c>
      <c r="B52">
        <v>323.14999999999998</v>
      </c>
      <c r="I52">
        <v>0.10156094483621909</v>
      </c>
      <c r="J52">
        <v>-0.26716691625818151</v>
      </c>
      <c r="K52">
        <v>-0.2411999891965913</v>
      </c>
      <c r="L52">
        <v>293.14999999999998</v>
      </c>
      <c r="S52">
        <v>0.68151766209939835</v>
      </c>
      <c r="T52">
        <v>3.3836206471294289E-2</v>
      </c>
      <c r="U52">
        <v>293.14999999999998</v>
      </c>
      <c r="V52">
        <v>0.10156094483621909</v>
      </c>
      <c r="W52">
        <v>5.7712808999999997E-2</v>
      </c>
      <c r="X52">
        <v>293.14999999999998</v>
      </c>
      <c r="Y52">
        <v>0.72907708664799209</v>
      </c>
      <c r="Z52">
        <v>0.75224920638672255</v>
      </c>
      <c r="AA52">
        <v>0.55339571963436041</v>
      </c>
      <c r="AB52">
        <v>0.55045874848194476</v>
      </c>
    </row>
    <row r="53" spans="1:28" x14ac:dyDescent="0.25">
      <c r="A53">
        <v>1.722340336979594</v>
      </c>
      <c r="B53">
        <v>323.14999999999998</v>
      </c>
      <c r="I53">
        <v>0.50788851873368657</v>
      </c>
      <c r="J53">
        <v>-0.48265780316005907</v>
      </c>
      <c r="K53">
        <v>-0.46379014141472918</v>
      </c>
      <c r="L53">
        <v>293.14999999999998</v>
      </c>
      <c r="S53">
        <v>0.68151766209939757</v>
      </c>
      <c r="T53">
        <v>8.8068828178530789E-2</v>
      </c>
      <c r="U53">
        <v>293.14999999999998</v>
      </c>
      <c r="V53">
        <v>0.50788851873368657</v>
      </c>
      <c r="W53">
        <v>2.940245E-2</v>
      </c>
      <c r="X53">
        <v>293.14999999999998</v>
      </c>
      <c r="Y53">
        <v>0.36060259991383647</v>
      </c>
      <c r="Z53">
        <v>0.36956498526227061</v>
      </c>
      <c r="AA53">
        <v>0.50326342238009192</v>
      </c>
      <c r="AB53">
        <v>0.50041175430637885</v>
      </c>
    </row>
    <row r="54" spans="1:28" x14ac:dyDescent="0.25">
      <c r="A54">
        <v>1.716782406413899</v>
      </c>
      <c r="B54">
        <v>323.14999999999998</v>
      </c>
      <c r="I54">
        <v>0.84377088145058698</v>
      </c>
      <c r="J54">
        <v>-0.23385009300383189</v>
      </c>
      <c r="K54">
        <v>-0.22711458842266999</v>
      </c>
      <c r="L54">
        <v>293.14999999999998</v>
      </c>
      <c r="S54">
        <v>0.68151766209939746</v>
      </c>
      <c r="T54">
        <v>0.34134551263780177</v>
      </c>
      <c r="U54">
        <v>293.14999999999998</v>
      </c>
      <c r="V54">
        <v>0.84377088145058698</v>
      </c>
      <c r="W54">
        <v>3.7887156999999998E-2</v>
      </c>
      <c r="X54">
        <v>293.14999999999998</v>
      </c>
      <c r="Y54">
        <v>0.46875998307404371</v>
      </c>
      <c r="Z54">
        <v>0.47389407214394502</v>
      </c>
      <c r="AA54">
        <v>0.30652281858585773</v>
      </c>
      <c r="AB54">
        <v>0.30525111465246879</v>
      </c>
    </row>
    <row r="55" spans="1:28" x14ac:dyDescent="0.25">
      <c r="A55">
        <v>1.7876652473062979</v>
      </c>
      <c r="B55">
        <v>326.89999999999998</v>
      </c>
      <c r="I55">
        <v>1</v>
      </c>
      <c r="J55">
        <v>1.0000000000000001E-5</v>
      </c>
      <c r="K55">
        <v>0</v>
      </c>
      <c r="L55">
        <v>293.14999999999998</v>
      </c>
      <c r="S55">
        <v>0.68151766209939779</v>
      </c>
      <c r="T55">
        <v>0.68151766209939946</v>
      </c>
      <c r="U55">
        <v>293.14999999999998</v>
      </c>
      <c r="V55">
        <v>1</v>
      </c>
      <c r="W55">
        <v>6.7709642E-2</v>
      </c>
      <c r="X55">
        <v>293.14999999999998</v>
      </c>
      <c r="Y55">
        <v>0.86453752640869852</v>
      </c>
      <c r="Z55">
        <v>0.805452859411387</v>
      </c>
      <c r="AA55">
        <v>0.17355412593561911</v>
      </c>
      <c r="AB55">
        <v>0.18009583814762811</v>
      </c>
    </row>
    <row r="56" spans="1:28" x14ac:dyDescent="0.25">
      <c r="A56">
        <v>1.858723903430344</v>
      </c>
      <c r="B56">
        <v>330.75</v>
      </c>
      <c r="I56">
        <v>0</v>
      </c>
      <c r="J56">
        <v>1.0000000000000001E-5</v>
      </c>
      <c r="K56">
        <v>0</v>
      </c>
      <c r="L56">
        <v>293.14999999999998</v>
      </c>
      <c r="S56">
        <v>0.68151766209939768</v>
      </c>
      <c r="T56">
        <v>3.2140895072063212E-2</v>
      </c>
      <c r="U56">
        <v>293.14999999999998</v>
      </c>
      <c r="V56">
        <v>0</v>
      </c>
      <c r="W56">
        <v>9.1399616000000003E-2</v>
      </c>
      <c r="X56">
        <v>293.14999999999998</v>
      </c>
      <c r="Y56">
        <v>1.197446115100915</v>
      </c>
      <c r="Z56">
        <v>1.1653008477830249</v>
      </c>
      <c r="AA56">
        <v>0.52100742066371308</v>
      </c>
      <c r="AB56">
        <v>0.52328328977632899</v>
      </c>
    </row>
    <row r="57" spans="1:28" x14ac:dyDescent="0.25">
      <c r="A57">
        <v>1.953936623137162</v>
      </c>
      <c r="B57">
        <v>333.15</v>
      </c>
      <c r="I57">
        <v>0.72249466255086658</v>
      </c>
      <c r="J57">
        <v>-0.35855025989495842</v>
      </c>
      <c r="K57">
        <v>-0.34418959013433997</v>
      </c>
      <c r="L57">
        <v>293.14999999999998</v>
      </c>
      <c r="S57">
        <v>0.6815176620993979</v>
      </c>
      <c r="T57">
        <v>0.2025940020140074</v>
      </c>
      <c r="U57">
        <v>293.14999999999998</v>
      </c>
      <c r="V57">
        <v>0.72249466255086658</v>
      </c>
      <c r="W57">
        <v>3.1334611000000012E-2</v>
      </c>
      <c r="X57">
        <v>293.14999999999998</v>
      </c>
      <c r="Y57">
        <v>0.38506588986839507</v>
      </c>
      <c r="Z57">
        <v>0.39318991540959991</v>
      </c>
      <c r="AA57">
        <v>0.39206070930179698</v>
      </c>
      <c r="AB57">
        <v>0.38951371297613158</v>
      </c>
    </row>
    <row r="58" spans="1:28" x14ac:dyDescent="0.25">
      <c r="A58">
        <v>1.9061943392688321</v>
      </c>
      <c r="B58">
        <v>333.15</v>
      </c>
      <c r="I58">
        <v>0</v>
      </c>
      <c r="J58">
        <v>1.0000000000000001E-5</v>
      </c>
      <c r="K58">
        <v>0</v>
      </c>
      <c r="L58">
        <v>295.14999999999998</v>
      </c>
      <c r="S58">
        <v>0.75928128265805006</v>
      </c>
      <c r="T58">
        <v>3.5724537043237893E-2</v>
      </c>
      <c r="U58">
        <v>295.14999999999998</v>
      </c>
      <c r="V58">
        <v>0</v>
      </c>
      <c r="W58">
        <v>0.1002</v>
      </c>
      <c r="X58">
        <v>295.14999999999998</v>
      </c>
      <c r="Y58">
        <v>1.3255809584110669</v>
      </c>
      <c r="Z58">
        <v>1.1994399067548811</v>
      </c>
      <c r="AA58">
        <v>0.51399926441008859</v>
      </c>
      <c r="AB58">
        <v>0.52208289465196778</v>
      </c>
    </row>
    <row r="59" spans="1:28" x14ac:dyDescent="0.25">
      <c r="I59">
        <v>0.17497443926674119</v>
      </c>
      <c r="J59">
        <v>-0.37439678811778271</v>
      </c>
      <c r="K59">
        <v>-0.36276822303925099</v>
      </c>
      <c r="L59">
        <v>297.55</v>
      </c>
      <c r="S59">
        <v>0.852116269142005</v>
      </c>
      <c r="T59">
        <v>4.6469044455719123E-2</v>
      </c>
      <c r="U59">
        <v>297.55</v>
      </c>
      <c r="V59">
        <v>0.17497443926674119</v>
      </c>
      <c r="W59">
        <v>4.9900158E-2</v>
      </c>
      <c r="X59">
        <v>297.55</v>
      </c>
      <c r="Y59">
        <v>0.62519745161687967</v>
      </c>
      <c r="Z59">
        <v>0.63405683669527702</v>
      </c>
      <c r="AA59">
        <v>0.5550487365464416</v>
      </c>
      <c r="AB59">
        <v>0.55369467971672792</v>
      </c>
    </row>
    <row r="60" spans="1:28" x14ac:dyDescent="0.25">
      <c r="I60">
        <v>0.3327464396565486</v>
      </c>
      <c r="J60">
        <v>-0.49817419805782071</v>
      </c>
      <c r="K60">
        <v>-0.49213877274594148</v>
      </c>
      <c r="L60">
        <v>297.75</v>
      </c>
      <c r="S60">
        <v>0.85983175791629185</v>
      </c>
      <c r="T60">
        <v>6.5318703335006154E-2</v>
      </c>
      <c r="U60">
        <v>297.75</v>
      </c>
      <c r="V60">
        <v>0.3327464396565486</v>
      </c>
      <c r="W60">
        <v>3.6543045000000003E-2</v>
      </c>
      <c r="X60">
        <v>297.75</v>
      </c>
      <c r="Y60">
        <v>0.45149915389836998</v>
      </c>
      <c r="Z60">
        <v>0.45489007013190558</v>
      </c>
      <c r="AA60">
        <v>0.54484794775284928</v>
      </c>
      <c r="AB60">
        <v>0.5440601700709905</v>
      </c>
    </row>
    <row r="61" spans="1:28" x14ac:dyDescent="0.25">
      <c r="I61">
        <v>0</v>
      </c>
      <c r="J61">
        <v>1.0000000000000001E-5</v>
      </c>
      <c r="K61">
        <v>0</v>
      </c>
      <c r="L61">
        <v>298.14999999999998</v>
      </c>
      <c r="S61">
        <v>0.87525401758171784</v>
      </c>
      <c r="T61">
        <v>4.1099999999999977E-2</v>
      </c>
      <c r="U61">
        <v>298.14999999999998</v>
      </c>
      <c r="V61">
        <v>0</v>
      </c>
      <c r="W61">
        <v>9.2899999999999996E-2</v>
      </c>
      <c r="X61">
        <v>298.14999999999998</v>
      </c>
      <c r="Y61">
        <v>1.2191161128139709</v>
      </c>
      <c r="Z61">
        <v>1.251689659809927</v>
      </c>
      <c r="AA61">
        <v>0.52254049868993357</v>
      </c>
      <c r="AB61">
        <v>0.52043997355385374</v>
      </c>
    </row>
    <row r="62" spans="1:28" x14ac:dyDescent="0.25">
      <c r="I62">
        <v>0</v>
      </c>
      <c r="J62">
        <v>1.0000000000000001E-5</v>
      </c>
      <c r="K62">
        <v>0</v>
      </c>
      <c r="L62">
        <v>298.14999999999998</v>
      </c>
      <c r="S62">
        <v>0.87525401758171861</v>
      </c>
      <c r="T62">
        <v>4.1099999999999977E-2</v>
      </c>
      <c r="U62">
        <v>298.14999999999998</v>
      </c>
      <c r="V62">
        <v>0</v>
      </c>
      <c r="W62">
        <v>9.3000000000000013E-2</v>
      </c>
      <c r="X62">
        <v>298.14999999999998</v>
      </c>
      <c r="Y62">
        <v>1.2205629580219921</v>
      </c>
      <c r="Z62">
        <v>1.251689659809927</v>
      </c>
      <c r="AA62">
        <v>0.52244561659891431</v>
      </c>
      <c r="AB62">
        <v>0.52043997355385374</v>
      </c>
    </row>
    <row r="63" spans="1:28" x14ac:dyDescent="0.25">
      <c r="I63">
        <v>0</v>
      </c>
      <c r="J63">
        <v>1.0000000000000001E-5</v>
      </c>
      <c r="K63">
        <v>0</v>
      </c>
      <c r="L63">
        <v>298.14999999999998</v>
      </c>
      <c r="S63">
        <v>0.87525401758171795</v>
      </c>
      <c r="T63">
        <v>4.1099999999999977E-2</v>
      </c>
      <c r="U63">
        <v>298.14999999999998</v>
      </c>
      <c r="V63">
        <v>0</v>
      </c>
      <c r="W63">
        <v>9.3000000000000013E-2</v>
      </c>
      <c r="X63">
        <v>298.14999999999998</v>
      </c>
      <c r="Y63">
        <v>1.2205629580219921</v>
      </c>
      <c r="Z63">
        <v>1.251689659809927</v>
      </c>
      <c r="AA63">
        <v>0.52244561659891431</v>
      </c>
      <c r="AB63">
        <v>0.52043997355385374</v>
      </c>
    </row>
    <row r="64" spans="1:28" x14ac:dyDescent="0.25">
      <c r="I64">
        <v>0</v>
      </c>
      <c r="J64">
        <v>1.0000000000000001E-5</v>
      </c>
      <c r="K64">
        <v>0</v>
      </c>
      <c r="L64">
        <v>298.14999999999998</v>
      </c>
      <c r="S64">
        <v>0.87525401758171928</v>
      </c>
      <c r="T64">
        <v>4.1099999999999977E-2</v>
      </c>
      <c r="U64">
        <v>298.14999999999998</v>
      </c>
      <c r="V64">
        <v>0</v>
      </c>
      <c r="W64">
        <v>9.3899999999999997E-2</v>
      </c>
      <c r="X64">
        <v>298.14999999999998</v>
      </c>
      <c r="Y64">
        <v>1.2335989359424879</v>
      </c>
      <c r="Z64">
        <v>1.251689659809927</v>
      </c>
      <c r="AA64">
        <v>0.52159742889844474</v>
      </c>
      <c r="AB64">
        <v>0.52043997355385374</v>
      </c>
    </row>
    <row r="65" spans="9:28" x14ac:dyDescent="0.25">
      <c r="I65">
        <v>0</v>
      </c>
      <c r="J65">
        <v>1.0000000000000001E-5</v>
      </c>
      <c r="K65">
        <v>0</v>
      </c>
      <c r="L65">
        <v>298.14999999999998</v>
      </c>
      <c r="S65">
        <v>0.8752540175817175</v>
      </c>
      <c r="T65">
        <v>4.1099999999999977E-2</v>
      </c>
      <c r="U65">
        <v>298.14999999999998</v>
      </c>
      <c r="V65">
        <v>0</v>
      </c>
      <c r="W65">
        <v>9.2899999999999996E-2</v>
      </c>
      <c r="X65">
        <v>298.14999999999998</v>
      </c>
      <c r="Y65">
        <v>1.2191161128139709</v>
      </c>
      <c r="Z65">
        <v>1.251689659809927</v>
      </c>
      <c r="AA65">
        <v>0.52254049868993357</v>
      </c>
      <c r="AB65">
        <v>0.52043997355385374</v>
      </c>
    </row>
    <row r="66" spans="9:28" x14ac:dyDescent="0.25">
      <c r="I66">
        <v>0</v>
      </c>
      <c r="J66">
        <v>1.0000000000000001E-5</v>
      </c>
      <c r="K66">
        <v>0</v>
      </c>
      <c r="L66">
        <v>298.14999999999998</v>
      </c>
      <c r="S66">
        <v>0.8752540175817185</v>
      </c>
      <c r="T66">
        <v>4.1099999999999977E-2</v>
      </c>
      <c r="U66">
        <v>298.14999999999998</v>
      </c>
      <c r="V66">
        <v>0</v>
      </c>
      <c r="W66">
        <v>9.3739364697936561E-2</v>
      </c>
      <c r="X66">
        <v>298.14999999999998</v>
      </c>
      <c r="Y66">
        <v>1.2312703285497351</v>
      </c>
      <c r="Z66">
        <v>1.251689659809927</v>
      </c>
      <c r="AA66">
        <v>0.52174806183850431</v>
      </c>
      <c r="AB66">
        <v>0.52043997355385374</v>
      </c>
    </row>
    <row r="67" spans="9:28" x14ac:dyDescent="0.25">
      <c r="I67">
        <v>0</v>
      </c>
      <c r="J67">
        <v>1.0000000000000001E-5</v>
      </c>
      <c r="K67">
        <v>0</v>
      </c>
      <c r="L67">
        <v>300.2</v>
      </c>
      <c r="S67">
        <v>0.95412623250599204</v>
      </c>
      <c r="T67">
        <v>4.4773233020454058E-2</v>
      </c>
      <c r="U67">
        <v>300.2</v>
      </c>
      <c r="V67">
        <v>0</v>
      </c>
      <c r="W67">
        <v>9.6932048603525556E-2</v>
      </c>
      <c r="X67">
        <v>300.2</v>
      </c>
      <c r="Y67">
        <v>1.27770762216482</v>
      </c>
      <c r="Z67">
        <v>1.288107361761258</v>
      </c>
      <c r="AA67">
        <v>0.52005746797268571</v>
      </c>
      <c r="AB67">
        <v>0.51942979695787672</v>
      </c>
    </row>
    <row r="68" spans="9:28" x14ac:dyDescent="0.25">
      <c r="I68">
        <v>0</v>
      </c>
      <c r="J68">
        <v>1.0000000000000001E-5</v>
      </c>
      <c r="K68">
        <v>0</v>
      </c>
      <c r="L68">
        <v>303.14999999999998</v>
      </c>
      <c r="S68">
        <v>1.0672259797436969</v>
      </c>
      <c r="T68">
        <v>5.0059104927936797E-2</v>
      </c>
      <c r="U68">
        <v>303.14999999999998</v>
      </c>
      <c r="V68">
        <v>0</v>
      </c>
      <c r="W68">
        <v>0.106016834</v>
      </c>
      <c r="X68">
        <v>303.14999999999998</v>
      </c>
      <c r="Y68">
        <v>1.41165969114009</v>
      </c>
      <c r="Z68">
        <v>1.3415213959081691</v>
      </c>
      <c r="AA68">
        <v>0.51439271016058541</v>
      </c>
      <c r="AB68">
        <v>0.51814136888562301</v>
      </c>
    </row>
    <row r="69" spans="9:28" x14ac:dyDescent="0.25">
      <c r="I69">
        <v>5.0292802837838921E-2</v>
      </c>
      <c r="J69">
        <v>-0.1294181533485316</v>
      </c>
      <c r="K69">
        <v>-0.13682116725624521</v>
      </c>
      <c r="L69">
        <v>303.14999999999998</v>
      </c>
      <c r="S69">
        <v>1.067225979743696</v>
      </c>
      <c r="T69">
        <v>5.1049103675288678E-2</v>
      </c>
      <c r="U69">
        <v>303.14999999999998</v>
      </c>
      <c r="V69">
        <v>5.0292802837838921E-2</v>
      </c>
      <c r="W69">
        <v>8.2830902000000012E-2</v>
      </c>
      <c r="X69">
        <v>303.14999999999998</v>
      </c>
      <c r="Y69">
        <v>1.075047122880715</v>
      </c>
      <c r="Z69">
        <v>1.065685464585735</v>
      </c>
      <c r="AA69">
        <v>0.52976496296506759</v>
      </c>
      <c r="AB69">
        <v>0.53047703246119915</v>
      </c>
    </row>
    <row r="70" spans="9:28" x14ac:dyDescent="0.25">
      <c r="I70">
        <v>0</v>
      </c>
      <c r="J70">
        <v>1.0000000000000001E-5</v>
      </c>
      <c r="K70">
        <v>0</v>
      </c>
      <c r="L70">
        <v>303.14999999999998</v>
      </c>
      <c r="S70">
        <v>1.067225979743696</v>
      </c>
      <c r="T70">
        <v>5.0059104927936797E-2</v>
      </c>
      <c r="U70">
        <v>303.14999999999998</v>
      </c>
      <c r="V70">
        <v>0</v>
      </c>
      <c r="W70">
        <v>0.1042</v>
      </c>
      <c r="X70">
        <v>303.14999999999998</v>
      </c>
      <c r="Y70">
        <v>1.3846537464545849</v>
      </c>
      <c r="Z70">
        <v>1.3415213959081691</v>
      </c>
      <c r="AA70">
        <v>0.51580391694619332</v>
      </c>
      <c r="AB70">
        <v>0.51814136888562301</v>
      </c>
    </row>
    <row r="71" spans="9:28" x14ac:dyDescent="0.25">
      <c r="I71">
        <v>0</v>
      </c>
      <c r="J71">
        <v>1.0000000000000001E-5</v>
      </c>
      <c r="K71">
        <v>0</v>
      </c>
      <c r="L71">
        <v>303.14999999999998</v>
      </c>
      <c r="S71">
        <v>1.067225979743696</v>
      </c>
      <c r="T71">
        <v>5.0059104927936797E-2</v>
      </c>
      <c r="U71">
        <v>303.14999999999998</v>
      </c>
      <c r="V71">
        <v>0</v>
      </c>
      <c r="W71">
        <v>9.926139434336155E-2</v>
      </c>
      <c r="X71">
        <v>303.14999999999998</v>
      </c>
      <c r="Y71">
        <v>1.3117954456176271</v>
      </c>
      <c r="Z71">
        <v>1.3415213959081691</v>
      </c>
      <c r="AA71">
        <v>0.51981510082398819</v>
      </c>
      <c r="AB71">
        <v>0.51814136888562301</v>
      </c>
    </row>
    <row r="72" spans="9:28" x14ac:dyDescent="0.25">
      <c r="I72">
        <v>1</v>
      </c>
      <c r="J72">
        <v>1.0000000000000001E-5</v>
      </c>
      <c r="K72">
        <v>0</v>
      </c>
      <c r="L72">
        <v>303.14999999999998</v>
      </c>
      <c r="S72">
        <v>1.067225979743694</v>
      </c>
      <c r="T72">
        <v>1.0672259797436949</v>
      </c>
      <c r="U72">
        <v>303.14999999999998</v>
      </c>
      <c r="V72">
        <v>1</v>
      </c>
      <c r="W72">
        <v>6.8045670000000016E-2</v>
      </c>
      <c r="X72">
        <v>303.14999999999998</v>
      </c>
      <c r="Y72">
        <v>0.86914130223527175</v>
      </c>
      <c r="Z72">
        <v>0.90255605433679453</v>
      </c>
      <c r="AA72">
        <v>0.19559612930468559</v>
      </c>
      <c r="AB72">
        <v>0.192093320953348</v>
      </c>
    </row>
    <row r="73" spans="9:28" x14ac:dyDescent="0.25">
      <c r="I73">
        <v>0.4975034457676995</v>
      </c>
      <c r="J73">
        <v>-0.60560233721063883</v>
      </c>
      <c r="K73">
        <v>-0.54657421507099058</v>
      </c>
      <c r="L73">
        <v>303.14999999999998</v>
      </c>
      <c r="S73">
        <v>1.067225979743696</v>
      </c>
      <c r="T73">
        <v>0.1353806047008804</v>
      </c>
      <c r="U73">
        <v>303.14999999999998</v>
      </c>
      <c r="V73">
        <v>0.4975034457676995</v>
      </c>
      <c r="W73">
        <v>3.0830568999999999E-2</v>
      </c>
      <c r="X73">
        <v>303.14999999999998</v>
      </c>
      <c r="Y73">
        <v>0.37867475826319169</v>
      </c>
      <c r="Z73">
        <v>0.40866445367014459</v>
      </c>
      <c r="AA73">
        <v>0.50204843845713587</v>
      </c>
      <c r="AB73">
        <v>0.49349263309064872</v>
      </c>
    </row>
    <row r="74" spans="9:28" x14ac:dyDescent="0.25">
      <c r="I74">
        <v>0.24517619181247999</v>
      </c>
      <c r="J74">
        <v>-0.50472050396204426</v>
      </c>
      <c r="K74">
        <v>-0.45672755149680488</v>
      </c>
      <c r="L74">
        <v>303.14999999999998</v>
      </c>
      <c r="S74">
        <v>1.0672259797436969</v>
      </c>
      <c r="T74">
        <v>6.666401828591785E-2</v>
      </c>
      <c r="U74">
        <v>303.14999999999998</v>
      </c>
      <c r="V74">
        <v>0.24517619181247999</v>
      </c>
      <c r="W74">
        <v>4.3431618999999998E-2</v>
      </c>
      <c r="X74">
        <v>303.14999999999998</v>
      </c>
      <c r="Y74">
        <v>0.54047364544866761</v>
      </c>
      <c r="Z74">
        <v>0.57300084225157866</v>
      </c>
      <c r="AA74">
        <v>0.55235489540546545</v>
      </c>
      <c r="AB74">
        <v>0.54661373629182253</v>
      </c>
    </row>
    <row r="75" spans="9:28" x14ac:dyDescent="0.25">
      <c r="I75">
        <v>0.1019230533087814</v>
      </c>
      <c r="J75">
        <v>-0.26710935467801711</v>
      </c>
      <c r="K75">
        <v>-0.25119676997639012</v>
      </c>
      <c r="L75">
        <v>303.14999999999998</v>
      </c>
      <c r="S75">
        <v>1.0672259797436969</v>
      </c>
      <c r="T75">
        <v>5.3256038268882921E-2</v>
      </c>
      <c r="U75">
        <v>303.14999999999998</v>
      </c>
      <c r="V75">
        <v>0.1019230533087814</v>
      </c>
      <c r="W75">
        <v>6.6869572000000002E-2</v>
      </c>
      <c r="X75">
        <v>303.14999999999998</v>
      </c>
      <c r="Y75">
        <v>0.85304259309825015</v>
      </c>
      <c r="Z75">
        <v>0.8693837216208371</v>
      </c>
      <c r="AA75">
        <v>0.54150862563371027</v>
      </c>
      <c r="AB75">
        <v>0.53985274641152325</v>
      </c>
    </row>
    <row r="76" spans="9:28" x14ac:dyDescent="0.25">
      <c r="I76">
        <v>4.8760617870880152E-2</v>
      </c>
      <c r="J76">
        <v>-9.0759787431669986E-2</v>
      </c>
      <c r="K76">
        <v>-0.13304021106686401</v>
      </c>
      <c r="L76">
        <v>303.14999999999998</v>
      </c>
      <c r="S76">
        <v>1.0672259797436969</v>
      </c>
      <c r="T76">
        <v>5.1002246592510382E-2</v>
      </c>
      <c r="U76">
        <v>303.14999999999998</v>
      </c>
      <c r="V76">
        <v>4.8760617870880152E-2</v>
      </c>
      <c r="W76">
        <v>8.6527210000000007E-2</v>
      </c>
      <c r="X76">
        <v>303.14999999999998</v>
      </c>
      <c r="Y76">
        <v>1.127565058615484</v>
      </c>
      <c r="Z76">
        <v>1.0726714155247381</v>
      </c>
      <c r="AA76">
        <v>0.52611688181835237</v>
      </c>
      <c r="AB76">
        <v>0.53014536379931021</v>
      </c>
    </row>
    <row r="77" spans="9:28" x14ac:dyDescent="0.25">
      <c r="I77">
        <v>0</v>
      </c>
      <c r="J77">
        <v>1.0000000000000001E-5</v>
      </c>
      <c r="K77">
        <v>0</v>
      </c>
      <c r="L77">
        <v>303.14999999999998</v>
      </c>
      <c r="S77">
        <v>1.0672259797436989</v>
      </c>
      <c r="T77">
        <v>5.0059104927936797E-2</v>
      </c>
      <c r="U77">
        <v>303.14999999999998</v>
      </c>
      <c r="V77">
        <v>0</v>
      </c>
      <c r="W77">
        <v>9.9000000000000005E-2</v>
      </c>
      <c r="X77">
        <v>303.14999999999998</v>
      </c>
      <c r="Y77">
        <v>1.307961401187077</v>
      </c>
      <c r="Z77">
        <v>1.3415213959081691</v>
      </c>
      <c r="AA77">
        <v>0.52003485403702299</v>
      </c>
      <c r="AB77">
        <v>0.51814136888562301</v>
      </c>
    </row>
    <row r="78" spans="9:28" x14ac:dyDescent="0.25">
      <c r="I78">
        <v>0</v>
      </c>
      <c r="J78">
        <v>1.0000000000000001E-5</v>
      </c>
      <c r="K78">
        <v>0</v>
      </c>
      <c r="L78">
        <v>303.14999999999998</v>
      </c>
      <c r="S78">
        <v>1.067225979743698</v>
      </c>
      <c r="T78">
        <v>5.0059104927936797E-2</v>
      </c>
      <c r="U78">
        <v>303.14999999999998</v>
      </c>
      <c r="V78">
        <v>0</v>
      </c>
      <c r="W78">
        <v>9.9000000000000005E-2</v>
      </c>
      <c r="X78">
        <v>303.14999999999998</v>
      </c>
      <c r="Y78">
        <v>1.307961401187077</v>
      </c>
      <c r="Z78">
        <v>1.3415213959081691</v>
      </c>
      <c r="AA78">
        <v>0.52003485403702299</v>
      </c>
      <c r="AB78">
        <v>0.51814136888562301</v>
      </c>
    </row>
    <row r="79" spans="9:28" x14ac:dyDescent="0.25">
      <c r="I79">
        <v>0</v>
      </c>
      <c r="J79">
        <v>1.0000000000000001E-5</v>
      </c>
      <c r="K79">
        <v>0</v>
      </c>
      <c r="L79">
        <v>303.14999999999998</v>
      </c>
      <c r="S79">
        <v>1.0672259797436969</v>
      </c>
      <c r="T79">
        <v>5.0059104927936797E-2</v>
      </c>
      <c r="U79">
        <v>303.14999999999998</v>
      </c>
      <c r="V79">
        <v>0</v>
      </c>
      <c r="W79">
        <v>9.9178171620281419E-2</v>
      </c>
      <c r="X79">
        <v>303.14999999999998</v>
      </c>
      <c r="Y79">
        <v>1.310574521232307</v>
      </c>
      <c r="Z79">
        <v>1.3415213959081691</v>
      </c>
      <c r="AA79">
        <v>0.51988498207893707</v>
      </c>
      <c r="AB79">
        <v>0.51814136888562301</v>
      </c>
    </row>
    <row r="80" spans="9:28" x14ac:dyDescent="0.25">
      <c r="I80">
        <v>0</v>
      </c>
      <c r="J80">
        <v>1.0000000000000001E-5</v>
      </c>
      <c r="K80">
        <v>0</v>
      </c>
      <c r="L80">
        <v>303.14999999999998</v>
      </c>
      <c r="S80">
        <v>1.067225979743696</v>
      </c>
      <c r="T80">
        <v>5.0059104927936797E-2</v>
      </c>
      <c r="U80">
        <v>303.14999999999998</v>
      </c>
      <c r="V80">
        <v>0</v>
      </c>
      <c r="W80">
        <v>9.9100000000000008E-2</v>
      </c>
      <c r="X80">
        <v>303.14999999999998</v>
      </c>
      <c r="Y80">
        <v>1.309427904830669</v>
      </c>
      <c r="Z80">
        <v>1.3415213959081691</v>
      </c>
      <c r="AA80">
        <v>0.51995069320402143</v>
      </c>
      <c r="AB80">
        <v>0.51814136888562301</v>
      </c>
    </row>
    <row r="81" spans="9:28" x14ac:dyDescent="0.25">
      <c r="I81">
        <v>-6.4447598725985021E-17</v>
      </c>
      <c r="J81">
        <v>-1.1114122110932821E-2</v>
      </c>
      <c r="K81">
        <v>1.928439978766327E-16</v>
      </c>
      <c r="L81">
        <v>303.14999999999998</v>
      </c>
      <c r="S81">
        <v>1.0672259797436969</v>
      </c>
      <c r="T81">
        <v>5.0059104927936797E-2</v>
      </c>
      <c r="U81">
        <v>303.14999999999998</v>
      </c>
      <c r="V81">
        <v>-6.4447598725985021E-17</v>
      </c>
      <c r="W81">
        <v>0.1001074915120299</v>
      </c>
      <c r="X81">
        <v>303.14999999999998</v>
      </c>
      <c r="Y81">
        <v>1.324220987930806</v>
      </c>
      <c r="Z81">
        <v>1.3415213959081229</v>
      </c>
      <c r="AA81">
        <v>0.51910905322761858</v>
      </c>
      <c r="AB81">
        <v>0.51814136888562534</v>
      </c>
    </row>
    <row r="82" spans="9:28" x14ac:dyDescent="0.25">
      <c r="I82">
        <v>0</v>
      </c>
      <c r="J82">
        <v>1.0000000000000001E-5</v>
      </c>
      <c r="K82">
        <v>0</v>
      </c>
      <c r="L82">
        <v>303.14999999999998</v>
      </c>
      <c r="S82">
        <v>1.0672259797436969</v>
      </c>
      <c r="T82">
        <v>5.0059104927936797E-2</v>
      </c>
      <c r="U82">
        <v>303.14999999999998</v>
      </c>
      <c r="V82">
        <v>0</v>
      </c>
      <c r="W82">
        <v>0.1012938661333663</v>
      </c>
      <c r="X82">
        <v>303.14999999999998</v>
      </c>
      <c r="Y82">
        <v>1.3416831506085951</v>
      </c>
      <c r="Z82">
        <v>1.3415213959081691</v>
      </c>
      <c r="AA82">
        <v>0.51813240440107056</v>
      </c>
      <c r="AB82">
        <v>0.51814136888562301</v>
      </c>
    </row>
    <row r="83" spans="9:28" x14ac:dyDescent="0.25">
      <c r="I83">
        <v>0.17497443926674119</v>
      </c>
      <c r="J83">
        <v>-0.39750690802508371</v>
      </c>
      <c r="K83">
        <v>-0.37985199110110113</v>
      </c>
      <c r="L83">
        <v>305.85000000000002</v>
      </c>
      <c r="S83">
        <v>1.1704569798133559</v>
      </c>
      <c r="T83">
        <v>6.4530599253023652E-2</v>
      </c>
      <c r="U83">
        <v>305.85000000000002</v>
      </c>
      <c r="V83">
        <v>0.17497443926674119</v>
      </c>
      <c r="W83">
        <v>5.5276606000000013E-2</v>
      </c>
      <c r="X83">
        <v>305.85000000000002</v>
      </c>
      <c r="Y83">
        <v>0.69650016521132119</v>
      </c>
      <c r="Z83">
        <v>0.7114468689246185</v>
      </c>
      <c r="AA83">
        <v>0.54566474169529722</v>
      </c>
      <c r="AB83">
        <v>0.54371587423823797</v>
      </c>
    </row>
    <row r="84" spans="9:28" x14ac:dyDescent="0.25">
      <c r="I84">
        <v>5.0915893279574548E-2</v>
      </c>
      <c r="J84">
        <v>-7.9623736093011238E-2</v>
      </c>
      <c r="K84">
        <v>-0.13930881968522979</v>
      </c>
      <c r="L84">
        <v>305.85000000000002</v>
      </c>
      <c r="S84">
        <v>1.1704569798133551</v>
      </c>
      <c r="T84">
        <v>5.6083235667463392E-2</v>
      </c>
      <c r="U84">
        <v>305.85000000000002</v>
      </c>
      <c r="V84">
        <v>5.0915893279574548E-2</v>
      </c>
      <c r="W84">
        <v>9.0475538999999994E-2</v>
      </c>
      <c r="X84">
        <v>305.85000000000002</v>
      </c>
      <c r="Y84">
        <v>1.1841352774788101</v>
      </c>
      <c r="Z84">
        <v>1.1039364793586139</v>
      </c>
      <c r="AA84">
        <v>0.52318456878482944</v>
      </c>
      <c r="AB84">
        <v>0.52867800316331248</v>
      </c>
    </row>
    <row r="85" spans="9:28" x14ac:dyDescent="0.25">
      <c r="I85">
        <v>0.3327464396565486</v>
      </c>
      <c r="J85">
        <v>-0.48404426442737269</v>
      </c>
      <c r="K85">
        <v>-0.53342689064705484</v>
      </c>
      <c r="L85">
        <v>305.85000000000002</v>
      </c>
      <c r="S85">
        <v>1.1704569798133551</v>
      </c>
      <c r="T85">
        <v>9.0312091720825577E-2</v>
      </c>
      <c r="U85">
        <v>305.85000000000002</v>
      </c>
      <c r="V85">
        <v>0.3327464396565486</v>
      </c>
      <c r="W85">
        <v>4.2759563E-2</v>
      </c>
      <c r="X85">
        <v>305.85000000000002</v>
      </c>
      <c r="Y85">
        <v>0.53173683468200583</v>
      </c>
      <c r="Z85">
        <v>0.50020962360262811</v>
      </c>
      <c r="AA85">
        <v>0.52754767918446432</v>
      </c>
      <c r="AB85">
        <v>0.5337769206293701</v>
      </c>
    </row>
    <row r="86" spans="9:28" x14ac:dyDescent="0.25">
      <c r="I86">
        <v>1</v>
      </c>
      <c r="J86">
        <v>1.0000000000000001E-5</v>
      </c>
      <c r="K86">
        <v>0</v>
      </c>
      <c r="L86">
        <v>308.14999999999998</v>
      </c>
      <c r="S86">
        <v>1.25827639006451</v>
      </c>
      <c r="T86">
        <v>1.258276390064512</v>
      </c>
      <c r="U86">
        <v>308.14999999999998</v>
      </c>
      <c r="V86">
        <v>1</v>
      </c>
      <c r="W86">
        <v>7.3170097000000003E-2</v>
      </c>
      <c r="X86">
        <v>308.14999999999998</v>
      </c>
      <c r="Y86">
        <v>0.93976251433052882</v>
      </c>
      <c r="Z86">
        <v>0.94827471555654197</v>
      </c>
      <c r="AA86">
        <v>0.20016042701557779</v>
      </c>
      <c r="AB86">
        <v>0.19932569772819311</v>
      </c>
    </row>
    <row r="87" spans="9:28" x14ac:dyDescent="0.25">
      <c r="I87">
        <v>0.50964254374454676</v>
      </c>
      <c r="J87">
        <v>-0.56663122994629322</v>
      </c>
      <c r="K87">
        <v>-0.58534489820791002</v>
      </c>
      <c r="L87">
        <v>308.14999999999998</v>
      </c>
      <c r="S87">
        <v>1.2582763900645111</v>
      </c>
      <c r="T87">
        <v>0.16814574164005441</v>
      </c>
      <c r="U87">
        <v>308.14999999999998</v>
      </c>
      <c r="V87">
        <v>0.50964254374454676</v>
      </c>
      <c r="W87">
        <v>3.5282940000000013E-2</v>
      </c>
      <c r="X87">
        <v>308.14999999999998</v>
      </c>
      <c r="Y87">
        <v>0.43536080931335458</v>
      </c>
      <c r="Z87">
        <v>0.42492146527284358</v>
      </c>
      <c r="AA87">
        <v>0.48137083512738471</v>
      </c>
      <c r="AB87">
        <v>0.48405327567331058</v>
      </c>
    </row>
    <row r="88" spans="9:28" x14ac:dyDescent="0.25">
      <c r="I88">
        <v>0.2456964285887456</v>
      </c>
      <c r="J88">
        <v>-0.48959712516940918</v>
      </c>
      <c r="K88">
        <v>-0.47406355763057079</v>
      </c>
      <c r="L88">
        <v>308.14999999999998</v>
      </c>
      <c r="S88">
        <v>1.2582763900645111</v>
      </c>
      <c r="T88">
        <v>7.9382248493704594E-2</v>
      </c>
      <c r="U88">
        <v>308.14999999999998</v>
      </c>
      <c r="V88">
        <v>0.2456964285887456</v>
      </c>
      <c r="W88">
        <v>4.7883989999999987E-2</v>
      </c>
      <c r="X88">
        <v>308.14999999999998</v>
      </c>
      <c r="Y88">
        <v>0.59866654274619324</v>
      </c>
      <c r="Z88">
        <v>0.61007107884679279</v>
      </c>
      <c r="AA88">
        <v>0.54224061204094032</v>
      </c>
      <c r="AB88">
        <v>0.54043408623926215</v>
      </c>
    </row>
    <row r="89" spans="9:28" x14ac:dyDescent="0.25">
      <c r="I89">
        <v>0.1014704979129509</v>
      </c>
      <c r="J89">
        <v>-0.25825810430526491</v>
      </c>
      <c r="K89">
        <v>-0.25493262679391421</v>
      </c>
      <c r="L89">
        <v>308.14999999999998</v>
      </c>
      <c r="S89">
        <v>1.25827639006451</v>
      </c>
      <c r="T89">
        <v>6.3057985374583986E-2</v>
      </c>
      <c r="U89">
        <v>308.14999999999998</v>
      </c>
      <c r="V89">
        <v>0.1014704979129509</v>
      </c>
      <c r="W89">
        <v>7.2498040999999999E-2</v>
      </c>
      <c r="X89">
        <v>308.14999999999998</v>
      </c>
      <c r="Y89">
        <v>0.93045625578026403</v>
      </c>
      <c r="Z89">
        <v>0.93412872127156277</v>
      </c>
      <c r="AA89">
        <v>0.53544622641230244</v>
      </c>
      <c r="AB89">
        <v>0.53511769055229319</v>
      </c>
    </row>
    <row r="90" spans="9:28" x14ac:dyDescent="0.25">
      <c r="I90">
        <v>4.8578895647660159E-2</v>
      </c>
      <c r="J90">
        <v>-9.0097983880689403E-2</v>
      </c>
      <c r="K90">
        <v>-0.1342544634137845</v>
      </c>
      <c r="L90">
        <v>308.14999999999998</v>
      </c>
      <c r="S90">
        <v>1.2582763900645111</v>
      </c>
      <c r="T90">
        <v>6.0273562057234643E-2</v>
      </c>
      <c r="U90">
        <v>308.14999999999998</v>
      </c>
      <c r="V90">
        <v>4.8578895647660159E-2</v>
      </c>
      <c r="W90">
        <v>9.2407700000000023E-2</v>
      </c>
      <c r="X90">
        <v>308.14999999999998</v>
      </c>
      <c r="Y90">
        <v>1.211997942247858</v>
      </c>
      <c r="Z90">
        <v>1.150985419022915</v>
      </c>
      <c r="AA90">
        <v>0.5227814615584303</v>
      </c>
      <c r="AB90">
        <v>0.52671454047784394</v>
      </c>
    </row>
    <row r="91" spans="9:28" x14ac:dyDescent="0.25">
      <c r="I91">
        <v>0</v>
      </c>
      <c r="J91">
        <v>1.0000000000000001E-5</v>
      </c>
      <c r="K91">
        <v>0</v>
      </c>
      <c r="L91">
        <v>308.14999999999998</v>
      </c>
      <c r="S91">
        <v>1.2582763900645111</v>
      </c>
      <c r="T91">
        <v>5.9018209855873617E-2</v>
      </c>
      <c r="U91">
        <v>308.14999999999998</v>
      </c>
      <c r="V91">
        <v>0</v>
      </c>
      <c r="W91">
        <v>0.11307342200000001</v>
      </c>
      <c r="X91">
        <v>308.14999999999998</v>
      </c>
      <c r="Y91">
        <v>1.517600253941201</v>
      </c>
      <c r="Z91">
        <v>1.4347367206576549</v>
      </c>
      <c r="AA91">
        <v>0.51259156311656062</v>
      </c>
      <c r="AB91">
        <v>0.5164157902166886</v>
      </c>
    </row>
    <row r="92" spans="9:28" x14ac:dyDescent="0.25">
      <c r="I92">
        <v>0</v>
      </c>
      <c r="J92">
        <v>1.0000000000000001E-5</v>
      </c>
      <c r="K92">
        <v>0</v>
      </c>
      <c r="L92">
        <v>308.14999999999998</v>
      </c>
      <c r="S92">
        <v>1.258276390064512</v>
      </c>
      <c r="T92">
        <v>5.9018209855873617E-2</v>
      </c>
      <c r="U92">
        <v>308.14999999999998</v>
      </c>
      <c r="V92">
        <v>0</v>
      </c>
      <c r="W92">
        <v>0.1044241447250582</v>
      </c>
      <c r="X92">
        <v>308.14999999999998</v>
      </c>
      <c r="Y92">
        <v>1.3879795731308111</v>
      </c>
      <c r="Z92">
        <v>1.4347367206576549</v>
      </c>
      <c r="AA92">
        <v>0.51872370863574913</v>
      </c>
      <c r="AB92">
        <v>0.5164157902166886</v>
      </c>
    </row>
    <row r="93" spans="9:28" x14ac:dyDescent="0.25">
      <c r="I93">
        <v>0</v>
      </c>
      <c r="J93">
        <v>1.0000000000000001E-5</v>
      </c>
      <c r="K93">
        <v>0</v>
      </c>
      <c r="L93">
        <v>308.14999999999998</v>
      </c>
      <c r="S93">
        <v>1.25827639006451</v>
      </c>
      <c r="T93">
        <v>5.9018209855873617E-2</v>
      </c>
      <c r="U93">
        <v>308.14999999999998</v>
      </c>
      <c r="V93">
        <v>0</v>
      </c>
      <c r="W93">
        <v>0.106</v>
      </c>
      <c r="X93">
        <v>308.14999999999998</v>
      </c>
      <c r="Y93">
        <v>1.411408961898323</v>
      </c>
      <c r="Z93">
        <v>1.4347367206576549</v>
      </c>
      <c r="AA93">
        <v>0.51755303179752332</v>
      </c>
      <c r="AB93">
        <v>0.5164157902166886</v>
      </c>
    </row>
    <row r="94" spans="9:28" x14ac:dyDescent="0.25">
      <c r="I94">
        <v>0</v>
      </c>
      <c r="J94">
        <v>1.0000000000000001E-5</v>
      </c>
      <c r="K94">
        <v>0</v>
      </c>
      <c r="L94">
        <v>308.14999999999998</v>
      </c>
      <c r="S94">
        <v>1.25827639006451</v>
      </c>
      <c r="T94">
        <v>5.9018209855873617E-2</v>
      </c>
      <c r="U94">
        <v>308.14999999999998</v>
      </c>
      <c r="V94">
        <v>0</v>
      </c>
      <c r="W94">
        <v>0.106</v>
      </c>
      <c r="X94">
        <v>308.14999999999998</v>
      </c>
      <c r="Y94">
        <v>1.411408961898323</v>
      </c>
      <c r="Z94">
        <v>1.4347367206576549</v>
      </c>
      <c r="AA94">
        <v>0.51755303179752332</v>
      </c>
      <c r="AB94">
        <v>0.5164157902166886</v>
      </c>
    </row>
    <row r="95" spans="9:28" x14ac:dyDescent="0.25">
      <c r="I95">
        <v>0</v>
      </c>
      <c r="J95">
        <v>1.0000000000000001E-5</v>
      </c>
      <c r="K95">
        <v>0</v>
      </c>
      <c r="L95">
        <v>308.14999999999998</v>
      </c>
      <c r="S95">
        <v>1.2582763900645111</v>
      </c>
      <c r="T95">
        <v>5.9018209855873617E-2</v>
      </c>
      <c r="U95">
        <v>308.14999999999998</v>
      </c>
      <c r="V95">
        <v>0</v>
      </c>
      <c r="W95">
        <v>0.10580000000000001</v>
      </c>
      <c r="X95">
        <v>308.14999999999998</v>
      </c>
      <c r="Y95">
        <v>1.4084308409218449</v>
      </c>
      <c r="Z95">
        <v>1.4347367206576549</v>
      </c>
      <c r="AA95">
        <v>0.51770023382419128</v>
      </c>
      <c r="AB95">
        <v>0.5164157902166886</v>
      </c>
    </row>
    <row r="96" spans="9:28" x14ac:dyDescent="0.25">
      <c r="I96">
        <v>0</v>
      </c>
      <c r="J96">
        <v>1.0000000000000001E-5</v>
      </c>
      <c r="K96">
        <v>0</v>
      </c>
      <c r="L96">
        <v>308.14999999999998</v>
      </c>
      <c r="S96">
        <v>1.25827639006451</v>
      </c>
      <c r="T96">
        <v>5.9018209855873617E-2</v>
      </c>
      <c r="U96">
        <v>308.14999999999998</v>
      </c>
      <c r="V96">
        <v>0</v>
      </c>
      <c r="W96">
        <v>0.10718991966773769</v>
      </c>
      <c r="X96">
        <v>308.14999999999998</v>
      </c>
      <c r="Y96">
        <v>1.429155169725415</v>
      </c>
      <c r="Z96">
        <v>1.4347367206576549</v>
      </c>
      <c r="AA96">
        <v>0.51668536878383753</v>
      </c>
      <c r="AB96">
        <v>0.5164157902166886</v>
      </c>
    </row>
    <row r="97" spans="9:28" x14ac:dyDescent="0.25">
      <c r="I97">
        <v>0</v>
      </c>
      <c r="J97">
        <v>1.0000000000000001E-5</v>
      </c>
      <c r="K97">
        <v>0</v>
      </c>
      <c r="L97">
        <v>310.39999999999998</v>
      </c>
      <c r="S97">
        <v>1.3441561816535139</v>
      </c>
      <c r="T97">
        <v>6.3049807073445124E-2</v>
      </c>
      <c r="U97">
        <v>310.39999999999998</v>
      </c>
      <c r="V97">
        <v>0</v>
      </c>
      <c r="W97">
        <v>0.11031028352146301</v>
      </c>
      <c r="X97">
        <v>310.39999999999998</v>
      </c>
      <c r="Y97">
        <v>1.4759170651998901</v>
      </c>
      <c r="Z97">
        <v>1.4777690682929709</v>
      </c>
      <c r="AA97">
        <v>0.51591488224075921</v>
      </c>
      <c r="AB97">
        <v>0.51583130376966579</v>
      </c>
    </row>
    <row r="98" spans="9:28" x14ac:dyDescent="0.25">
      <c r="I98">
        <v>0</v>
      </c>
      <c r="J98">
        <v>1.0000000000000001E-5</v>
      </c>
      <c r="K98">
        <v>0</v>
      </c>
      <c r="L98">
        <v>311.14999999999998</v>
      </c>
      <c r="S98">
        <v>1.3727876836138411</v>
      </c>
      <c r="T98">
        <v>6.439367281263568E-2</v>
      </c>
      <c r="U98">
        <v>311.14999999999998</v>
      </c>
      <c r="V98">
        <v>0</v>
      </c>
      <c r="W98">
        <v>0.1116</v>
      </c>
      <c r="X98">
        <v>311.14999999999998</v>
      </c>
      <c r="Y98">
        <v>1.4953407513632779</v>
      </c>
      <c r="Z98">
        <v>1.492261064079478</v>
      </c>
      <c r="AA98">
        <v>0.51552771108758189</v>
      </c>
      <c r="AB98">
        <v>0.5156632660509034</v>
      </c>
    </row>
    <row r="99" spans="9:28" x14ac:dyDescent="0.25">
      <c r="I99">
        <v>0.46664766241592831</v>
      </c>
      <c r="J99">
        <v>-0.67638062426752887</v>
      </c>
      <c r="K99">
        <v>-0.62451132228999295</v>
      </c>
      <c r="L99">
        <v>313.14999999999998</v>
      </c>
      <c r="S99">
        <v>1.449176360699264</v>
      </c>
      <c r="T99">
        <v>0.16903935409183141</v>
      </c>
      <c r="U99">
        <v>313.14999999999998</v>
      </c>
      <c r="V99">
        <v>0.46664766241592831</v>
      </c>
      <c r="W99">
        <v>3.4694890999999999E-2</v>
      </c>
      <c r="X99">
        <v>313.14999999999998</v>
      </c>
      <c r="Y99">
        <v>0.42784400097896919</v>
      </c>
      <c r="Z99">
        <v>0.45708030426733309</v>
      </c>
      <c r="AA99">
        <v>0.50076151742543396</v>
      </c>
      <c r="AB99">
        <v>0.4936855330637156</v>
      </c>
    </row>
    <row r="100" spans="9:28" x14ac:dyDescent="0.25">
      <c r="I100">
        <v>4.9963614532937961E-2</v>
      </c>
      <c r="J100">
        <v>-0.11515001597846999</v>
      </c>
      <c r="K100">
        <v>-0.1394660573740259</v>
      </c>
      <c r="L100">
        <v>313.14999999999998</v>
      </c>
      <c r="S100">
        <v>1.4491763606992629</v>
      </c>
      <c r="T100">
        <v>6.9657070199800539E-2</v>
      </c>
      <c r="U100">
        <v>313.14999999999998</v>
      </c>
      <c r="V100">
        <v>4.9963614532937961E-2</v>
      </c>
      <c r="W100">
        <v>9.5683973000000005E-2</v>
      </c>
      <c r="X100">
        <v>313.14999999999998</v>
      </c>
      <c r="Y100">
        <v>1.259515441497312</v>
      </c>
      <c r="Z100">
        <v>1.224502619725635</v>
      </c>
      <c r="AA100">
        <v>0.52205115185982909</v>
      </c>
      <c r="AB100">
        <v>0.52407868531708734</v>
      </c>
    </row>
    <row r="101" spans="9:28" x14ac:dyDescent="0.25">
      <c r="I101">
        <v>0.50861854777461857</v>
      </c>
      <c r="J101">
        <v>-0.66040612602038151</v>
      </c>
      <c r="K101">
        <v>-0.62609094813264388</v>
      </c>
      <c r="L101">
        <v>313.14999999999998</v>
      </c>
      <c r="S101">
        <v>1.449176360699264</v>
      </c>
      <c r="T101">
        <v>0.19485289965506139</v>
      </c>
      <c r="U101">
        <v>313.14999999999998</v>
      </c>
      <c r="V101">
        <v>0.50861854777461857</v>
      </c>
      <c r="W101">
        <v>3.444287E-2</v>
      </c>
      <c r="X101">
        <v>313.14999999999998</v>
      </c>
      <c r="Y101">
        <v>0.42462531450624791</v>
      </c>
      <c r="Z101">
        <v>0.44386813956956439</v>
      </c>
      <c r="AA101">
        <v>0.48455767794362359</v>
      </c>
      <c r="AB101">
        <v>0.47973372310875179</v>
      </c>
    </row>
    <row r="102" spans="9:28" x14ac:dyDescent="0.25">
      <c r="I102">
        <v>0.9191345911734865</v>
      </c>
      <c r="J102">
        <v>-0.27736023126383541</v>
      </c>
      <c r="K102">
        <v>-0.21125854384732301</v>
      </c>
      <c r="L102">
        <v>313.14999999999998</v>
      </c>
      <c r="S102">
        <v>1.449176360699264</v>
      </c>
      <c r="T102">
        <v>1.0202911021062879</v>
      </c>
      <c r="U102">
        <v>313.14999999999998</v>
      </c>
      <c r="V102">
        <v>0.9191345911734865</v>
      </c>
      <c r="W102">
        <v>5.1496291E-2</v>
      </c>
      <c r="X102">
        <v>313.14999999999998</v>
      </c>
      <c r="Y102">
        <v>0.64628107848548222</v>
      </c>
      <c r="Z102">
        <v>0.71897668393740088</v>
      </c>
      <c r="AA102">
        <v>0.26892100429695032</v>
      </c>
      <c r="AB102">
        <v>0.25824917649804069</v>
      </c>
    </row>
    <row r="103" spans="9:28" x14ac:dyDescent="0.25">
      <c r="I103">
        <v>0.71895089747308805</v>
      </c>
      <c r="J103">
        <v>-0.56048099168977006</v>
      </c>
      <c r="K103">
        <v>-0.5238115942649243</v>
      </c>
      <c r="L103">
        <v>313.14999999999998</v>
      </c>
      <c r="S103">
        <v>1.4491763606992629</v>
      </c>
      <c r="T103">
        <v>0.4354431097152619</v>
      </c>
      <c r="U103">
        <v>313.14999999999998</v>
      </c>
      <c r="V103">
        <v>0.71895089747308805</v>
      </c>
      <c r="W103">
        <v>3.5786982000000002E-2</v>
      </c>
      <c r="X103">
        <v>313.14999999999998</v>
      </c>
      <c r="Y103">
        <v>0.44181108535914831</v>
      </c>
      <c r="Z103">
        <v>0.4652634717026578</v>
      </c>
      <c r="AA103">
        <v>0.38789959787421308</v>
      </c>
      <c r="AB103">
        <v>0.3821046170460442</v>
      </c>
    </row>
    <row r="104" spans="9:28" x14ac:dyDescent="0.25">
      <c r="I104">
        <v>0.57674401387693175</v>
      </c>
      <c r="J104">
        <v>-0.60801614733077858</v>
      </c>
      <c r="K104">
        <v>-0.61361674321199922</v>
      </c>
      <c r="L104">
        <v>313.14999999999998</v>
      </c>
      <c r="S104">
        <v>1.4491763606992629</v>
      </c>
      <c r="T104">
        <v>0.24901758638506299</v>
      </c>
      <c r="U104">
        <v>313.14999999999998</v>
      </c>
      <c r="V104">
        <v>0.57674401387693175</v>
      </c>
      <c r="W104">
        <v>3.5450954E-2</v>
      </c>
      <c r="X104">
        <v>313.14999999999998</v>
      </c>
      <c r="Y104">
        <v>0.4375101522831219</v>
      </c>
      <c r="Z104">
        <v>0.43427605388218699</v>
      </c>
      <c r="AA104">
        <v>0.45221415251275809</v>
      </c>
      <c r="AB104">
        <v>0.45303741378745283</v>
      </c>
    </row>
    <row r="105" spans="9:28" x14ac:dyDescent="0.25">
      <c r="I105">
        <v>0.40389744738143801</v>
      </c>
      <c r="J105">
        <v>-0.6319798662192565</v>
      </c>
      <c r="K105">
        <v>-0.60881860550024247</v>
      </c>
      <c r="L105">
        <v>313.14999999999998</v>
      </c>
      <c r="S105">
        <v>1.449176360699264</v>
      </c>
      <c r="T105">
        <v>0.13868052068703951</v>
      </c>
      <c r="U105">
        <v>313.14999999999998</v>
      </c>
      <c r="V105">
        <v>0.40389744738143801</v>
      </c>
      <c r="W105">
        <v>3.8307191999999997E-2</v>
      </c>
      <c r="X105">
        <v>313.14999999999998</v>
      </c>
      <c r="Y105">
        <v>0.47416388706111662</v>
      </c>
      <c r="Z105">
        <v>0.48813060411735493</v>
      </c>
      <c r="AA105">
        <v>0.51393074335741884</v>
      </c>
      <c r="AB105">
        <v>0.51092341168913014</v>
      </c>
    </row>
    <row r="106" spans="9:28" x14ac:dyDescent="0.25">
      <c r="I106">
        <v>0.24681401297973421</v>
      </c>
      <c r="J106">
        <v>-0.54340806598364755</v>
      </c>
      <c r="K106">
        <v>-0.49218165564953448</v>
      </c>
      <c r="L106">
        <v>313.14999999999998</v>
      </c>
      <c r="S106">
        <v>1.449176360699264</v>
      </c>
      <c r="T106">
        <v>9.2439521840171096E-2</v>
      </c>
      <c r="U106">
        <v>313.14999999999998</v>
      </c>
      <c r="V106">
        <v>0.24681401297973421</v>
      </c>
      <c r="W106">
        <v>4.8640053000000003E-2</v>
      </c>
      <c r="X106">
        <v>313.14999999999998</v>
      </c>
      <c r="Y106">
        <v>0.60860245570123839</v>
      </c>
      <c r="Z106">
        <v>0.64754987951535958</v>
      </c>
      <c r="AA106">
        <v>0.54034504462940369</v>
      </c>
      <c r="AB106">
        <v>0.53453850202315056</v>
      </c>
    </row>
    <row r="107" spans="9:28" x14ac:dyDescent="0.25">
      <c r="I107">
        <v>0.1007480746769235</v>
      </c>
      <c r="J107">
        <v>-0.29348461641338819</v>
      </c>
      <c r="K107">
        <v>-0.25803442574495589</v>
      </c>
      <c r="L107">
        <v>313.14999999999998</v>
      </c>
      <c r="S107">
        <v>1.449176360699264</v>
      </c>
      <c r="T107">
        <v>7.2907850027690652E-2</v>
      </c>
      <c r="U107">
        <v>313.14999999999998</v>
      </c>
      <c r="V107">
        <v>0.1007480746769235</v>
      </c>
      <c r="W107">
        <v>7.4766230000000003E-2</v>
      </c>
      <c r="X107">
        <v>313.14999999999998</v>
      </c>
      <c r="Y107">
        <v>0.96191906181720976</v>
      </c>
      <c r="Z107">
        <v>1.0028818947880329</v>
      </c>
      <c r="AA107">
        <v>0.53417092144977207</v>
      </c>
      <c r="AB107">
        <v>0.53084139131690433</v>
      </c>
    </row>
    <row r="108" spans="9:28" x14ac:dyDescent="0.25">
      <c r="I108">
        <v>0</v>
      </c>
      <c r="J108">
        <v>1.0000000000000001E-5</v>
      </c>
      <c r="K108">
        <v>0</v>
      </c>
      <c r="L108">
        <v>313.14999999999998</v>
      </c>
      <c r="S108">
        <v>1.449176360699262</v>
      </c>
      <c r="T108">
        <v>6.7977314783810347E-2</v>
      </c>
      <c r="U108">
        <v>313.14999999999998</v>
      </c>
      <c r="V108">
        <v>0</v>
      </c>
      <c r="W108">
        <v>0.118785898</v>
      </c>
      <c r="X108">
        <v>313.14999999999998</v>
      </c>
      <c r="Y108">
        <v>1.604604371163366</v>
      </c>
      <c r="Z108">
        <v>1.5312648591476781</v>
      </c>
      <c r="AA108">
        <v>0.5123516453580208</v>
      </c>
      <c r="AB108">
        <v>0.51528095621452974</v>
      </c>
    </row>
    <row r="109" spans="9:28" x14ac:dyDescent="0.25">
      <c r="I109">
        <v>4.9197340745047898E-2</v>
      </c>
      <c r="J109">
        <v>-0.1092797193020096</v>
      </c>
      <c r="K109">
        <v>-0.13750517522928499</v>
      </c>
      <c r="L109">
        <v>313.14999999999998</v>
      </c>
      <c r="S109">
        <v>1.4491763606992629</v>
      </c>
      <c r="T109">
        <v>6.962012194944027E-2</v>
      </c>
      <c r="U109">
        <v>313.14999999999998</v>
      </c>
      <c r="V109">
        <v>4.9197340745047898E-2</v>
      </c>
      <c r="W109">
        <v>9.635602900000001E-2</v>
      </c>
      <c r="X109">
        <v>313.14999999999998</v>
      </c>
      <c r="Y109">
        <v>1.269305209584584</v>
      </c>
      <c r="Z109">
        <v>1.22845319152323</v>
      </c>
      <c r="AA109">
        <v>0.5216116484823099</v>
      </c>
      <c r="AB109">
        <v>0.52395809588626097</v>
      </c>
    </row>
    <row r="110" spans="9:28" x14ac:dyDescent="0.25">
      <c r="I110">
        <v>0.17497443926674119</v>
      </c>
      <c r="J110">
        <v>-0.46895110407720542</v>
      </c>
      <c r="K110">
        <v>-0.3948774738542945</v>
      </c>
      <c r="L110">
        <v>313.14999999999998</v>
      </c>
      <c r="S110">
        <v>1.449176360699262</v>
      </c>
      <c r="T110">
        <v>8.0731825461587622E-2</v>
      </c>
      <c r="U110">
        <v>313.14999999999998</v>
      </c>
      <c r="V110">
        <v>0.17497443926674119</v>
      </c>
      <c r="W110">
        <v>5.6872739000000012E-2</v>
      </c>
      <c r="X110">
        <v>313.14999999999998</v>
      </c>
      <c r="Y110">
        <v>0.71782465420644881</v>
      </c>
      <c r="Z110">
        <v>0.784247773732486</v>
      </c>
      <c r="AA110">
        <v>0.5435791712655399</v>
      </c>
      <c r="AB110">
        <v>0.53579375920842143</v>
      </c>
    </row>
    <row r="111" spans="9:28" x14ac:dyDescent="0.25">
      <c r="I111">
        <v>0</v>
      </c>
      <c r="J111">
        <v>1.0000000000000001E-5</v>
      </c>
      <c r="K111">
        <v>0</v>
      </c>
      <c r="L111">
        <v>313.14999999999998</v>
      </c>
      <c r="S111">
        <v>1.449176360699264</v>
      </c>
      <c r="T111">
        <v>6.7977314783810347E-2</v>
      </c>
      <c r="U111">
        <v>313.14999999999998</v>
      </c>
      <c r="V111">
        <v>0</v>
      </c>
      <c r="W111">
        <v>0.11054947554665349</v>
      </c>
      <c r="X111">
        <v>313.14999999999998</v>
      </c>
      <c r="Y111">
        <v>1.4795151455195481</v>
      </c>
      <c r="Z111">
        <v>1.5312648591476781</v>
      </c>
      <c r="AA111">
        <v>0.51748731187638253</v>
      </c>
      <c r="AB111">
        <v>0.51528095621452974</v>
      </c>
    </row>
    <row r="112" spans="9:28" x14ac:dyDescent="0.25">
      <c r="I112">
        <v>0</v>
      </c>
      <c r="J112">
        <v>1.0000000000000001E-5</v>
      </c>
      <c r="K112">
        <v>0</v>
      </c>
      <c r="L112">
        <v>313.14999999999998</v>
      </c>
      <c r="S112">
        <v>1.449176360699262</v>
      </c>
      <c r="T112">
        <v>6.7977314783810347E-2</v>
      </c>
      <c r="U112">
        <v>313.14999999999998</v>
      </c>
      <c r="V112">
        <v>0</v>
      </c>
      <c r="W112">
        <v>0.1130269315109822</v>
      </c>
      <c r="X112">
        <v>313.14999999999998</v>
      </c>
      <c r="Y112">
        <v>1.516896775915739</v>
      </c>
      <c r="Z112">
        <v>1.5312648591476781</v>
      </c>
      <c r="AA112">
        <v>0.51588152422121736</v>
      </c>
      <c r="AB112">
        <v>0.51528095621452974</v>
      </c>
    </row>
    <row r="113" spans="9:28" x14ac:dyDescent="0.25">
      <c r="I113">
        <v>0</v>
      </c>
      <c r="J113">
        <v>1.0000000000000001E-5</v>
      </c>
      <c r="K113">
        <v>0</v>
      </c>
      <c r="L113">
        <v>313.14999999999998</v>
      </c>
      <c r="S113">
        <v>1.4491763606992629</v>
      </c>
      <c r="T113">
        <v>6.7977314783810347E-2</v>
      </c>
      <c r="U113">
        <v>313.14999999999998</v>
      </c>
      <c r="V113">
        <v>0</v>
      </c>
      <c r="W113">
        <v>0.121054087</v>
      </c>
      <c r="X113">
        <v>313.14999999999998</v>
      </c>
      <c r="Y113">
        <v>1.639463792580375</v>
      </c>
      <c r="Z113">
        <v>1.5312648591476781</v>
      </c>
      <c r="AA113">
        <v>0.51103503979592557</v>
      </c>
      <c r="AB113">
        <v>0.51528095621452974</v>
      </c>
    </row>
    <row r="114" spans="9:28" x14ac:dyDescent="0.25">
      <c r="I114">
        <v>0.5009388968838171</v>
      </c>
      <c r="J114">
        <v>-0.63909306802892796</v>
      </c>
      <c r="K114">
        <v>-0.62632872058473299</v>
      </c>
      <c r="L114">
        <v>313.14999999999998</v>
      </c>
      <c r="S114">
        <v>1.4491763606992629</v>
      </c>
      <c r="T114">
        <v>0.18974833183542331</v>
      </c>
      <c r="U114">
        <v>313.14999999999998</v>
      </c>
      <c r="V114">
        <v>0.5009388968838171</v>
      </c>
      <c r="W114">
        <v>3.5534960999999997E-2</v>
      </c>
      <c r="X114">
        <v>313.14999999999998</v>
      </c>
      <c r="Y114">
        <v>0.43858510458666822</v>
      </c>
      <c r="Z114">
        <v>0.44586137838447759</v>
      </c>
      <c r="AA114">
        <v>0.48421363979779852</v>
      </c>
      <c r="AB114">
        <v>0.4824302094647831</v>
      </c>
    </row>
    <row r="115" spans="9:28" x14ac:dyDescent="0.25">
      <c r="I115">
        <v>4.9051673881479581E-2</v>
      </c>
      <c r="J115">
        <v>-0.1245301307715873</v>
      </c>
      <c r="K115">
        <v>-0.13713181349045739</v>
      </c>
      <c r="L115">
        <v>313.14999999999998</v>
      </c>
      <c r="S115">
        <v>1.449176360699262</v>
      </c>
      <c r="T115">
        <v>6.9613138020502285E-2</v>
      </c>
      <c r="U115">
        <v>313.14999999999998</v>
      </c>
      <c r="V115">
        <v>4.9051673881479581E-2</v>
      </c>
      <c r="W115">
        <v>9.4843903000000007E-2</v>
      </c>
      <c r="X115">
        <v>313.14999999999998</v>
      </c>
      <c r="Y115">
        <v>1.24729867449592</v>
      </c>
      <c r="Z115">
        <v>1.229206508938482</v>
      </c>
      <c r="AA115">
        <v>0.52288327910387666</v>
      </c>
      <c r="AB115">
        <v>0.52393511486283373</v>
      </c>
    </row>
    <row r="116" spans="9:28" x14ac:dyDescent="0.25">
      <c r="I116">
        <v>0.1008833732204313</v>
      </c>
      <c r="J116">
        <v>-0.27798802110713827</v>
      </c>
      <c r="K116">
        <v>-0.2583215894214298</v>
      </c>
      <c r="L116">
        <v>313.14999999999998</v>
      </c>
      <c r="S116">
        <v>1.449176360699264</v>
      </c>
      <c r="T116">
        <v>7.2918675950465195E-2</v>
      </c>
      <c r="U116">
        <v>313.14999999999998</v>
      </c>
      <c r="V116">
        <v>0.1008833732204313</v>
      </c>
      <c r="W116">
        <v>7.6026335E-2</v>
      </c>
      <c r="X116">
        <v>313.14999999999998</v>
      </c>
      <c r="Y116">
        <v>0.97946514525389639</v>
      </c>
      <c r="Z116">
        <v>1.0023841222821279</v>
      </c>
      <c r="AA116">
        <v>0.53269777895229398</v>
      </c>
      <c r="AB116">
        <v>0.53085595050655887</v>
      </c>
    </row>
    <row r="117" spans="9:28" x14ac:dyDescent="0.25">
      <c r="I117">
        <v>0.24584521969541651</v>
      </c>
      <c r="J117">
        <v>-0.54421249877617439</v>
      </c>
      <c r="K117">
        <v>-0.49107397852272661</v>
      </c>
      <c r="L117">
        <v>313.14999999999998</v>
      </c>
      <c r="S117">
        <v>1.449176360699262</v>
      </c>
      <c r="T117">
        <v>9.2250056436276776E-2</v>
      </c>
      <c r="U117">
        <v>313.14999999999998</v>
      </c>
      <c r="V117">
        <v>0.24584521969541651</v>
      </c>
      <c r="W117">
        <v>4.8640053000000003E-2</v>
      </c>
      <c r="X117">
        <v>313.14999999999998</v>
      </c>
      <c r="Y117">
        <v>0.60860245570123839</v>
      </c>
      <c r="Z117">
        <v>0.64904296517850646</v>
      </c>
      <c r="AA117">
        <v>0.54061413336050779</v>
      </c>
      <c r="AB117">
        <v>0.53459564120969205</v>
      </c>
    </row>
    <row r="118" spans="9:28" x14ac:dyDescent="0.25">
      <c r="I118">
        <v>0.71784801893518102</v>
      </c>
      <c r="J118">
        <v>-0.53022876573882383</v>
      </c>
      <c r="K118">
        <v>-0.52487282900608978</v>
      </c>
      <c r="L118">
        <v>313.14999999999998</v>
      </c>
      <c r="S118">
        <v>1.4491763606992629</v>
      </c>
      <c r="T118">
        <v>0.43347564505564351</v>
      </c>
      <c r="U118">
        <v>313.14999999999998</v>
      </c>
      <c r="V118">
        <v>0.71784801893518102</v>
      </c>
      <c r="W118">
        <v>3.7299107999999997E-2</v>
      </c>
      <c r="X118">
        <v>313.14999999999998</v>
      </c>
      <c r="Y118">
        <v>0.46120243960467838</v>
      </c>
      <c r="Z118">
        <v>0.4647032825118782</v>
      </c>
      <c r="AA118">
        <v>0.38357171907393323</v>
      </c>
      <c r="AB118">
        <v>0.38272644891054841</v>
      </c>
    </row>
    <row r="119" spans="9:28" x14ac:dyDescent="0.25">
      <c r="I119">
        <v>0.8388874363217097</v>
      </c>
      <c r="J119">
        <v>-0.3833410738382298</v>
      </c>
      <c r="K119">
        <v>-0.36796871033457867</v>
      </c>
      <c r="L119">
        <v>313.14999999999998</v>
      </c>
      <c r="S119">
        <v>1.4491763606992629</v>
      </c>
      <c r="T119">
        <v>0.7214239295315853</v>
      </c>
      <c r="U119">
        <v>313.14999999999998</v>
      </c>
      <c r="V119">
        <v>0.8388874363217097</v>
      </c>
      <c r="W119">
        <v>4.4775731000000013E-2</v>
      </c>
      <c r="X119">
        <v>313.14999999999998</v>
      </c>
      <c r="Y119">
        <v>0.55798414811841435</v>
      </c>
      <c r="Z119">
        <v>0.57116874471536783</v>
      </c>
      <c r="AA119">
        <v>0.31206554772645551</v>
      </c>
      <c r="AB119">
        <v>0.30958462708355722</v>
      </c>
    </row>
    <row r="120" spans="9:28" x14ac:dyDescent="0.25">
      <c r="I120">
        <v>1</v>
      </c>
      <c r="J120">
        <v>1.0000000000000001E-5</v>
      </c>
      <c r="K120">
        <v>0</v>
      </c>
      <c r="L120">
        <v>313.14999999999998</v>
      </c>
      <c r="S120">
        <v>1.449176360699262</v>
      </c>
      <c r="T120">
        <v>1.4491763606992609</v>
      </c>
      <c r="U120">
        <v>313.14999999999998</v>
      </c>
      <c r="V120">
        <v>1</v>
      </c>
      <c r="W120">
        <v>7.6698391000000005E-2</v>
      </c>
      <c r="X120">
        <v>313.14999999999998</v>
      </c>
      <c r="Y120">
        <v>0.98884263939368922</v>
      </c>
      <c r="Z120">
        <v>0.99155344944000734</v>
      </c>
      <c r="AA120">
        <v>0.20773430027879811</v>
      </c>
      <c r="AB120">
        <v>0.20748022030981531</v>
      </c>
    </row>
    <row r="121" spans="9:28" x14ac:dyDescent="0.25">
      <c r="I121">
        <v>5.0915893279574548E-2</v>
      </c>
      <c r="J121">
        <v>-0.14127410457784639</v>
      </c>
      <c r="K121">
        <v>-0.14189551055604821</v>
      </c>
      <c r="L121">
        <v>313.14999999999998</v>
      </c>
      <c r="S121">
        <v>1.449176360699262</v>
      </c>
      <c r="T121">
        <v>6.9703478450640816E-2</v>
      </c>
      <c r="U121">
        <v>313.14999999999998</v>
      </c>
      <c r="V121">
        <v>5.0915893279574548E-2</v>
      </c>
      <c r="W121">
        <v>9.2995749000000003E-2</v>
      </c>
      <c r="X121">
        <v>313.14999999999998</v>
      </c>
      <c r="Y121">
        <v>1.220501446139308</v>
      </c>
      <c r="Z121">
        <v>1.219621565788902</v>
      </c>
      <c r="AA121">
        <v>0.52417555886016509</v>
      </c>
      <c r="AB121">
        <v>0.52422783856430755</v>
      </c>
    </row>
    <row r="122" spans="9:28" x14ac:dyDescent="0.25">
      <c r="I122">
        <v>0.3327464396565486</v>
      </c>
      <c r="J122">
        <v>-0.57596653425639677</v>
      </c>
      <c r="K122">
        <v>-0.5706371697431204</v>
      </c>
      <c r="L122">
        <v>313.14999999999998</v>
      </c>
      <c r="S122">
        <v>1.4491763606992629</v>
      </c>
      <c r="T122">
        <v>0.1134414549865177</v>
      </c>
      <c r="U122">
        <v>313.14999999999998</v>
      </c>
      <c r="V122">
        <v>0.3327464396565486</v>
      </c>
      <c r="W122">
        <v>4.3347612000000008E-2</v>
      </c>
      <c r="X122">
        <v>313.14999999999998</v>
      </c>
      <c r="Y122">
        <v>0.53938087279410019</v>
      </c>
      <c r="Z122">
        <v>0.54293602829830745</v>
      </c>
      <c r="AA122">
        <v>0.52577736107145401</v>
      </c>
      <c r="AB122">
        <v>0.52512566857879062</v>
      </c>
    </row>
    <row r="123" spans="9:28" x14ac:dyDescent="0.25">
      <c r="I123">
        <v>0</v>
      </c>
      <c r="J123">
        <v>1.0000000000000001E-5</v>
      </c>
      <c r="K123">
        <v>0</v>
      </c>
      <c r="L123">
        <v>315.60000000000002</v>
      </c>
      <c r="S123">
        <v>1.542879974361095</v>
      </c>
      <c r="T123">
        <v>7.2367276198499558E-2</v>
      </c>
      <c r="U123">
        <v>315.60000000000002</v>
      </c>
      <c r="V123">
        <v>0</v>
      </c>
      <c r="W123">
        <v>0.1161161684001793</v>
      </c>
      <c r="X123">
        <v>315.60000000000002</v>
      </c>
      <c r="Y123">
        <v>1.5638029610552</v>
      </c>
      <c r="Z123">
        <v>1.5797485826162021</v>
      </c>
      <c r="AA123">
        <v>0.5155611206754821</v>
      </c>
      <c r="AB123">
        <v>0.51494342688458106</v>
      </c>
    </row>
    <row r="124" spans="9:28" x14ac:dyDescent="0.25">
      <c r="I124">
        <v>0</v>
      </c>
      <c r="J124">
        <v>1.0000000000000001E-5</v>
      </c>
      <c r="K124">
        <v>0</v>
      </c>
      <c r="L124">
        <v>318.14999999999998</v>
      </c>
      <c r="S124">
        <v>1.640637126587676</v>
      </c>
      <c r="T124">
        <v>7.6936419711747209E-2</v>
      </c>
      <c r="U124">
        <v>318.14999999999998</v>
      </c>
      <c r="V124">
        <v>0</v>
      </c>
      <c r="W124">
        <v>0.1217284384331635</v>
      </c>
      <c r="X124">
        <v>318.14999999999998</v>
      </c>
      <c r="Y124">
        <v>1.6498625114573791</v>
      </c>
      <c r="Z124">
        <v>1.6310238595674531</v>
      </c>
      <c r="AA124">
        <v>0.51408611174091701</v>
      </c>
      <c r="AB124">
        <v>0.51474532523705407</v>
      </c>
    </row>
    <row r="125" spans="9:28" x14ac:dyDescent="0.25">
      <c r="I125">
        <v>0</v>
      </c>
      <c r="J125">
        <v>1.0000000000000001E-5</v>
      </c>
      <c r="K125">
        <v>0</v>
      </c>
      <c r="L125">
        <v>318.14999999999998</v>
      </c>
      <c r="S125">
        <v>1.6406371265876729</v>
      </c>
      <c r="T125">
        <v>7.6936419711747209E-2</v>
      </c>
      <c r="U125">
        <v>318.14999999999998</v>
      </c>
      <c r="V125">
        <v>0</v>
      </c>
      <c r="W125">
        <v>0.12</v>
      </c>
      <c r="X125">
        <v>318.14999999999998</v>
      </c>
      <c r="Y125">
        <v>1.623241353263851</v>
      </c>
      <c r="Z125">
        <v>1.6310238595674531</v>
      </c>
      <c r="AA125">
        <v>0.5150215302116341</v>
      </c>
      <c r="AB125">
        <v>0.51474532523705407</v>
      </c>
    </row>
    <row r="126" spans="9:28" x14ac:dyDescent="0.25">
      <c r="I126">
        <v>0</v>
      </c>
      <c r="J126">
        <v>1.0000000000000001E-5</v>
      </c>
      <c r="K126">
        <v>0</v>
      </c>
      <c r="L126">
        <v>318.14999999999998</v>
      </c>
      <c r="S126">
        <v>1.640637126587676</v>
      </c>
      <c r="T126">
        <v>7.6936419711747209E-2</v>
      </c>
      <c r="U126">
        <v>318.14999999999998</v>
      </c>
      <c r="V126">
        <v>0</v>
      </c>
      <c r="W126">
        <v>0.12</v>
      </c>
      <c r="X126">
        <v>318.14999999999998</v>
      </c>
      <c r="Y126">
        <v>1.623241353263851</v>
      </c>
      <c r="Z126">
        <v>1.6310238595674531</v>
      </c>
      <c r="AA126">
        <v>0.5150215302116341</v>
      </c>
      <c r="AB126">
        <v>0.51474532523705407</v>
      </c>
    </row>
    <row r="127" spans="9:28" x14ac:dyDescent="0.25">
      <c r="I127">
        <v>0</v>
      </c>
      <c r="J127">
        <v>1.0000000000000001E-5</v>
      </c>
      <c r="K127">
        <v>0</v>
      </c>
      <c r="L127">
        <v>318.14999999999998</v>
      </c>
      <c r="S127">
        <v>1.6406371265876749</v>
      </c>
      <c r="T127">
        <v>7.6936419711747209E-2</v>
      </c>
      <c r="U127">
        <v>318.14999999999998</v>
      </c>
      <c r="V127">
        <v>0</v>
      </c>
      <c r="W127">
        <v>0.1198</v>
      </c>
      <c r="X127">
        <v>318.14999999999998</v>
      </c>
      <c r="Y127">
        <v>1.6201677310695319</v>
      </c>
      <c r="Z127">
        <v>1.6310238595674531</v>
      </c>
      <c r="AA127">
        <v>0.51513124649108577</v>
      </c>
      <c r="AB127">
        <v>0.51474532523705407</v>
      </c>
    </row>
    <row r="128" spans="9:28" x14ac:dyDescent="0.25">
      <c r="I128">
        <v>0</v>
      </c>
      <c r="J128">
        <v>1.0000000000000001E-5</v>
      </c>
      <c r="K128">
        <v>0</v>
      </c>
      <c r="L128">
        <v>318.7</v>
      </c>
      <c r="S128">
        <v>1.6617608512563691</v>
      </c>
      <c r="T128">
        <v>7.7921921253820248E-2</v>
      </c>
      <c r="U128">
        <v>318.7</v>
      </c>
      <c r="V128">
        <v>0</v>
      </c>
      <c r="W128">
        <v>0.11995465190990751</v>
      </c>
      <c r="X128">
        <v>318.7</v>
      </c>
      <c r="Y128">
        <v>1.622544316312958</v>
      </c>
      <c r="Z128">
        <v>1.6421907101180939</v>
      </c>
      <c r="AA128">
        <v>0.51541196886787433</v>
      </c>
      <c r="AB128">
        <v>0.51472307386242211</v>
      </c>
    </row>
    <row r="129" spans="9:28" x14ac:dyDescent="0.25">
      <c r="I129">
        <v>4.9963614532937961E-2</v>
      </c>
      <c r="J129">
        <v>-7.3947325636120442E-2</v>
      </c>
      <c r="K129">
        <v>-0.14257578980979199</v>
      </c>
      <c r="L129">
        <v>322.14999999999998</v>
      </c>
      <c r="S129">
        <v>1.7946549678998549</v>
      </c>
      <c r="T129">
        <v>8.6549678036742878E-2</v>
      </c>
      <c r="U129">
        <v>322.14999999999998</v>
      </c>
      <c r="V129">
        <v>4.9963614532937961E-2</v>
      </c>
      <c r="W129">
        <v>0.11114126100000001</v>
      </c>
      <c r="X129">
        <v>322.14999999999998</v>
      </c>
      <c r="Y129">
        <v>1.488425485345878</v>
      </c>
      <c r="Z129">
        <v>1.3768706593424791</v>
      </c>
      <c r="AA129">
        <v>0.51544324445358869</v>
      </c>
      <c r="AB129">
        <v>0.52024728866453818</v>
      </c>
    </row>
    <row r="130" spans="9:28" x14ac:dyDescent="0.25">
      <c r="I130">
        <v>0</v>
      </c>
      <c r="J130">
        <v>1.0000000000000001E-5</v>
      </c>
      <c r="K130">
        <v>0</v>
      </c>
      <c r="L130">
        <v>323.14999999999998</v>
      </c>
      <c r="S130">
        <v>1.833319327813393</v>
      </c>
      <c r="T130">
        <v>8.5895524639684057E-2</v>
      </c>
      <c r="U130">
        <v>323.14999999999998</v>
      </c>
      <c r="V130">
        <v>0</v>
      </c>
      <c r="W130">
        <v>0.134663221</v>
      </c>
      <c r="X130">
        <v>323.14999999999998</v>
      </c>
      <c r="Y130">
        <v>1.8524579549854081</v>
      </c>
      <c r="Z130">
        <v>1.7339209068305179</v>
      </c>
      <c r="AA130">
        <v>0.51150927564567517</v>
      </c>
      <c r="AB130">
        <v>0.51480926008288164</v>
      </c>
    </row>
    <row r="131" spans="9:28" x14ac:dyDescent="0.25">
      <c r="I131">
        <v>0.50788851873368657</v>
      </c>
      <c r="J131">
        <v>-0.71605331581540421</v>
      </c>
      <c r="K131">
        <v>-0.70729045411946356</v>
      </c>
      <c r="L131">
        <v>323.14999999999998</v>
      </c>
      <c r="S131">
        <v>1.8333193278133919</v>
      </c>
      <c r="T131">
        <v>0.25026520179541789</v>
      </c>
      <c r="U131">
        <v>323.14999999999998</v>
      </c>
      <c r="V131">
        <v>0.50788851873368657</v>
      </c>
      <c r="W131">
        <v>3.8475205999999998E-2</v>
      </c>
      <c r="X131">
        <v>323.14999999999998</v>
      </c>
      <c r="Y131">
        <v>0.47632677062303608</v>
      </c>
      <c r="Z131">
        <v>0.48171998208735312</v>
      </c>
      <c r="AA131">
        <v>0.47256550302877182</v>
      </c>
      <c r="AB131">
        <v>0.47138739822745418</v>
      </c>
    </row>
    <row r="132" spans="9:28" x14ac:dyDescent="0.25">
      <c r="I132">
        <v>0.2467393886519276</v>
      </c>
      <c r="J132">
        <v>-0.56263704459189945</v>
      </c>
      <c r="K132">
        <v>-0.52597934570195648</v>
      </c>
      <c r="L132">
        <v>323.14999999999998</v>
      </c>
      <c r="S132">
        <v>1.8333193278133919</v>
      </c>
      <c r="T132">
        <v>0.1187332921140218</v>
      </c>
      <c r="U132">
        <v>323.14999999999998</v>
      </c>
      <c r="V132">
        <v>0.2467393886519276</v>
      </c>
      <c r="W132">
        <v>5.5444620000000007E-2</v>
      </c>
      <c r="X132">
        <v>323.14999999999998</v>
      </c>
      <c r="Y132">
        <v>0.69874145441848012</v>
      </c>
      <c r="Z132">
        <v>0.73019487131434602</v>
      </c>
      <c r="AA132">
        <v>0.52773962009133013</v>
      </c>
      <c r="AB132">
        <v>0.52386279099118638</v>
      </c>
    </row>
    <row r="133" spans="9:28" x14ac:dyDescent="0.25">
      <c r="I133">
        <v>0.10079316621160669</v>
      </c>
      <c r="J133">
        <v>-0.27405130167043379</v>
      </c>
      <c r="K133">
        <v>-0.26730773877551139</v>
      </c>
      <c r="L133">
        <v>323.14999999999998</v>
      </c>
      <c r="S133">
        <v>1.8333193278133919</v>
      </c>
      <c r="T133">
        <v>9.2940950492568702E-2</v>
      </c>
      <c r="U133">
        <v>323.14999999999998</v>
      </c>
      <c r="V133">
        <v>0.10079316621160669</v>
      </c>
      <c r="W133">
        <v>8.7031252000000003E-2</v>
      </c>
      <c r="X133">
        <v>323.14999999999998</v>
      </c>
      <c r="Y133">
        <v>1.134759543817375</v>
      </c>
      <c r="Z133">
        <v>1.1436407575350991</v>
      </c>
      <c r="AA133">
        <v>0.52448193874641724</v>
      </c>
      <c r="AB133">
        <v>0.52393018570893246</v>
      </c>
    </row>
    <row r="134" spans="9:28" x14ac:dyDescent="0.25">
      <c r="I134">
        <v>4.778102915591935E-2</v>
      </c>
      <c r="J134">
        <v>-9.2011315976224306E-2</v>
      </c>
      <c r="K134">
        <v>-0.13712298814274931</v>
      </c>
      <c r="L134">
        <v>323.14999999999998</v>
      </c>
      <c r="S134">
        <v>1.833319327813389</v>
      </c>
      <c r="T134">
        <v>8.8284988797374814E-2</v>
      </c>
      <c r="U134">
        <v>323.14999999999998</v>
      </c>
      <c r="V134">
        <v>4.778102915591935E-2</v>
      </c>
      <c r="W134">
        <v>0.11063721899999999</v>
      </c>
      <c r="X134">
        <v>323.14999999999998</v>
      </c>
      <c r="Y134">
        <v>1.4808355241931359</v>
      </c>
      <c r="Z134">
        <v>1.4070750747187371</v>
      </c>
      <c r="AA134">
        <v>0.51662732440351478</v>
      </c>
      <c r="AB134">
        <v>0.51972686026919357</v>
      </c>
    </row>
    <row r="135" spans="9:28" x14ac:dyDescent="0.25">
      <c r="I135">
        <v>0</v>
      </c>
      <c r="J135">
        <v>1.0000000000000001E-5</v>
      </c>
      <c r="K135">
        <v>0</v>
      </c>
      <c r="L135">
        <v>323.14999999999998</v>
      </c>
      <c r="S135">
        <v>1.8333193278133919</v>
      </c>
      <c r="T135">
        <v>8.5895524639684057E-2</v>
      </c>
      <c r="U135">
        <v>323.14999999999998</v>
      </c>
      <c r="V135">
        <v>0</v>
      </c>
      <c r="W135">
        <v>0.13170000000000001</v>
      </c>
      <c r="X135">
        <v>323.14999999999998</v>
      </c>
      <c r="Y135">
        <v>1.805512494509073</v>
      </c>
      <c r="Z135">
        <v>1.7339209068305179</v>
      </c>
      <c r="AA135">
        <v>0.51276545362315906</v>
      </c>
      <c r="AB135">
        <v>0.51480926008288164</v>
      </c>
    </row>
    <row r="136" spans="9:28" x14ac:dyDescent="0.25">
      <c r="I136">
        <v>0</v>
      </c>
      <c r="J136">
        <v>1.0000000000000001E-5</v>
      </c>
      <c r="K136">
        <v>0</v>
      </c>
      <c r="L136">
        <v>323.14999999999998</v>
      </c>
      <c r="S136">
        <v>1.833319327813391</v>
      </c>
      <c r="T136">
        <v>8.5895524639684057E-2</v>
      </c>
      <c r="U136">
        <v>323.14999999999998</v>
      </c>
      <c r="V136">
        <v>0</v>
      </c>
      <c r="W136">
        <v>0.12640000000000001</v>
      </c>
      <c r="X136">
        <v>323.14999999999998</v>
      </c>
      <c r="Y136">
        <v>1.722340336979594</v>
      </c>
      <c r="Z136">
        <v>1.7339209068305179</v>
      </c>
      <c r="AA136">
        <v>0.51515517081800943</v>
      </c>
      <c r="AB136">
        <v>0.51480926008288164</v>
      </c>
    </row>
    <row r="137" spans="9:28" x14ac:dyDescent="0.25">
      <c r="I137">
        <v>-6.4447598725985021E-17</v>
      </c>
      <c r="J137">
        <v>-8.9364712713054795E-3</v>
      </c>
      <c r="K137">
        <v>1.986040718168166E-16</v>
      </c>
      <c r="L137">
        <v>323.14999999999998</v>
      </c>
      <c r="S137">
        <v>1.833319327813393</v>
      </c>
      <c r="T137">
        <v>8.5895524639684057E-2</v>
      </c>
      <c r="U137">
        <v>323.14999999999998</v>
      </c>
      <c r="V137">
        <v>-6.4447598725985021E-17</v>
      </c>
      <c r="W137">
        <v>0.1260435234031316</v>
      </c>
      <c r="X137">
        <v>323.14999999999998</v>
      </c>
      <c r="Y137">
        <v>1.716782406413899</v>
      </c>
      <c r="Z137">
        <v>1.733920906830497</v>
      </c>
      <c r="AA137">
        <v>0.51532275404985528</v>
      </c>
      <c r="AB137">
        <v>0.51480926008288208</v>
      </c>
    </row>
    <row r="138" spans="9:28" x14ac:dyDescent="0.25">
      <c r="I138">
        <v>3.2223799362992523E-17</v>
      </c>
      <c r="J138">
        <v>-1.283599940739732E-2</v>
      </c>
      <c r="K138">
        <v>-9.9842042840300581E-17</v>
      </c>
      <c r="L138">
        <v>326.89999999999998</v>
      </c>
      <c r="S138">
        <v>1.979005357867629</v>
      </c>
      <c r="T138">
        <v>9.2614853335636557E-2</v>
      </c>
      <c r="U138">
        <v>326.89999999999998</v>
      </c>
      <c r="V138">
        <v>3.2223799362992523E-17</v>
      </c>
      <c r="W138">
        <v>0.1305681416847578</v>
      </c>
      <c r="X138">
        <v>326.89999999999998</v>
      </c>
      <c r="Y138">
        <v>1.7876652473062979</v>
      </c>
      <c r="Z138">
        <v>1.813091267491121</v>
      </c>
      <c r="AA138">
        <v>0.51591033144505105</v>
      </c>
      <c r="AB138">
        <v>0.51524686729490454</v>
      </c>
    </row>
    <row r="139" spans="9:28" x14ac:dyDescent="0.25">
      <c r="I139">
        <v>-6.4447598725985021E-17</v>
      </c>
      <c r="J139">
        <v>-1.828884783443863E-2</v>
      </c>
      <c r="K139">
        <v>2.0079289991408649E-16</v>
      </c>
      <c r="L139">
        <v>330.75</v>
      </c>
      <c r="S139">
        <v>2.1299116568290128</v>
      </c>
      <c r="T139">
        <v>9.9513364130147941E-2</v>
      </c>
      <c r="U139">
        <v>330.75</v>
      </c>
      <c r="V139">
        <v>-6.4447598725985021E-17</v>
      </c>
      <c r="W139">
        <v>0.1350572016050223</v>
      </c>
      <c r="X139">
        <v>330.75</v>
      </c>
      <c r="Y139">
        <v>1.858723903430344</v>
      </c>
      <c r="Z139">
        <v>1.896099273305752</v>
      </c>
      <c r="AA139">
        <v>0.51687427025942978</v>
      </c>
      <c r="AB139">
        <v>0.51603774850517459</v>
      </c>
    </row>
    <row r="140" spans="9:28" x14ac:dyDescent="0.25">
      <c r="I140">
        <v>0.90280727312101872</v>
      </c>
      <c r="J140">
        <v>-0.34944682266580862</v>
      </c>
      <c r="K140">
        <v>-0.32952905431300711</v>
      </c>
      <c r="L140">
        <v>330.75</v>
      </c>
      <c r="S140">
        <v>2.1299116568290128</v>
      </c>
      <c r="T140">
        <v>1.407278421617121</v>
      </c>
      <c r="U140">
        <v>330.75</v>
      </c>
      <c r="V140">
        <v>0.90280727312101872</v>
      </c>
      <c r="W140">
        <v>5.9812984E-2</v>
      </c>
      <c r="X140">
        <v>330.75</v>
      </c>
      <c r="Y140">
        <v>0.7572961420262796</v>
      </c>
      <c r="Z140">
        <v>0.78011294687868016</v>
      </c>
      <c r="AA140">
        <v>0.28873524741615952</v>
      </c>
      <c r="AB140">
        <v>0.28592901702036683</v>
      </c>
    </row>
    <row r="141" spans="9:28" x14ac:dyDescent="0.25">
      <c r="I141">
        <v>1</v>
      </c>
      <c r="J141">
        <v>1.0000000000000001E-5</v>
      </c>
      <c r="K141">
        <v>0</v>
      </c>
      <c r="L141">
        <v>330.75</v>
      </c>
      <c r="S141">
        <v>2.1299116568290128</v>
      </c>
      <c r="T141">
        <v>2.1299116568290142</v>
      </c>
      <c r="U141">
        <v>330.75</v>
      </c>
      <c r="V141">
        <v>1</v>
      </c>
      <c r="W141">
        <v>8.6359196000000013E-2</v>
      </c>
      <c r="X141">
        <v>330.75</v>
      </c>
      <c r="Y141">
        <v>1.125168660921585</v>
      </c>
      <c r="Z141">
        <v>1.119296946138389</v>
      </c>
      <c r="AA141">
        <v>0.2443283040991765</v>
      </c>
      <c r="AB141">
        <v>0.24482802404804149</v>
      </c>
    </row>
    <row r="142" spans="9:28" x14ac:dyDescent="0.25">
      <c r="I142">
        <v>0.1011993493381841</v>
      </c>
      <c r="J142">
        <v>-0.24798518416775231</v>
      </c>
      <c r="K142">
        <v>-0.27657683196751182</v>
      </c>
      <c r="L142">
        <v>332.2</v>
      </c>
      <c r="S142">
        <v>2.1871493025898778</v>
      </c>
      <c r="T142">
        <v>0.1113787450820149</v>
      </c>
      <c r="U142">
        <v>332.2</v>
      </c>
      <c r="V142">
        <v>0.1011993493381841</v>
      </c>
      <c r="W142">
        <v>9.9884323000000011E-2</v>
      </c>
      <c r="X142">
        <v>332.2</v>
      </c>
      <c r="Y142">
        <v>1.3209413305218991</v>
      </c>
      <c r="Z142">
        <v>1.278789261376861</v>
      </c>
      <c r="AA142">
        <v>0.51736229002726963</v>
      </c>
      <c r="AB142">
        <v>0.51935234113014694</v>
      </c>
    </row>
    <row r="143" spans="9:28" x14ac:dyDescent="0.25">
      <c r="I143">
        <v>0.50686842748396277</v>
      </c>
      <c r="J143">
        <v>-0.73685698194299598</v>
      </c>
      <c r="K143">
        <v>-0.78053598717052519</v>
      </c>
      <c r="L143">
        <v>332.2</v>
      </c>
      <c r="S143">
        <v>2.1871493025898801</v>
      </c>
      <c r="T143">
        <v>0.30154083399414239</v>
      </c>
      <c r="U143">
        <v>332.2</v>
      </c>
      <c r="V143">
        <v>0.50686842748396277</v>
      </c>
      <c r="W143">
        <v>4.3851653999999997E-2</v>
      </c>
      <c r="X143">
        <v>332.2</v>
      </c>
      <c r="Y143">
        <v>0.54594038904502795</v>
      </c>
      <c r="Z143">
        <v>0.51630716803157128</v>
      </c>
      <c r="AA143">
        <v>0.45916579288695109</v>
      </c>
      <c r="AB143">
        <v>0.46476883682621561</v>
      </c>
    </row>
    <row r="144" spans="9:28" x14ac:dyDescent="0.25">
      <c r="I144">
        <v>0.10174193488248411</v>
      </c>
      <c r="J144">
        <v>-0.2417624709337812</v>
      </c>
      <c r="K144">
        <v>-0.27786199893517022</v>
      </c>
      <c r="L144">
        <v>332.2</v>
      </c>
      <c r="S144">
        <v>2.1871493025898752</v>
      </c>
      <c r="T144">
        <v>0.1114535303330435</v>
      </c>
      <c r="U144">
        <v>332.2</v>
      </c>
      <c r="V144">
        <v>0.10174193488248411</v>
      </c>
      <c r="W144">
        <v>0.100472372</v>
      </c>
      <c r="X144">
        <v>332.2</v>
      </c>
      <c r="Y144">
        <v>1.3295867328268429</v>
      </c>
      <c r="Z144">
        <v>1.27624790983289</v>
      </c>
      <c r="AA144">
        <v>0.51685118786605599</v>
      </c>
      <c r="AB144">
        <v>0.51936094934589505</v>
      </c>
    </row>
    <row r="145" spans="9:28" x14ac:dyDescent="0.25">
      <c r="I145">
        <v>0.17926643523445271</v>
      </c>
      <c r="J145">
        <v>-0.43853053569995343</v>
      </c>
      <c r="K145">
        <v>-0.44223151040722242</v>
      </c>
      <c r="L145">
        <v>332.2</v>
      </c>
      <c r="S145">
        <v>2.1871493025898778</v>
      </c>
      <c r="T145">
        <v>0.12527436124833369</v>
      </c>
      <c r="U145">
        <v>332.2</v>
      </c>
      <c r="V145">
        <v>0.17926643523445271</v>
      </c>
      <c r="W145">
        <v>7.6530376999999997E-2</v>
      </c>
      <c r="X145">
        <v>332.2</v>
      </c>
      <c r="Y145">
        <v>0.98649698626849147</v>
      </c>
      <c r="Z145">
        <v>0.98224773231312812</v>
      </c>
      <c r="AA145">
        <v>0.51864188887993345</v>
      </c>
      <c r="AB145">
        <v>0.51896133278841161</v>
      </c>
    </row>
    <row r="146" spans="9:28" x14ac:dyDescent="0.25">
      <c r="I146">
        <v>0.51509328749141337</v>
      </c>
      <c r="J146">
        <v>-0.75254221971770363</v>
      </c>
      <c r="K146">
        <v>-0.78207533242791194</v>
      </c>
      <c r="L146">
        <v>332.2</v>
      </c>
      <c r="S146">
        <v>2.1871493025898689</v>
      </c>
      <c r="T146">
        <v>0.31024049442024221</v>
      </c>
      <c r="U146">
        <v>332.2</v>
      </c>
      <c r="V146">
        <v>0.51509328749141337</v>
      </c>
      <c r="W146">
        <v>4.2843569999999997E-2</v>
      </c>
      <c r="X146">
        <v>332.2</v>
      </c>
      <c r="Y146">
        <v>0.53282826507261727</v>
      </c>
      <c r="Z146">
        <v>0.51305316967055359</v>
      </c>
      <c r="AA146">
        <v>0.45834146701106898</v>
      </c>
      <c r="AB146">
        <v>0.4621552796266008</v>
      </c>
    </row>
    <row r="147" spans="9:28" x14ac:dyDescent="0.25">
      <c r="I147">
        <v>0.84322638968555774</v>
      </c>
      <c r="J147">
        <v>-0.48602785733984838</v>
      </c>
      <c r="K147">
        <v>-0.48730476291147468</v>
      </c>
      <c r="L147">
        <v>332.2</v>
      </c>
      <c r="S147">
        <v>2.1871493025898792</v>
      </c>
      <c r="T147">
        <v>1.1232070462591</v>
      </c>
      <c r="U147">
        <v>332.2</v>
      </c>
      <c r="V147">
        <v>0.84322638968555774</v>
      </c>
      <c r="W147">
        <v>5.2924410000000012E-2</v>
      </c>
      <c r="X147">
        <v>332.2</v>
      </c>
      <c r="Y147">
        <v>0.66520561468594086</v>
      </c>
      <c r="Z147">
        <v>0.66398299567467567</v>
      </c>
      <c r="AA147">
        <v>0.31621819934348511</v>
      </c>
      <c r="AB147">
        <v>0.31639620052852252</v>
      </c>
    </row>
    <row r="148" spans="9:28" x14ac:dyDescent="0.25">
      <c r="I148">
        <v>0.38115886238618218</v>
      </c>
      <c r="J148">
        <v>-0.6950543651177814</v>
      </c>
      <c r="K148">
        <v>-0.71410434865037842</v>
      </c>
      <c r="L148">
        <v>332.2</v>
      </c>
      <c r="S148">
        <v>2.1871493025898761</v>
      </c>
      <c r="T148">
        <v>0.20201417349361131</v>
      </c>
      <c r="U148">
        <v>332.2</v>
      </c>
      <c r="V148">
        <v>0.38115886238618218</v>
      </c>
      <c r="W148">
        <v>4.9480123000000001E-2</v>
      </c>
      <c r="X148">
        <v>332.2</v>
      </c>
      <c r="Y148">
        <v>0.61966089742276897</v>
      </c>
      <c r="Z148">
        <v>0.60527753996484102</v>
      </c>
      <c r="AA148">
        <v>0.49464797136097571</v>
      </c>
      <c r="AB148">
        <v>0.49684670522480812</v>
      </c>
    </row>
    <row r="149" spans="9:28" x14ac:dyDescent="0.25">
      <c r="I149">
        <v>0.72049855944625441</v>
      </c>
      <c r="J149">
        <v>-0.65320047490470379</v>
      </c>
      <c r="K149">
        <v>-0.69044894101700049</v>
      </c>
      <c r="L149">
        <v>332.2</v>
      </c>
      <c r="S149">
        <v>2.1871493025898792</v>
      </c>
      <c r="T149">
        <v>0.67562806685481391</v>
      </c>
      <c r="U149">
        <v>332.2</v>
      </c>
      <c r="V149">
        <v>0.72049855944625441</v>
      </c>
      <c r="W149">
        <v>4.4775731000000013E-2</v>
      </c>
      <c r="X149">
        <v>332.2</v>
      </c>
      <c r="Y149">
        <v>0.55798414811841435</v>
      </c>
      <c r="Z149">
        <v>0.53015369844644722</v>
      </c>
      <c r="AA149">
        <v>0.37261365754128423</v>
      </c>
      <c r="AB149">
        <v>0.37783485427453539</v>
      </c>
    </row>
    <row r="150" spans="9:28" x14ac:dyDescent="0.25">
      <c r="I150">
        <v>0.50585060368230539</v>
      </c>
      <c r="J150">
        <v>-0.75629532790340825</v>
      </c>
      <c r="K150">
        <v>-0.78032058349004785</v>
      </c>
      <c r="L150">
        <v>332.2</v>
      </c>
      <c r="S150">
        <v>2.1871493025898792</v>
      </c>
      <c r="T150">
        <v>0.30048659285171853</v>
      </c>
      <c r="U150">
        <v>332.2</v>
      </c>
      <c r="V150">
        <v>0.50585060368230539</v>
      </c>
      <c r="W150">
        <v>4.2843569999999997E-2</v>
      </c>
      <c r="X150">
        <v>332.2</v>
      </c>
      <c r="Y150">
        <v>0.53282826507261727</v>
      </c>
      <c r="Z150">
        <v>0.51673017803546328</v>
      </c>
      <c r="AA150">
        <v>0.46200392196911222</v>
      </c>
      <c r="AB150">
        <v>0.46508786691059062</v>
      </c>
    </row>
    <row r="151" spans="9:28" x14ac:dyDescent="0.25">
      <c r="I151">
        <v>4.890609961951474E-2</v>
      </c>
      <c r="J151">
        <v>-7.3885061803729446E-2</v>
      </c>
      <c r="K151">
        <v>-0.1431560185306088</v>
      </c>
      <c r="L151">
        <v>332.2</v>
      </c>
      <c r="S151">
        <v>2.1871493025898769</v>
      </c>
      <c r="T151">
        <v>0.1054606566972188</v>
      </c>
      <c r="U151">
        <v>332.2</v>
      </c>
      <c r="V151">
        <v>4.890609961951474E-2</v>
      </c>
      <c r="W151">
        <v>0.12433036</v>
      </c>
      <c r="X151">
        <v>332.2</v>
      </c>
      <c r="Y151">
        <v>1.6901351062028369</v>
      </c>
      <c r="Z151">
        <v>1.565404734967478</v>
      </c>
      <c r="AA151">
        <v>0.51421625695227269</v>
      </c>
      <c r="AB151">
        <v>0.51803198421286689</v>
      </c>
    </row>
    <row r="152" spans="9:28" x14ac:dyDescent="0.25">
      <c r="I152">
        <v>0.2457708156884178</v>
      </c>
      <c r="J152">
        <v>-0.55537601993295271</v>
      </c>
      <c r="K152">
        <v>-0.55517603505484392</v>
      </c>
      <c r="L152">
        <v>332.2</v>
      </c>
      <c r="S152">
        <v>2.1871493025898769</v>
      </c>
      <c r="T152">
        <v>0.14288787467152411</v>
      </c>
      <c r="U152">
        <v>332.2</v>
      </c>
      <c r="V152">
        <v>0.2457708156884178</v>
      </c>
      <c r="W152">
        <v>6.3845320000000011E-2</v>
      </c>
      <c r="X152">
        <v>332.2</v>
      </c>
      <c r="Y152">
        <v>0.81183165158133919</v>
      </c>
      <c r="Z152">
        <v>0.81202475500445914</v>
      </c>
      <c r="AA152">
        <v>0.51541030993542492</v>
      </c>
      <c r="AB152">
        <v>0.51539080503851731</v>
      </c>
    </row>
    <row r="153" spans="9:28" x14ac:dyDescent="0.25">
      <c r="I153">
        <v>0.24696331260597229</v>
      </c>
      <c r="J153">
        <v>-0.57363717565468297</v>
      </c>
      <c r="K153">
        <v>-0.55698181364867039</v>
      </c>
      <c r="L153">
        <v>332.2</v>
      </c>
      <c r="S153">
        <v>2.1871493025898778</v>
      </c>
      <c r="T153">
        <v>0.1432607162340491</v>
      </c>
      <c r="U153">
        <v>332.2</v>
      </c>
      <c r="V153">
        <v>0.24696331260597229</v>
      </c>
      <c r="W153">
        <v>6.2501208000000003E-2</v>
      </c>
      <c r="X153">
        <v>332.2</v>
      </c>
      <c r="Y153">
        <v>0.793601022581371</v>
      </c>
      <c r="Z153">
        <v>0.80948542317109018</v>
      </c>
      <c r="AA153">
        <v>0.51692779447330173</v>
      </c>
      <c r="AB153">
        <v>0.51529556394706488</v>
      </c>
    </row>
    <row r="154" spans="9:28" x14ac:dyDescent="0.25">
      <c r="I154">
        <v>0.10110903048822829</v>
      </c>
      <c r="J154">
        <v>-0.2505390929052857</v>
      </c>
      <c r="K154">
        <v>-0.27636271199332951</v>
      </c>
      <c r="L154">
        <v>332.2</v>
      </c>
      <c r="S154">
        <v>2.1871493025898801</v>
      </c>
      <c r="T154">
        <v>0.1113663239787625</v>
      </c>
      <c r="U154">
        <v>332.2</v>
      </c>
      <c r="V154">
        <v>0.10110903048822829</v>
      </c>
      <c r="W154">
        <v>9.9632301999999992E-2</v>
      </c>
      <c r="X154">
        <v>332.2</v>
      </c>
      <c r="Y154">
        <v>1.317239615142213</v>
      </c>
      <c r="Z154">
        <v>1.2792130613626449</v>
      </c>
      <c r="AA154">
        <v>0.517552096215802</v>
      </c>
      <c r="AB154">
        <v>0.51935089561412706</v>
      </c>
    </row>
    <row r="155" spans="9:28" x14ac:dyDescent="0.25">
      <c r="I155">
        <v>0</v>
      </c>
      <c r="J155">
        <v>1.0000000000000001E-5</v>
      </c>
      <c r="K155">
        <v>0</v>
      </c>
      <c r="L155">
        <v>333.15</v>
      </c>
      <c r="S155">
        <v>2.2247797042276698</v>
      </c>
      <c r="T155">
        <v>0.1038137344955576</v>
      </c>
      <c r="U155">
        <v>333.15</v>
      </c>
      <c r="V155">
        <v>0</v>
      </c>
      <c r="W155">
        <v>0.14099999999999999</v>
      </c>
      <c r="X155">
        <v>333.15</v>
      </c>
      <c r="Y155">
        <v>1.953936623137162</v>
      </c>
      <c r="Z155">
        <v>1.9487057768131639</v>
      </c>
      <c r="AA155">
        <v>0.51660039953185444</v>
      </c>
      <c r="AB155">
        <v>0.51670263576814002</v>
      </c>
    </row>
    <row r="156" spans="9:28" x14ac:dyDescent="0.25">
      <c r="I156">
        <v>0</v>
      </c>
      <c r="J156">
        <v>1.0000000000000001E-5</v>
      </c>
      <c r="K156">
        <v>0</v>
      </c>
      <c r="L156">
        <v>333.15</v>
      </c>
      <c r="S156">
        <v>2.224779704227668</v>
      </c>
      <c r="T156">
        <v>0.1038137344955576</v>
      </c>
      <c r="U156">
        <v>333.15</v>
      </c>
      <c r="V156">
        <v>0</v>
      </c>
      <c r="W156">
        <v>0.13803036003125899</v>
      </c>
      <c r="X156">
        <v>333.15</v>
      </c>
      <c r="Y156">
        <v>1.9061943392688321</v>
      </c>
      <c r="Z156">
        <v>1.9487057768131639</v>
      </c>
      <c r="AA156">
        <v>0.51755867321597104</v>
      </c>
      <c r="AB156">
        <v>0.51670263576814002</v>
      </c>
    </row>
  </sheetData>
  <conditionalFormatting sqref="Q15:Q186">
    <cfRule type="cellIs" dxfId="36" priority="1" operator="greaterThan">
      <formula>100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B013-DC9F-456D-8DF2-266280D6D02C}">
  <dimension ref="A1:DB410"/>
  <sheetViews>
    <sheetView tabSelected="1" topLeftCell="J1" zoomScaleNormal="100" workbookViewId="0">
      <selection activeCell="B1" sqref="B1:B2"/>
    </sheetView>
  </sheetViews>
  <sheetFormatPr defaultRowHeight="15" x14ac:dyDescent="0.25"/>
  <cols>
    <col min="1" max="1" width="15.5703125" customWidth="1"/>
    <col min="2" max="2" width="17" customWidth="1"/>
    <col min="3" max="3" width="13.5703125" bestFit="1" customWidth="1"/>
    <col min="4" max="4" width="3.7109375" customWidth="1"/>
    <col min="5" max="5" width="4.7109375" bestFit="1" customWidth="1"/>
    <col min="6" max="6" width="7.28515625" bestFit="1" customWidth="1"/>
    <col min="7" max="7" width="12.7109375" bestFit="1" customWidth="1"/>
    <col min="8" max="8" width="14.140625" bestFit="1" customWidth="1"/>
    <col min="9" max="9" width="11" bestFit="1" customWidth="1"/>
    <col min="10" max="10" width="12.7109375" bestFit="1" customWidth="1"/>
    <col min="11" max="11" width="14.42578125" bestFit="1" customWidth="1"/>
    <col min="12" max="15" width="14.42578125" customWidth="1"/>
    <col min="16" max="16" width="2.28515625" customWidth="1"/>
    <col min="17" max="17" width="12.140625" style="4" customWidth="1"/>
    <col min="18" max="18" width="14.5703125" style="4" bestFit="1" customWidth="1"/>
    <col min="19" max="19" width="14.7109375" style="4" customWidth="1"/>
    <col min="20" max="20" width="14.5703125" style="4" bestFit="1" customWidth="1"/>
    <col min="37" max="37" width="6.5703125" bestFit="1" customWidth="1"/>
    <col min="38" max="38" width="8.42578125" bestFit="1" customWidth="1"/>
    <col min="39" max="39" width="12.85546875" bestFit="1" customWidth="1"/>
    <col min="40" max="40" width="10" bestFit="1" customWidth="1"/>
    <col min="41" max="41" width="14.5703125" bestFit="1" customWidth="1"/>
    <col min="42" max="42" width="10" customWidth="1"/>
    <col min="43" max="43" width="12.85546875" bestFit="1" customWidth="1"/>
    <col min="44" max="44" width="10" bestFit="1" customWidth="1"/>
    <col min="45" max="45" width="14.5703125" bestFit="1" customWidth="1"/>
    <col min="49" max="49" width="14" bestFit="1" customWidth="1"/>
    <col min="55" max="55" width="10.7109375" bestFit="1" customWidth="1"/>
    <col min="56" max="56" width="10" bestFit="1" customWidth="1"/>
    <col min="57" max="57" width="10.7109375" bestFit="1" customWidth="1"/>
  </cols>
  <sheetData>
    <row r="1" spans="1:106" x14ac:dyDescent="0.25">
      <c r="A1" s="20" t="s">
        <v>27</v>
      </c>
      <c r="B1" s="21" t="s">
        <v>99</v>
      </c>
    </row>
    <row r="2" spans="1:106" x14ac:dyDescent="0.25">
      <c r="A2" s="20" t="s">
        <v>28</v>
      </c>
      <c r="B2" s="22">
        <v>44546</v>
      </c>
    </row>
    <row r="3" spans="1:106" x14ac:dyDescent="0.25">
      <c r="A3" s="20" t="s">
        <v>29</v>
      </c>
      <c r="B3" s="21" t="str">
        <f>"Pós filtro / -" &amp; COUNT(#REF!) &amp; " PExp"</f>
        <v>Pós filtro / -0 PExp</v>
      </c>
      <c r="F3" s="162" t="s">
        <v>12</v>
      </c>
      <c r="G3" s="163"/>
      <c r="H3" s="163"/>
      <c r="I3" s="164"/>
      <c r="J3" s="8"/>
      <c r="K3" s="9"/>
      <c r="L3" s="9"/>
      <c r="M3" s="9"/>
      <c r="N3" s="9"/>
      <c r="O3" s="9"/>
      <c r="BC3" s="124" t="s">
        <v>43</v>
      </c>
      <c r="BD3" s="125" t="s">
        <v>44</v>
      </c>
      <c r="BF3" s="126" t="s">
        <v>45</v>
      </c>
      <c r="BG3" s="126"/>
      <c r="BH3" s="126"/>
      <c r="BI3" s="126"/>
      <c r="BJ3" s="126"/>
      <c r="BK3" s="126"/>
      <c r="BL3" s="126" t="s">
        <v>47</v>
      </c>
      <c r="BM3" s="126"/>
      <c r="BN3" s="126"/>
      <c r="BO3" s="126"/>
      <c r="BP3" s="126"/>
      <c r="BQ3" s="126" t="s">
        <v>51</v>
      </c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/>
      <c r="CD3" s="126"/>
      <c r="CE3" s="126"/>
      <c r="CF3" s="126"/>
      <c r="CG3" s="126"/>
      <c r="CH3" s="126"/>
    </row>
    <row r="4" spans="1:106" x14ac:dyDescent="0.25">
      <c r="E4" s="6"/>
      <c r="F4" s="53" t="str">
        <f>F10</f>
        <v>T_H2O</v>
      </c>
      <c r="G4" s="54" t="str">
        <f t="shared" ref="G4" si="0">G10</f>
        <v>b_MX_H2O</v>
      </c>
      <c r="H4" s="55" t="str">
        <f>I10</f>
        <v>T_MEG</v>
      </c>
      <c r="I4" s="56" t="str">
        <f>J10</f>
        <v>b_MX_MEG</v>
      </c>
      <c r="J4" s="10"/>
      <c r="K4" s="11"/>
      <c r="L4" s="11"/>
      <c r="M4" s="11"/>
      <c r="N4" s="11"/>
      <c r="O4" s="11"/>
      <c r="AL4" s="158" t="s">
        <v>40</v>
      </c>
      <c r="AM4" s="158"/>
      <c r="AN4" s="158"/>
      <c r="AO4" s="158"/>
      <c r="AP4" s="169" t="s">
        <v>41</v>
      </c>
      <c r="AQ4" s="169"/>
      <c r="AR4" s="169"/>
      <c r="AS4" s="169"/>
      <c r="AT4" s="168" t="s">
        <v>34</v>
      </c>
      <c r="AU4" s="168"/>
      <c r="AV4" s="168"/>
      <c r="AW4" s="168"/>
      <c r="BC4" s="121">
        <v>18.015000000000001</v>
      </c>
      <c r="BD4" s="122">
        <v>62.067999999999998</v>
      </c>
      <c r="BF4" s="123" t="s">
        <v>46</v>
      </c>
      <c r="BG4" s="123"/>
      <c r="BH4" s="123"/>
      <c r="BI4" s="123"/>
      <c r="BJ4" s="123"/>
      <c r="BK4" s="123"/>
      <c r="BL4" s="123" t="s">
        <v>48</v>
      </c>
      <c r="BM4" s="123"/>
      <c r="BN4" s="123"/>
      <c r="BO4" s="123"/>
      <c r="BP4" s="123"/>
      <c r="BQ4" s="123" t="s">
        <v>50</v>
      </c>
      <c r="BR4" s="123"/>
      <c r="BS4" s="123"/>
      <c r="BT4" s="123"/>
      <c r="BU4" s="123"/>
      <c r="BV4" s="123"/>
      <c r="BW4" s="123"/>
      <c r="BX4" s="123"/>
      <c r="BY4" s="123"/>
      <c r="BZ4" s="123"/>
      <c r="CA4" s="123"/>
      <c r="CB4" s="123"/>
      <c r="CC4" s="123"/>
      <c r="CD4" s="123"/>
      <c r="CE4" s="123"/>
      <c r="CF4" s="123"/>
      <c r="CG4" s="123"/>
      <c r="CH4" s="123"/>
    </row>
    <row r="5" spans="1:106" x14ac:dyDescent="0.25">
      <c r="E5" s="57" t="s">
        <v>5</v>
      </c>
      <c r="F5" s="59">
        <f>MIN(F11:F200)</f>
        <v>278.14999999999998</v>
      </c>
      <c r="G5" s="60">
        <f>MIN(G11:G200)</f>
        <v>0.93743468465636259</v>
      </c>
      <c r="H5" s="61">
        <f>MIN(I11:I200)</f>
        <v>278.14999999999998</v>
      </c>
      <c r="I5" s="62">
        <f>MIN(J11:J200)</f>
        <v>0.64294736854975298</v>
      </c>
      <c r="J5" s="10"/>
      <c r="K5" s="12"/>
      <c r="L5" s="12"/>
      <c r="M5" s="12"/>
      <c r="N5" s="12"/>
      <c r="O5" s="12"/>
      <c r="AL5" s="113"/>
      <c r="AM5" s="113" t="s">
        <v>25</v>
      </c>
      <c r="AN5" s="113"/>
      <c r="AO5" s="113" t="s">
        <v>26</v>
      </c>
      <c r="AP5" s="114"/>
      <c r="AQ5" s="114" t="s">
        <v>25</v>
      </c>
      <c r="AR5" s="114"/>
      <c r="AS5" s="114" t="s">
        <v>26</v>
      </c>
      <c r="AT5" s="104"/>
      <c r="AU5" s="104" t="s">
        <v>25</v>
      </c>
      <c r="AV5" s="104"/>
      <c r="AW5" s="104" t="s">
        <v>26</v>
      </c>
    </row>
    <row r="6" spans="1:106" x14ac:dyDescent="0.25">
      <c r="A6" s="51" t="s">
        <v>16</v>
      </c>
      <c r="B6" s="87" t="s">
        <v>16</v>
      </c>
      <c r="C6" s="88" t="s">
        <v>35</v>
      </c>
      <c r="D6" s="11"/>
      <c r="E6" s="58" t="s">
        <v>6</v>
      </c>
      <c r="F6" s="52">
        <f>MAX(F11:F200)</f>
        <v>333.15</v>
      </c>
      <c r="G6" s="63">
        <f>MAX(G11:G200)</f>
        <v>1.953936623137162</v>
      </c>
      <c r="H6" s="64">
        <f>MAX(I11:I200)</f>
        <v>330.75</v>
      </c>
      <c r="I6" s="65">
        <f>MAX(J11:J200)</f>
        <v>1.125168660921585</v>
      </c>
      <c r="J6" s="10"/>
      <c r="K6" s="12"/>
      <c r="L6" s="12"/>
      <c r="M6" s="12"/>
      <c r="N6" s="12"/>
      <c r="O6" s="12"/>
      <c r="AK6" s="115" t="s">
        <v>20</v>
      </c>
      <c r="AL6" s="5"/>
      <c r="AM6" s="13">
        <f>SUM(AM11:AM210)/$A$7</f>
        <v>3.5364243804321405E-2</v>
      </c>
      <c r="AN6" s="5"/>
      <c r="AO6" s="16">
        <f>SUM(AO11:AO210)/$A$7</f>
        <v>2.613308009014494</v>
      </c>
      <c r="AP6" s="14"/>
      <c r="AQ6" s="15">
        <f>SUM(AQ11:AQ210)/$B$7</f>
        <v>1.8939961905083649E-2</v>
      </c>
      <c r="AR6" s="14"/>
      <c r="AS6" s="17">
        <f>SUM(AS11:AS210)/$B$7</f>
        <v>2.2914375513889684</v>
      </c>
      <c r="AT6" s="81"/>
      <c r="AU6" s="79">
        <f>SUM(AU11:AU210)/$B$7</f>
        <v>0.27479375523584548</v>
      </c>
      <c r="AV6" s="81"/>
      <c r="AW6" s="80">
        <f>SUM(AW11:AW210)/$C$7</f>
        <v>6.5754236289772381</v>
      </c>
      <c r="AX6" s="101" t="s">
        <v>36</v>
      </c>
    </row>
    <row r="7" spans="1:106" x14ac:dyDescent="0.25">
      <c r="A7" s="52">
        <f>COUNT(saida!A2:A1048576)</f>
        <v>57</v>
      </c>
      <c r="B7" s="64">
        <f>COUNT(saida!C2:C1048576)</f>
        <v>9</v>
      </c>
      <c r="C7" s="89">
        <f>COUNT(saida!L2:L1048576)</f>
        <v>155</v>
      </c>
      <c r="D7" s="11"/>
      <c r="AK7" s="115" t="s">
        <v>19</v>
      </c>
      <c r="AL7" s="5"/>
      <c r="AM7" s="13">
        <f>MAX(AM11:AM210)</f>
        <v>0.12614105165623801</v>
      </c>
      <c r="AN7" s="5"/>
      <c r="AO7" s="16">
        <f>MAX(AO11:AO210)</f>
        <v>9.5159070335047211</v>
      </c>
      <c r="AP7" s="14"/>
      <c r="AQ7" s="15">
        <f>MAX(AQ11:AQ210)</f>
        <v>5.9084666997350821E-2</v>
      </c>
      <c r="AR7" s="14"/>
      <c r="AS7" s="17">
        <f>MAX(AS11:AS210)</f>
        <v>6.8342512837805192</v>
      </c>
      <c r="AT7" s="81"/>
      <c r="AU7" s="79">
        <f>MAX(AU11:AU210)</f>
        <v>7.4073630222910913E-2</v>
      </c>
      <c r="AV7" s="81"/>
      <c r="AW7" s="80">
        <f>MAX(AW11:AW210)</f>
        <v>93.755023053094092</v>
      </c>
    </row>
    <row r="8" spans="1:106" x14ac:dyDescent="0.25">
      <c r="C8" s="10"/>
      <c r="D8" s="10"/>
    </row>
    <row r="9" spans="1:106" x14ac:dyDescent="0.25">
      <c r="C9" s="10"/>
      <c r="D9" s="10"/>
      <c r="F9" s="165" t="s">
        <v>10</v>
      </c>
      <c r="G9" s="166"/>
      <c r="H9" s="66" t="s">
        <v>13</v>
      </c>
      <c r="I9" s="165" t="s">
        <v>10</v>
      </c>
      <c r="J9" s="166"/>
      <c r="K9" s="67" t="s">
        <v>13</v>
      </c>
      <c r="L9" s="165" t="s">
        <v>10</v>
      </c>
      <c r="M9" s="166"/>
      <c r="N9" s="166"/>
      <c r="O9" s="67" t="s">
        <v>13</v>
      </c>
      <c r="Q9" s="159" t="s">
        <v>11</v>
      </c>
      <c r="R9" s="160"/>
      <c r="S9" s="160"/>
      <c r="T9" s="161"/>
      <c r="AL9" s="158" t="s">
        <v>17</v>
      </c>
      <c r="AM9" s="158"/>
      <c r="AN9" s="158"/>
      <c r="AO9" s="158"/>
      <c r="AP9" s="169" t="s">
        <v>18</v>
      </c>
      <c r="AQ9" s="169"/>
      <c r="AR9" s="169"/>
      <c r="AS9" s="169"/>
      <c r="AT9" s="168" t="s">
        <v>34</v>
      </c>
      <c r="AU9" s="168"/>
      <c r="AV9" s="168"/>
      <c r="AW9" s="168"/>
      <c r="BC9" s="135"/>
      <c r="BD9" s="135"/>
      <c r="BE9" s="167" t="s">
        <v>49</v>
      </c>
      <c r="BF9" s="167"/>
      <c r="BG9" s="167"/>
      <c r="BH9" s="167"/>
      <c r="BI9" s="167"/>
      <c r="BJ9" s="167"/>
      <c r="BK9" s="167"/>
      <c r="BL9" s="167"/>
      <c r="BM9" s="167"/>
      <c r="BN9" s="167"/>
      <c r="BO9" s="167"/>
      <c r="BP9" s="167"/>
      <c r="BQ9" s="167"/>
      <c r="BR9" s="167"/>
      <c r="BS9" s="167"/>
      <c r="BT9" s="167"/>
      <c r="BU9" s="167"/>
      <c r="BV9" s="167"/>
      <c r="BW9" s="167"/>
      <c r="BX9" s="167"/>
      <c r="BY9" s="167"/>
      <c r="BZ9" s="167"/>
      <c r="CA9" s="167"/>
      <c r="CB9" s="167"/>
      <c r="CC9" s="167"/>
      <c r="CD9" s="167"/>
      <c r="CE9" s="167"/>
      <c r="CF9" s="167"/>
      <c r="CG9" s="167"/>
      <c r="CH9" s="167"/>
      <c r="CI9" s="167"/>
      <c r="CJ9" s="167"/>
      <c r="CK9" s="167"/>
      <c r="CL9" s="167"/>
      <c r="CM9" s="167"/>
      <c r="CN9" s="167"/>
      <c r="CO9" s="167"/>
      <c r="CP9" s="167"/>
      <c r="CQ9" s="167"/>
      <c r="CR9" s="167"/>
      <c r="CS9" s="167"/>
      <c r="CT9" s="167"/>
      <c r="CU9" s="167"/>
      <c r="CV9" s="167"/>
      <c r="CW9" s="167"/>
      <c r="CX9" s="167"/>
      <c r="CY9" s="167"/>
      <c r="CZ9" s="167"/>
      <c r="DA9" s="167"/>
      <c r="DB9" s="167"/>
    </row>
    <row r="10" spans="1:106" x14ac:dyDescent="0.25">
      <c r="A10" s="27" t="str">
        <f>saida!E1</f>
        <v>Thetas H2O</v>
      </c>
      <c r="B10" s="28" t="str">
        <f>saida!F1</f>
        <v>Thetas MEG</v>
      </c>
      <c r="C10" s="99" t="str">
        <f>saida!M1</f>
        <v>Thetas pot</v>
      </c>
      <c r="D10" s="9"/>
      <c r="F10" s="53" t="str">
        <f>saida!B1</f>
        <v>T_H2O</v>
      </c>
      <c r="G10" s="54" t="str">
        <f>saida!A1</f>
        <v>b_MX_H2O</v>
      </c>
      <c r="H10" s="54" t="s">
        <v>14</v>
      </c>
      <c r="I10" s="85" t="str">
        <f>saida!D1</f>
        <v>T_MEG</v>
      </c>
      <c r="J10" s="68" t="str">
        <f>saida!C1</f>
        <v>b_MX_MEG</v>
      </c>
      <c r="K10" s="69" t="s">
        <v>15</v>
      </c>
      <c r="L10" s="82" t="str">
        <f>saida!L1</f>
        <v>T potencial</v>
      </c>
      <c r="M10" s="83" t="str">
        <f>saida!I1</f>
        <v>x_MEG_SF</v>
      </c>
      <c r="N10" s="83" t="str">
        <f>saida!J1</f>
        <v>Potencial exp</v>
      </c>
      <c r="O10" s="84" t="str">
        <f>saida!K1</f>
        <v>Potencial calc</v>
      </c>
      <c r="P10" s="4"/>
      <c r="Q10" s="53" t="s">
        <v>7</v>
      </c>
      <c r="R10" s="54" t="s">
        <v>8</v>
      </c>
      <c r="S10" s="68" t="s">
        <v>7</v>
      </c>
      <c r="T10" s="69" t="s">
        <v>9</v>
      </c>
      <c r="AL10" s="113" t="s">
        <v>21</v>
      </c>
      <c r="AM10" s="113" t="s">
        <v>25</v>
      </c>
      <c r="AN10" s="113" t="s">
        <v>23</v>
      </c>
      <c r="AO10" s="113" t="s">
        <v>26</v>
      </c>
      <c r="AP10" s="114" t="s">
        <v>21</v>
      </c>
      <c r="AQ10" s="114" t="s">
        <v>25</v>
      </c>
      <c r="AR10" s="114" t="s">
        <v>23</v>
      </c>
      <c r="AS10" s="114" t="s">
        <v>26</v>
      </c>
      <c r="AT10" s="104" t="s">
        <v>21</v>
      </c>
      <c r="AU10" s="104" t="s">
        <v>25</v>
      </c>
      <c r="AV10" s="104" t="s">
        <v>23</v>
      </c>
      <c r="AW10" s="104" t="s">
        <v>26</v>
      </c>
      <c r="BC10" s="135" t="s">
        <v>42</v>
      </c>
      <c r="BD10" s="135" t="s">
        <v>0</v>
      </c>
      <c r="BE10" s="117">
        <f t="array" ref="BE10:DB10">TRANSPOSE(saida!AO2:AO51)</f>
        <v>278.14999999999998</v>
      </c>
      <c r="BF10" s="118">
        <v>283.14999999999998</v>
      </c>
      <c r="BG10" s="117">
        <v>288.14999999999998</v>
      </c>
      <c r="BH10" s="118">
        <v>292.75</v>
      </c>
      <c r="BI10" s="117">
        <v>293.14999999999998</v>
      </c>
      <c r="BJ10" s="118">
        <v>295.14999999999998</v>
      </c>
      <c r="BK10" s="117">
        <v>297.55</v>
      </c>
      <c r="BL10" s="118">
        <v>297.75</v>
      </c>
      <c r="BM10" s="117">
        <v>298.14999999999998</v>
      </c>
      <c r="BN10" s="118">
        <v>300.2</v>
      </c>
      <c r="BO10" s="117">
        <v>303.14999999999998</v>
      </c>
      <c r="BP10" s="118">
        <v>305.85000000000002</v>
      </c>
      <c r="BQ10" s="117">
        <v>308.14999999999998</v>
      </c>
      <c r="BR10" s="118">
        <v>310.39999999999998</v>
      </c>
      <c r="BS10" s="117">
        <v>311.14999999999998</v>
      </c>
      <c r="BT10" s="118">
        <v>313.14999999999998</v>
      </c>
      <c r="BU10" s="117">
        <v>315.60000000000002</v>
      </c>
      <c r="BV10" s="118">
        <v>318.14999999999998</v>
      </c>
      <c r="BW10" s="117">
        <v>318.7</v>
      </c>
      <c r="BX10" s="118">
        <v>322.14999999999998</v>
      </c>
      <c r="BY10" s="117">
        <v>323.14999999999998</v>
      </c>
      <c r="BZ10" s="118">
        <v>326.89999999999998</v>
      </c>
      <c r="CA10" s="117">
        <v>330.75</v>
      </c>
      <c r="CB10" s="118">
        <v>332.2</v>
      </c>
      <c r="CC10" s="117">
        <v>333.15</v>
      </c>
      <c r="CD10" s="118">
        <v>0</v>
      </c>
      <c r="CE10" s="117">
        <v>0</v>
      </c>
      <c r="CF10" s="118">
        <v>0</v>
      </c>
      <c r="CG10" s="117">
        <v>0</v>
      </c>
      <c r="CH10" s="118">
        <v>0</v>
      </c>
      <c r="CI10" s="117">
        <v>0</v>
      </c>
      <c r="CJ10" s="118">
        <v>0</v>
      </c>
      <c r="CK10" s="117">
        <v>0</v>
      </c>
      <c r="CL10" s="118">
        <v>0</v>
      </c>
      <c r="CM10" s="117">
        <v>0</v>
      </c>
      <c r="CN10" s="118">
        <v>0</v>
      </c>
      <c r="CO10" s="117">
        <v>0</v>
      </c>
      <c r="CP10" s="118">
        <v>0</v>
      </c>
      <c r="CQ10" s="117">
        <v>0</v>
      </c>
      <c r="CR10" s="118">
        <v>0</v>
      </c>
      <c r="CS10" s="117">
        <v>0</v>
      </c>
      <c r="CT10" s="118">
        <v>0</v>
      </c>
      <c r="CU10" s="117">
        <v>0</v>
      </c>
      <c r="CV10" s="118">
        <v>0</v>
      </c>
      <c r="CW10" s="117">
        <v>0</v>
      </c>
      <c r="CX10" s="118">
        <v>0</v>
      </c>
      <c r="CY10" s="117">
        <v>0</v>
      </c>
      <c r="CZ10" s="118">
        <v>0</v>
      </c>
      <c r="DA10" s="117">
        <v>0</v>
      </c>
      <c r="DB10" s="118">
        <v>0</v>
      </c>
    </row>
    <row r="11" spans="1:106" x14ac:dyDescent="0.25">
      <c r="A11" s="29">
        <f>saida!E2</f>
        <v>-40.801008196079991</v>
      </c>
      <c r="B11" s="30">
        <f>saida!F2</f>
        <v>-88.911971256424977</v>
      </c>
      <c r="C11" s="98">
        <f>saida!M2</f>
        <v>-1.637542425389745</v>
      </c>
      <c r="D11" s="18"/>
      <c r="E11" s="23">
        <v>1</v>
      </c>
      <c r="F11" s="5">
        <f>IF(saida!B2&gt;0,saida!B2,$F$11)</f>
        <v>278.14999999999998</v>
      </c>
      <c r="G11" s="13">
        <f>IF(saida!B2&gt;0,saida!A2,$G$11)</f>
        <v>0.93743468465636259</v>
      </c>
      <c r="H11" s="13">
        <f>EXP($A$11+$A$12*F11+$A$13*LN(F11))</f>
        <v>0.92720974552822011</v>
      </c>
      <c r="I11" s="14">
        <f>IF(saida!D2&gt;0,saida!D2,$I$11)</f>
        <v>278.14999999999998</v>
      </c>
      <c r="J11" s="15">
        <f>IF(saida!D2&gt;0,saida!C2,$J$11)</f>
        <v>0.64294736854975298</v>
      </c>
      <c r="K11" s="15">
        <f>EXP($B$11+$B$12*I11+$B$13*LN(I11))</f>
        <v>0.6523137931829357</v>
      </c>
      <c r="L11" s="142">
        <f>saida!L2</f>
        <v>278.14999999999998</v>
      </c>
      <c r="M11" s="86">
        <f>saida!I2</f>
        <v>4.890609961951474E-2</v>
      </c>
      <c r="N11" s="86">
        <f>saida!J2</f>
        <v>-0.12570817226948991</v>
      </c>
      <c r="O11" s="86">
        <f>saida!K2</f>
        <v>-0.12500451931566409</v>
      </c>
      <c r="P11" s="4"/>
      <c r="Q11" s="16">
        <f>F5</f>
        <v>278.14999999999998</v>
      </c>
      <c r="R11" s="13">
        <f>EXP($A$11+$A$12*Q11+$A$13*LN(Q11))</f>
        <v>0.92720974552822011</v>
      </c>
      <c r="S11" s="17">
        <f>H5</f>
        <v>278.14999999999998</v>
      </c>
      <c r="T11" s="15">
        <f>EXP($B$11+$B$12*S11+$B$13*LN(S11))</f>
        <v>0.6523137931829357</v>
      </c>
      <c r="AK11" s="23">
        <v>1</v>
      </c>
      <c r="AL11" s="13">
        <f t="shared" ref="AL11:AL42" si="1">IF(AK11&lt;$A$7+1,G11-H11,0)</f>
        <v>1.0224939128142485E-2</v>
      </c>
      <c r="AM11" s="13">
        <f>IF(AK11&lt;$A$7+1,ABS(AL11),0)</f>
        <v>1.0224939128142485E-2</v>
      </c>
      <c r="AN11" s="16">
        <f t="shared" ref="AN11:AN42" si="2">IF(AK11&lt;$A$7+1,100*AL11/G11,0)</f>
        <v>1.0907361649297906</v>
      </c>
      <c r="AO11" s="16">
        <f>IF(AK11&lt;$A$7+1,ABS(AN11),0)</f>
        <v>1.0907361649297906</v>
      </c>
      <c r="AP11" s="15">
        <f t="shared" ref="AP11:AP42" si="3">IF(AK11&lt;$B$7+1,J11-K11,0)</f>
        <v>-9.3664246331827128E-3</v>
      </c>
      <c r="AQ11" s="15">
        <f>IF(AK11&lt;$B$7+1,ABS(AP11),0)</f>
        <v>9.3664246331827128E-3</v>
      </c>
      <c r="AR11" s="17">
        <f t="shared" ref="AR11:AR42" si="4">IF(AK11&lt;$B$7+1,100*AP11/J11,0)</f>
        <v>-1.456794924646762</v>
      </c>
      <c r="AS11" s="17">
        <f>IF(AK11&lt;$B$7+1,ABS(AR11),0)</f>
        <v>1.456794924646762</v>
      </c>
      <c r="AT11" s="79">
        <f>IF(AK11&lt;$C$7+1,N11-O11,0)</f>
        <v>-7.0365295382582294E-4</v>
      </c>
      <c r="AU11" s="79">
        <f>IF(AK11&lt;$C$7+1,ABS(AT11),0)</f>
        <v>7.0365295382582294E-4</v>
      </c>
      <c r="AV11" s="80">
        <f>IF(IF(AK11&lt;$C$7+1,100*AT11/N11,0)=100,0,IF(AK11&lt;$C$7+1,100*AT11/N11,0))</f>
        <v>0.5597511610600383</v>
      </c>
      <c r="AW11" s="80">
        <f>IF(IF(AK11&lt;$C$7+1,ABS(AV11),0)=100,0,IF(AK11&lt;$C$7+1,ABS(AV11),0))</f>
        <v>0.5597511610600383</v>
      </c>
      <c r="AZ11" s="2">
        <f>IF(AW11=0,AU11,0)</f>
        <v>0</v>
      </c>
      <c r="BC11" s="116">
        <f>saida!AN2</f>
        <v>0</v>
      </c>
      <c r="BD11" s="116">
        <f>saida!AM2</f>
        <v>0</v>
      </c>
      <c r="BE11" s="119">
        <f>IF(BE$10&gt;0,$BD11*(1-$BD11)*($C$11+$C$12*BE$10+($C$13+$C$14*BE$10)*$BD11+($C$15+$C$16*BE$10)*$BD11^2),"n.a.")</f>
        <v>0</v>
      </c>
      <c r="BF11" s="120">
        <f t="shared" ref="BF11:DB11" si="5">IF(BF$10&gt;0,$BD11*(1-$BD11)*($C$11+$C$12*BF$10+($C$13+$C$14*BF$10)*$BD11+($C$15+$C$16*BF$10)*$BD11^2),"n.a.")</f>
        <v>0</v>
      </c>
      <c r="BG11" s="119">
        <f t="shared" si="5"/>
        <v>0</v>
      </c>
      <c r="BH11" s="120">
        <f t="shared" si="5"/>
        <v>0</v>
      </c>
      <c r="BI11" s="119">
        <f t="shared" si="5"/>
        <v>0</v>
      </c>
      <c r="BJ11" s="120">
        <f t="shared" si="5"/>
        <v>0</v>
      </c>
      <c r="BK11" s="119">
        <f t="shared" si="5"/>
        <v>0</v>
      </c>
      <c r="BL11" s="120">
        <f t="shared" si="5"/>
        <v>0</v>
      </c>
      <c r="BM11" s="119">
        <f t="shared" si="5"/>
        <v>0</v>
      </c>
      <c r="BN11" s="120">
        <f t="shared" si="5"/>
        <v>0</v>
      </c>
      <c r="BO11" s="119">
        <f t="shared" si="5"/>
        <v>0</v>
      </c>
      <c r="BP11" s="120">
        <f t="shared" si="5"/>
        <v>0</v>
      </c>
      <c r="BQ11" s="119">
        <f t="shared" si="5"/>
        <v>0</v>
      </c>
      <c r="BR11" s="120">
        <f t="shared" si="5"/>
        <v>0</v>
      </c>
      <c r="BS11" s="119">
        <f t="shared" si="5"/>
        <v>0</v>
      </c>
      <c r="BT11" s="120">
        <f t="shared" si="5"/>
        <v>0</v>
      </c>
      <c r="BU11" s="119">
        <f t="shared" si="5"/>
        <v>0</v>
      </c>
      <c r="BV11" s="120">
        <f t="shared" si="5"/>
        <v>0</v>
      </c>
      <c r="BW11" s="119">
        <f t="shared" si="5"/>
        <v>0</v>
      </c>
      <c r="BX11" s="120">
        <f t="shared" si="5"/>
        <v>0</v>
      </c>
      <c r="BY11" s="119">
        <f t="shared" si="5"/>
        <v>0</v>
      </c>
      <c r="BZ11" s="120">
        <f t="shared" si="5"/>
        <v>0</v>
      </c>
      <c r="CA11" s="119">
        <f t="shared" si="5"/>
        <v>0</v>
      </c>
      <c r="CB11" s="120">
        <f t="shared" si="5"/>
        <v>0</v>
      </c>
      <c r="CC11" s="119">
        <f t="shared" si="5"/>
        <v>0</v>
      </c>
      <c r="CD11" s="120" t="str">
        <f t="shared" si="5"/>
        <v>n.a.</v>
      </c>
      <c r="CE11" s="119" t="str">
        <f t="shared" si="5"/>
        <v>n.a.</v>
      </c>
      <c r="CF11" s="120" t="str">
        <f t="shared" si="5"/>
        <v>n.a.</v>
      </c>
      <c r="CG11" s="119" t="str">
        <f t="shared" si="5"/>
        <v>n.a.</v>
      </c>
      <c r="CH11" s="120" t="str">
        <f t="shared" si="5"/>
        <v>n.a.</v>
      </c>
      <c r="CI11" s="119" t="str">
        <f t="shared" si="5"/>
        <v>n.a.</v>
      </c>
      <c r="CJ11" s="120" t="str">
        <f t="shared" si="5"/>
        <v>n.a.</v>
      </c>
      <c r="CK11" s="119" t="str">
        <f t="shared" si="5"/>
        <v>n.a.</v>
      </c>
      <c r="CL11" s="120" t="str">
        <f t="shared" si="5"/>
        <v>n.a.</v>
      </c>
      <c r="CM11" s="119" t="str">
        <f t="shared" si="5"/>
        <v>n.a.</v>
      </c>
      <c r="CN11" s="120" t="str">
        <f t="shared" si="5"/>
        <v>n.a.</v>
      </c>
      <c r="CO11" s="119" t="str">
        <f t="shared" si="5"/>
        <v>n.a.</v>
      </c>
      <c r="CP11" s="120" t="str">
        <f t="shared" si="5"/>
        <v>n.a.</v>
      </c>
      <c r="CQ11" s="119" t="str">
        <f t="shared" si="5"/>
        <v>n.a.</v>
      </c>
      <c r="CR11" s="120" t="str">
        <f t="shared" si="5"/>
        <v>n.a.</v>
      </c>
      <c r="CS11" s="119" t="str">
        <f t="shared" si="5"/>
        <v>n.a.</v>
      </c>
      <c r="CT11" s="120" t="str">
        <f t="shared" si="5"/>
        <v>n.a.</v>
      </c>
      <c r="CU11" s="119" t="str">
        <f t="shared" si="5"/>
        <v>n.a.</v>
      </c>
      <c r="CV11" s="120" t="str">
        <f t="shared" si="5"/>
        <v>n.a.</v>
      </c>
      <c r="CW11" s="119" t="str">
        <f t="shared" si="5"/>
        <v>n.a.</v>
      </c>
      <c r="CX11" s="120" t="str">
        <f t="shared" si="5"/>
        <v>n.a.</v>
      </c>
      <c r="CY11" s="119" t="str">
        <f t="shared" si="5"/>
        <v>n.a.</v>
      </c>
      <c r="CZ11" s="120" t="str">
        <f t="shared" si="5"/>
        <v>n.a.</v>
      </c>
      <c r="DA11" s="119" t="str">
        <f t="shared" si="5"/>
        <v>n.a.</v>
      </c>
      <c r="DB11" s="120" t="str">
        <f t="shared" si="5"/>
        <v>n.a.</v>
      </c>
    </row>
    <row r="12" spans="1:106" x14ac:dyDescent="0.25">
      <c r="A12" s="29">
        <f>saida!E3</f>
        <v>-1.221429319018898E-2</v>
      </c>
      <c r="B12" s="30">
        <f>saida!F3</f>
        <v>-4.9571103769194262E-2</v>
      </c>
      <c r="C12" s="98">
        <f>saida!M3</f>
        <v>-4.4688041556632148E-3</v>
      </c>
      <c r="D12" s="18"/>
      <c r="E12" s="23">
        <v>2</v>
      </c>
      <c r="F12" s="5">
        <f>IF(saida!B3&gt;0,saida!B3,$F$11)</f>
        <v>283.14999999999998</v>
      </c>
      <c r="G12" s="13">
        <f>IF(saida!B3&gt;0,saida!A3,$G$11)</f>
        <v>0.9657228532976343</v>
      </c>
      <c r="H12" s="13">
        <f t="shared" ref="H12:H75" si="6">EXP($A$11+$A$12*F12+$A$13*LN(F12))</f>
        <v>1.003030947222763</v>
      </c>
      <c r="I12" s="14">
        <f>IF(saida!D3&gt;0,saida!D3,$I$11)</f>
        <v>283.14999999999998</v>
      </c>
      <c r="J12" s="15">
        <f>IF(saida!D3&gt;0,saida!C3,$J$11)</f>
        <v>0.68418731064316463</v>
      </c>
      <c r="K12" s="15">
        <f t="shared" ref="K12:K75" si="7">EXP($B$11+$B$12*I12+$B$13*LN(I12))</f>
        <v>0.70374840530830107</v>
      </c>
      <c r="L12" s="142">
        <f>saida!L3</f>
        <v>278.14999999999998</v>
      </c>
      <c r="M12" s="86">
        <f>saida!I3</f>
        <v>0.10160618031962269</v>
      </c>
      <c r="N12" s="86">
        <f>saida!J3</f>
        <v>-0.19981638846108421</v>
      </c>
      <c r="O12" s="86">
        <f>saida!K3</f>
        <v>-0.22735668550116059</v>
      </c>
      <c r="P12" s="4"/>
      <c r="Q12" s="16">
        <f>Q11+($F$6-$F$5)/30</f>
        <v>279.98333333333329</v>
      </c>
      <c r="R12" s="13">
        <f>EXP($A$11+$A$12*Q12+$A$13*LN(Q12))</f>
        <v>0.95459757957360447</v>
      </c>
      <c r="S12" s="17">
        <f t="shared" ref="S12:S41" si="8">S11+($H$6-$H$5)/30</f>
        <v>279.90333333333331</v>
      </c>
      <c r="T12" s="15">
        <f t="shared" ref="T12:T41" si="9">EXP($B$11+$B$12*S12+$B$13*LN(S12))</f>
        <v>0.67034833745587152</v>
      </c>
      <c r="AK12" s="23">
        <v>2</v>
      </c>
      <c r="AL12" s="13">
        <f t="shared" si="1"/>
        <v>-3.7308093925128682E-2</v>
      </c>
      <c r="AM12" s="13">
        <f t="shared" ref="AM12:AM51" si="10">IF(AK12&lt;$A$7+1,ABS(AL12),0)</f>
        <v>3.7308093925128682E-2</v>
      </c>
      <c r="AN12" s="16">
        <f t="shared" si="2"/>
        <v>-3.8632298902043676</v>
      </c>
      <c r="AO12" s="16">
        <f t="shared" ref="AO12:AO51" si="11">IF(AK12&lt;$A$7+1,ABS(AN12),0)</f>
        <v>3.8632298902043676</v>
      </c>
      <c r="AP12" s="15">
        <f t="shared" si="3"/>
        <v>-1.9561094665136447E-2</v>
      </c>
      <c r="AQ12" s="15">
        <f t="shared" ref="AQ12:AQ51" si="12">IF(AK12&lt;$B$7+1,ABS(AP12),0)</f>
        <v>1.9561094665136447E-2</v>
      </c>
      <c r="AR12" s="17">
        <f t="shared" si="4"/>
        <v>-2.8590262287601038</v>
      </c>
      <c r="AS12" s="17">
        <f t="shared" ref="AS12:AS51" si="13">IF(AK12&lt;$B$7+1,ABS(AR12),0)</f>
        <v>2.8590262287601038</v>
      </c>
      <c r="AT12" s="79">
        <f t="shared" ref="AT12:AT75" si="14">IF(AK12&lt;$C$7+1,N12-O12,0)</f>
        <v>2.7540297040076378E-2</v>
      </c>
      <c r="AU12" s="79">
        <f t="shared" ref="AU12:AU75" si="15">IF(AK12&lt;$C$7+1,ABS(AT12),0)</f>
        <v>2.7540297040076378E-2</v>
      </c>
      <c r="AV12" s="80">
        <f t="shared" ref="AV12:AV75" si="16">IF(IF(AK12&lt;$C$7+1,100*AT12/N12,0)=100,0,IF(AK12&lt;$C$7+1,100*AT12/N12,0))</f>
        <v>-13.782801927400497</v>
      </c>
      <c r="AW12" s="80">
        <f t="shared" ref="AW12:AW75" si="17">IF(IF(AK12&lt;$C$7+1,ABS(AV12),0)=100,0,IF(AK12&lt;$C$7+1,ABS(AV12),0))</f>
        <v>13.782801927400497</v>
      </c>
      <c r="AZ12" s="2">
        <f t="shared" ref="AZ12:AZ75" si="18">IF(AW12=0,AU12,0)</f>
        <v>0</v>
      </c>
      <c r="BC12" s="116">
        <f>saida!AN3</f>
        <v>0.106189360875821</v>
      </c>
      <c r="BD12" s="116">
        <f>saida!AM3</f>
        <v>3.3333333333333333E-2</v>
      </c>
      <c r="BE12" s="119">
        <f t="shared" ref="BE12:BT27" si="19">IF(BE$10&gt;0,$BD12*(1-$BD12)*($C$11+$C$12*BE$10+($C$13+$C$14*BE$10)*$BD12+($C$15+$C$16*BE$10)*$BD12^2),"n.a.")</f>
        <v>-8.8541224109006E-2</v>
      </c>
      <c r="BF12" s="120">
        <f t="shared" si="19"/>
        <v>-8.9563496320571923E-2</v>
      </c>
      <c r="BG12" s="119">
        <f t="shared" si="19"/>
        <v>-9.0585768532137845E-2</v>
      </c>
      <c r="BH12" s="120">
        <f t="shared" si="19"/>
        <v>-9.1526258966778518E-2</v>
      </c>
      <c r="BI12" s="119">
        <f t="shared" si="19"/>
        <v>-9.1608040743703767E-2</v>
      </c>
      <c r="BJ12" s="120">
        <f t="shared" si="19"/>
        <v>-9.2016949628330152E-2</v>
      </c>
      <c r="BK12" s="119">
        <f t="shared" si="19"/>
        <v>-9.2507640289881801E-2</v>
      </c>
      <c r="BL12" s="120">
        <f t="shared" si="19"/>
        <v>-9.2548531178344426E-2</v>
      </c>
      <c r="BM12" s="119">
        <f t="shared" si="19"/>
        <v>-9.2630312955269689E-2</v>
      </c>
      <c r="BN12" s="120">
        <f t="shared" si="19"/>
        <v>-9.3049444562011724E-2</v>
      </c>
      <c r="BO12" s="119">
        <f t="shared" si="19"/>
        <v>-9.3652585166835625E-2</v>
      </c>
      <c r="BP12" s="120">
        <f t="shared" si="19"/>
        <v>-9.4204612161081225E-2</v>
      </c>
      <c r="BQ12" s="119">
        <f t="shared" si="19"/>
        <v>-9.4674857378401533E-2</v>
      </c>
      <c r="BR12" s="120">
        <f t="shared" si="19"/>
        <v>-9.5134879873606207E-2</v>
      </c>
      <c r="BS12" s="119">
        <f t="shared" si="19"/>
        <v>-9.5288220705341098E-2</v>
      </c>
      <c r="BT12" s="120">
        <f t="shared" si="19"/>
        <v>-9.5697129589967456E-2</v>
      </c>
      <c r="BU12" s="119">
        <f t="shared" ref="BU12:CJ33" si="20">IF(BU$10&gt;0,$BD12*(1-$BD12)*($C$11+$C$12*BU$10+($C$13+$C$14*BU$10)*$BD12+($C$15+$C$16*BU$10)*$BD12^2),"n.a.")</f>
        <v>-9.6198042973634781E-2</v>
      </c>
      <c r="BV12" s="120">
        <f t="shared" si="20"/>
        <v>-9.6719401801533378E-2</v>
      </c>
      <c r="BW12" s="119">
        <f t="shared" si="20"/>
        <v>-9.6831851744805644E-2</v>
      </c>
      <c r="BX12" s="120">
        <f t="shared" si="20"/>
        <v>-9.7537219570786135E-2</v>
      </c>
      <c r="BY12" s="119">
        <f t="shared" si="20"/>
        <v>-9.77416740130993E-2</v>
      </c>
      <c r="BZ12" s="120">
        <f t="shared" si="20"/>
        <v>-9.8508378171773769E-2</v>
      </c>
      <c r="CA12" s="119">
        <f t="shared" si="20"/>
        <v>-9.929552777467951E-2</v>
      </c>
      <c r="CB12" s="120">
        <f t="shared" si="20"/>
        <v>-9.9591986716033615E-2</v>
      </c>
      <c r="CC12" s="119">
        <f t="shared" si="20"/>
        <v>-9.9786218436231158E-2</v>
      </c>
      <c r="CD12" s="120" t="str">
        <f t="shared" si="20"/>
        <v>n.a.</v>
      </c>
      <c r="CE12" s="119" t="str">
        <f t="shared" si="20"/>
        <v>n.a.</v>
      </c>
      <c r="CF12" s="120" t="str">
        <f t="shared" si="20"/>
        <v>n.a.</v>
      </c>
      <c r="CG12" s="119" t="str">
        <f t="shared" si="20"/>
        <v>n.a.</v>
      </c>
      <c r="CH12" s="120" t="str">
        <f t="shared" si="20"/>
        <v>n.a.</v>
      </c>
      <c r="CI12" s="119" t="str">
        <f t="shared" si="20"/>
        <v>n.a.</v>
      </c>
      <c r="CJ12" s="120" t="str">
        <f t="shared" si="20"/>
        <v>n.a.</v>
      </c>
      <c r="CK12" s="119" t="str">
        <f t="shared" ref="CK12:CZ27" si="21">IF(CK$10&gt;0,$BD12*(1-$BD12)*($C$11+$C$12*CK$10+($C$13+$C$14*CK$10)*$BD12+($C$15+$C$16*CK$10)*$BD12^2),"n.a.")</f>
        <v>n.a.</v>
      </c>
      <c r="CL12" s="120" t="str">
        <f t="shared" si="21"/>
        <v>n.a.</v>
      </c>
      <c r="CM12" s="119" t="str">
        <f t="shared" si="21"/>
        <v>n.a.</v>
      </c>
      <c r="CN12" s="120" t="str">
        <f t="shared" si="21"/>
        <v>n.a.</v>
      </c>
      <c r="CO12" s="119" t="str">
        <f t="shared" si="21"/>
        <v>n.a.</v>
      </c>
      <c r="CP12" s="120" t="str">
        <f t="shared" si="21"/>
        <v>n.a.</v>
      </c>
      <c r="CQ12" s="119" t="str">
        <f t="shared" si="21"/>
        <v>n.a.</v>
      </c>
      <c r="CR12" s="120" t="str">
        <f t="shared" si="21"/>
        <v>n.a.</v>
      </c>
      <c r="CS12" s="119" t="str">
        <f t="shared" si="21"/>
        <v>n.a.</v>
      </c>
      <c r="CT12" s="120" t="str">
        <f t="shared" si="21"/>
        <v>n.a.</v>
      </c>
      <c r="CU12" s="119" t="str">
        <f t="shared" si="21"/>
        <v>n.a.</v>
      </c>
      <c r="CV12" s="120" t="str">
        <f t="shared" si="21"/>
        <v>n.a.</v>
      </c>
      <c r="CW12" s="119" t="str">
        <f t="shared" si="21"/>
        <v>n.a.</v>
      </c>
      <c r="CX12" s="120" t="str">
        <f t="shared" si="21"/>
        <v>n.a.</v>
      </c>
      <c r="CY12" s="119" t="str">
        <f t="shared" si="21"/>
        <v>n.a.</v>
      </c>
      <c r="CZ12" s="120" t="str">
        <f t="shared" si="21"/>
        <v>n.a.</v>
      </c>
      <c r="DA12" s="119" t="str">
        <f t="shared" ref="DA12:DB33" si="22">IF(DA$10&gt;0,$BD12*(1-$BD12)*($C$11+$C$12*DA$10+($C$13+$C$14*DA$10)*$BD12+($C$15+$C$16*DA$10)*$BD12^2),"n.a.")</f>
        <v>n.a.</v>
      </c>
      <c r="DB12" s="120" t="str">
        <f t="shared" si="22"/>
        <v>n.a.</v>
      </c>
    </row>
    <row r="13" spans="1:106" x14ac:dyDescent="0.25">
      <c r="A13" s="29">
        <f>saida!E4</f>
        <v>7.8396552629074003</v>
      </c>
      <c r="B13" s="30">
        <f>saida!F4</f>
        <v>18.171646588832989</v>
      </c>
      <c r="C13" s="98">
        <f>saida!M4</f>
        <v>19.73130619784121</v>
      </c>
      <c r="D13" s="18"/>
      <c r="E13" s="23">
        <v>3</v>
      </c>
      <c r="F13" s="5">
        <f>IF(saida!B4&gt;0,saida!B4,$F$11)</f>
        <v>283.14999999999998</v>
      </c>
      <c r="G13" s="13">
        <f>IF(saida!B4&gt;0,saida!A4,$G$11)</f>
        <v>1.0465790038022651</v>
      </c>
      <c r="H13" s="13">
        <f t="shared" si="6"/>
        <v>1.003030947222763</v>
      </c>
      <c r="I13" s="14">
        <f>IF(saida!D4&gt;0,saida!D4,$I$11)</f>
        <v>293.14999999999998</v>
      </c>
      <c r="J13" s="15">
        <f>IF(saida!D4&gt;0,saida!C4,$J$11)</f>
        <v>0.82553901527541917</v>
      </c>
      <c r="K13" s="15">
        <f t="shared" si="7"/>
        <v>0.8054528594113477</v>
      </c>
      <c r="L13" s="142">
        <f>saida!L4</f>
        <v>278.14999999999998</v>
      </c>
      <c r="M13" s="86">
        <f>saida!I4</f>
        <v>0.72227252496100203</v>
      </c>
      <c r="N13" s="86">
        <f>saida!J4</f>
        <v>-0.2173462879521921</v>
      </c>
      <c r="O13" s="86">
        <f>saida!K4</f>
        <v>-0.21221092674841679</v>
      </c>
      <c r="P13" s="4"/>
      <c r="Q13" s="16">
        <f t="shared" ref="Q13:Q41" si="23">Q12+($F$6-$F$5)/30</f>
        <v>281.81666666666661</v>
      </c>
      <c r="R13" s="13">
        <f t="shared" ref="R13:R41" si="24">EXP($A$11+$A$12*Q13+$A$13*LN(Q13))</f>
        <v>0.98246408839758903</v>
      </c>
      <c r="S13" s="17">
        <f t="shared" si="8"/>
        <v>281.65666666666664</v>
      </c>
      <c r="T13" s="15">
        <f t="shared" si="9"/>
        <v>0.68839045651445496</v>
      </c>
      <c r="AK13" s="23">
        <v>3</v>
      </c>
      <c r="AL13" s="13">
        <f t="shared" si="1"/>
        <v>4.3548056579502115E-2</v>
      </c>
      <c r="AM13" s="13">
        <f t="shared" si="10"/>
        <v>4.3548056579502115E-2</v>
      </c>
      <c r="AN13" s="16">
        <f t="shared" si="2"/>
        <v>4.1609908493568293</v>
      </c>
      <c r="AO13" s="16">
        <f t="shared" si="11"/>
        <v>4.1609908493568293</v>
      </c>
      <c r="AP13" s="15">
        <f t="shared" si="3"/>
        <v>2.0086155864071475E-2</v>
      </c>
      <c r="AQ13" s="15">
        <f t="shared" si="12"/>
        <v>2.0086155864071475E-2</v>
      </c>
      <c r="AR13" s="17">
        <f t="shared" si="4"/>
        <v>2.433095891581849</v>
      </c>
      <c r="AS13" s="17">
        <f t="shared" si="13"/>
        <v>2.433095891581849</v>
      </c>
      <c r="AT13" s="79">
        <f t="shared" si="14"/>
        <v>-5.1353612037753071E-3</v>
      </c>
      <c r="AU13" s="79">
        <f t="shared" si="15"/>
        <v>5.1353612037753071E-3</v>
      </c>
      <c r="AV13" s="80">
        <f t="shared" si="16"/>
        <v>2.3627554223078753</v>
      </c>
      <c r="AW13" s="80">
        <f t="shared" si="17"/>
        <v>2.3627554223078753</v>
      </c>
      <c r="AZ13" s="2">
        <f t="shared" si="18"/>
        <v>0</v>
      </c>
      <c r="BC13" s="116">
        <f>saida!AN4</f>
        <v>0.19749393848758109</v>
      </c>
      <c r="BD13" s="116">
        <f>saida!AM4</f>
        <v>6.6666666666666666E-2</v>
      </c>
      <c r="BE13" s="119">
        <f t="shared" si="19"/>
        <v>-0.163011280100894</v>
      </c>
      <c r="BF13" s="120">
        <f t="shared" si="19"/>
        <v>-0.16556739876851831</v>
      </c>
      <c r="BG13" s="119">
        <f t="shared" si="19"/>
        <v>-0.16812351743614265</v>
      </c>
      <c r="BH13" s="120">
        <f t="shared" si="19"/>
        <v>-0.17047514661035701</v>
      </c>
      <c r="BI13" s="119">
        <f t="shared" si="19"/>
        <v>-0.17067963610376696</v>
      </c>
      <c r="BJ13" s="120">
        <f t="shared" si="19"/>
        <v>-0.17170208357081673</v>
      </c>
      <c r="BK13" s="119">
        <f t="shared" si="19"/>
        <v>-0.1729290205312764</v>
      </c>
      <c r="BL13" s="120">
        <f t="shared" si="19"/>
        <v>-0.17303126527798138</v>
      </c>
      <c r="BM13" s="119">
        <f t="shared" si="19"/>
        <v>-0.17323575477139125</v>
      </c>
      <c r="BN13" s="120">
        <f t="shared" si="19"/>
        <v>-0.17428376342511731</v>
      </c>
      <c r="BO13" s="119">
        <f t="shared" si="19"/>
        <v>-0.17579187343901564</v>
      </c>
      <c r="BP13" s="120">
        <f t="shared" si="19"/>
        <v>-0.17717217751953279</v>
      </c>
      <c r="BQ13" s="119">
        <f t="shared" si="19"/>
        <v>-0.17834799210663996</v>
      </c>
      <c r="BR13" s="120">
        <f t="shared" si="19"/>
        <v>-0.17949824550707086</v>
      </c>
      <c r="BS13" s="119">
        <f t="shared" si="19"/>
        <v>-0.17988166330721453</v>
      </c>
      <c r="BT13" s="120">
        <f t="shared" si="19"/>
        <v>-0.18090411077426424</v>
      </c>
      <c r="BU13" s="119">
        <f t="shared" si="20"/>
        <v>-0.18215660892140023</v>
      </c>
      <c r="BV13" s="120">
        <f t="shared" si="20"/>
        <v>-0.18346022944188856</v>
      </c>
      <c r="BW13" s="119">
        <f t="shared" si="20"/>
        <v>-0.18374140249532725</v>
      </c>
      <c r="BX13" s="120">
        <f t="shared" si="20"/>
        <v>-0.18550512437598804</v>
      </c>
      <c r="BY13" s="119">
        <f t="shared" si="20"/>
        <v>-0.18601634810951292</v>
      </c>
      <c r="BZ13" s="120">
        <f t="shared" si="20"/>
        <v>-0.18793343711023117</v>
      </c>
      <c r="CA13" s="119">
        <f t="shared" si="20"/>
        <v>-0.18990164848430191</v>
      </c>
      <c r="CB13" s="120">
        <f t="shared" si="20"/>
        <v>-0.19064292289791296</v>
      </c>
      <c r="CC13" s="119">
        <f t="shared" si="20"/>
        <v>-0.19112858544476152</v>
      </c>
      <c r="CD13" s="120" t="str">
        <f t="shared" si="20"/>
        <v>n.a.</v>
      </c>
      <c r="CE13" s="119" t="str">
        <f t="shared" si="20"/>
        <v>n.a.</v>
      </c>
      <c r="CF13" s="120" t="str">
        <f t="shared" si="20"/>
        <v>n.a.</v>
      </c>
      <c r="CG13" s="119" t="str">
        <f t="shared" si="20"/>
        <v>n.a.</v>
      </c>
      <c r="CH13" s="120" t="str">
        <f t="shared" si="20"/>
        <v>n.a.</v>
      </c>
      <c r="CI13" s="119" t="str">
        <f t="shared" si="20"/>
        <v>n.a.</v>
      </c>
      <c r="CJ13" s="120" t="str">
        <f t="shared" si="20"/>
        <v>n.a.</v>
      </c>
      <c r="CK13" s="119" t="str">
        <f t="shared" si="21"/>
        <v>n.a.</v>
      </c>
      <c r="CL13" s="120" t="str">
        <f t="shared" si="21"/>
        <v>n.a.</v>
      </c>
      <c r="CM13" s="119" t="str">
        <f t="shared" si="21"/>
        <v>n.a.</v>
      </c>
      <c r="CN13" s="120" t="str">
        <f t="shared" si="21"/>
        <v>n.a.</v>
      </c>
      <c r="CO13" s="119" t="str">
        <f t="shared" si="21"/>
        <v>n.a.</v>
      </c>
      <c r="CP13" s="120" t="str">
        <f t="shared" si="21"/>
        <v>n.a.</v>
      </c>
      <c r="CQ13" s="119" t="str">
        <f t="shared" si="21"/>
        <v>n.a.</v>
      </c>
      <c r="CR13" s="120" t="str">
        <f t="shared" si="21"/>
        <v>n.a.</v>
      </c>
      <c r="CS13" s="119" t="str">
        <f t="shared" si="21"/>
        <v>n.a.</v>
      </c>
      <c r="CT13" s="120" t="str">
        <f t="shared" si="21"/>
        <v>n.a.</v>
      </c>
      <c r="CU13" s="119" t="str">
        <f t="shared" si="21"/>
        <v>n.a.</v>
      </c>
      <c r="CV13" s="120" t="str">
        <f t="shared" si="21"/>
        <v>n.a.</v>
      </c>
      <c r="CW13" s="119" t="str">
        <f t="shared" si="21"/>
        <v>n.a.</v>
      </c>
      <c r="CX13" s="120" t="str">
        <f t="shared" si="21"/>
        <v>n.a.</v>
      </c>
      <c r="CY13" s="119" t="str">
        <f t="shared" si="21"/>
        <v>n.a.</v>
      </c>
      <c r="CZ13" s="120" t="str">
        <f t="shared" si="21"/>
        <v>n.a.</v>
      </c>
      <c r="DA13" s="119" t="str">
        <f t="shared" si="22"/>
        <v>n.a.</v>
      </c>
      <c r="DB13" s="120" t="str">
        <f t="shared" si="22"/>
        <v>n.a.</v>
      </c>
    </row>
    <row r="14" spans="1:106" x14ac:dyDescent="0.25">
      <c r="A14" s="31"/>
      <c r="B14" s="32"/>
      <c r="C14" s="98">
        <f>saida!M5</f>
        <v>-5.6370649128212803E-2</v>
      </c>
      <c r="D14" s="10"/>
      <c r="E14" s="23">
        <v>4</v>
      </c>
      <c r="F14" s="5">
        <f>IF(saida!B5&gt;0,saida!B5,$F$11)</f>
        <v>283.14999999999998</v>
      </c>
      <c r="G14" s="13">
        <f>IF(saida!B5&gt;0,saida!A5,$G$11)</f>
        <v>1.1024467645584111</v>
      </c>
      <c r="H14" s="13">
        <f t="shared" si="6"/>
        <v>1.003030947222763</v>
      </c>
      <c r="I14" s="14">
        <f>IF(saida!D5&gt;0,saida!D5,$I$11)</f>
        <v>293.14999999999998</v>
      </c>
      <c r="J14" s="15">
        <f>IF(saida!D5&gt;0,saida!C5,$J$11)</f>
        <v>0.793601022581371</v>
      </c>
      <c r="K14" s="15">
        <f t="shared" si="7"/>
        <v>0.8054528594113477</v>
      </c>
      <c r="L14" s="142">
        <f>saida!L5</f>
        <v>278.14999999999998</v>
      </c>
      <c r="M14" s="86">
        <f>saida!I5</f>
        <v>0.61986463496694677</v>
      </c>
      <c r="N14" s="86">
        <f>saida!J5</f>
        <v>-0.3021122132833618</v>
      </c>
      <c r="O14" s="86">
        <f>saida!K5</f>
        <v>-0.27851951725619067</v>
      </c>
      <c r="P14" s="4"/>
      <c r="Q14" s="16">
        <f t="shared" si="23"/>
        <v>283.64999999999992</v>
      </c>
      <c r="R14" s="13">
        <f t="shared" si="24"/>
        <v>1.0108086473572331</v>
      </c>
      <c r="S14" s="17">
        <f t="shared" si="8"/>
        <v>283.40999999999997</v>
      </c>
      <c r="T14" s="15">
        <f t="shared" si="9"/>
        <v>0.70642053947980576</v>
      </c>
      <c r="AK14" s="23">
        <v>4</v>
      </c>
      <c r="AL14" s="13">
        <f t="shared" si="1"/>
        <v>9.9415817335648082E-2</v>
      </c>
      <c r="AM14" s="13">
        <f t="shared" si="10"/>
        <v>9.9415817335648082E-2</v>
      </c>
      <c r="AN14" s="16">
        <f t="shared" si="2"/>
        <v>9.0177431266233921</v>
      </c>
      <c r="AO14" s="16">
        <f t="shared" si="11"/>
        <v>9.0177431266233921</v>
      </c>
      <c r="AP14" s="15">
        <f t="shared" si="3"/>
        <v>-1.1851836829976703E-2</v>
      </c>
      <c r="AQ14" s="15">
        <f t="shared" si="12"/>
        <v>1.1851836829976703E-2</v>
      </c>
      <c r="AR14" s="17">
        <f t="shared" si="4"/>
        <v>-1.4934250955758426</v>
      </c>
      <c r="AS14" s="17">
        <f t="shared" si="13"/>
        <v>1.4934250955758426</v>
      </c>
      <c r="AT14" s="79">
        <f t="shared" si="14"/>
        <v>-2.3592696027171123E-2</v>
      </c>
      <c r="AU14" s="79">
        <f t="shared" si="15"/>
        <v>2.3592696027171123E-2</v>
      </c>
      <c r="AV14" s="80">
        <f t="shared" si="16"/>
        <v>7.8092493417479591</v>
      </c>
      <c r="AW14" s="80">
        <f t="shared" si="17"/>
        <v>7.8092493417479591</v>
      </c>
      <c r="AZ14" s="2">
        <f t="shared" si="18"/>
        <v>0</v>
      </c>
      <c r="BC14" s="116">
        <f>saida!AN5</f>
        <v>0.27683840091345802</v>
      </c>
      <c r="BD14" s="116">
        <f>saida!AM5</f>
        <v>0.1</v>
      </c>
      <c r="BE14" s="119">
        <f t="shared" si="19"/>
        <v>-0.22468675100481691</v>
      </c>
      <c r="BF14" s="120">
        <f t="shared" si="19"/>
        <v>-0.22922350597570254</v>
      </c>
      <c r="BG14" s="119">
        <f t="shared" si="19"/>
        <v>-0.23376026094658811</v>
      </c>
      <c r="BH14" s="120">
        <f t="shared" si="19"/>
        <v>-0.23793407551980289</v>
      </c>
      <c r="BI14" s="119">
        <f t="shared" si="19"/>
        <v>-0.23829701591747368</v>
      </c>
      <c r="BJ14" s="120">
        <f t="shared" si="19"/>
        <v>-0.24011171790582797</v>
      </c>
      <c r="BK14" s="119">
        <f t="shared" si="19"/>
        <v>-0.24228936029185311</v>
      </c>
      <c r="BL14" s="120">
        <f t="shared" si="19"/>
        <v>-0.24247083049068852</v>
      </c>
      <c r="BM14" s="119">
        <f t="shared" si="19"/>
        <v>-0.24283377088835925</v>
      </c>
      <c r="BN14" s="120">
        <f t="shared" si="19"/>
        <v>-0.24469384042642245</v>
      </c>
      <c r="BO14" s="119">
        <f t="shared" si="19"/>
        <v>-0.24737052585924493</v>
      </c>
      <c r="BP14" s="120">
        <f t="shared" si="19"/>
        <v>-0.24982037354352318</v>
      </c>
      <c r="BQ14" s="119">
        <f t="shared" si="19"/>
        <v>-0.25190728083013053</v>
      </c>
      <c r="BR14" s="120">
        <f t="shared" si="19"/>
        <v>-0.25394882056702905</v>
      </c>
      <c r="BS14" s="119">
        <f t="shared" si="19"/>
        <v>-0.2546293338126619</v>
      </c>
      <c r="BT14" s="120">
        <f t="shared" si="19"/>
        <v>-0.2564440358010161</v>
      </c>
      <c r="BU14" s="119">
        <f t="shared" si="20"/>
        <v>-0.25866704573675009</v>
      </c>
      <c r="BV14" s="120">
        <f t="shared" si="20"/>
        <v>-0.26098079077190167</v>
      </c>
      <c r="BW14" s="119">
        <f t="shared" si="20"/>
        <v>-0.2614798338186991</v>
      </c>
      <c r="BX14" s="120">
        <f t="shared" si="20"/>
        <v>-0.26461019474861025</v>
      </c>
      <c r="BY14" s="119">
        <f t="shared" si="20"/>
        <v>-0.2655175457427873</v>
      </c>
      <c r="BZ14" s="120">
        <f t="shared" si="20"/>
        <v>-0.26892011197095156</v>
      </c>
      <c r="CA14" s="119">
        <f t="shared" si="20"/>
        <v>-0.27241341329853347</v>
      </c>
      <c r="CB14" s="120">
        <f t="shared" si="20"/>
        <v>-0.27372907224009024</v>
      </c>
      <c r="CC14" s="119">
        <f t="shared" si="20"/>
        <v>-0.27459105568455855</v>
      </c>
      <c r="CD14" s="120" t="str">
        <f t="shared" si="20"/>
        <v>n.a.</v>
      </c>
      <c r="CE14" s="119" t="str">
        <f t="shared" si="20"/>
        <v>n.a.</v>
      </c>
      <c r="CF14" s="120" t="str">
        <f t="shared" si="20"/>
        <v>n.a.</v>
      </c>
      <c r="CG14" s="119" t="str">
        <f t="shared" si="20"/>
        <v>n.a.</v>
      </c>
      <c r="CH14" s="120" t="str">
        <f t="shared" si="20"/>
        <v>n.a.</v>
      </c>
      <c r="CI14" s="119" t="str">
        <f t="shared" si="20"/>
        <v>n.a.</v>
      </c>
      <c r="CJ14" s="120" t="str">
        <f t="shared" si="20"/>
        <v>n.a.</v>
      </c>
      <c r="CK14" s="119" t="str">
        <f t="shared" si="21"/>
        <v>n.a.</v>
      </c>
      <c r="CL14" s="120" t="str">
        <f t="shared" si="21"/>
        <v>n.a.</v>
      </c>
      <c r="CM14" s="119" t="str">
        <f t="shared" si="21"/>
        <v>n.a.</v>
      </c>
      <c r="CN14" s="120" t="str">
        <f t="shared" si="21"/>
        <v>n.a.</v>
      </c>
      <c r="CO14" s="119" t="str">
        <f t="shared" si="21"/>
        <v>n.a.</v>
      </c>
      <c r="CP14" s="120" t="str">
        <f t="shared" si="21"/>
        <v>n.a.</v>
      </c>
      <c r="CQ14" s="119" t="str">
        <f t="shared" si="21"/>
        <v>n.a.</v>
      </c>
      <c r="CR14" s="120" t="str">
        <f t="shared" si="21"/>
        <v>n.a.</v>
      </c>
      <c r="CS14" s="119" t="str">
        <f t="shared" si="21"/>
        <v>n.a.</v>
      </c>
      <c r="CT14" s="120" t="str">
        <f t="shared" si="21"/>
        <v>n.a.</v>
      </c>
      <c r="CU14" s="119" t="str">
        <f t="shared" si="21"/>
        <v>n.a.</v>
      </c>
      <c r="CV14" s="120" t="str">
        <f t="shared" si="21"/>
        <v>n.a.</v>
      </c>
      <c r="CW14" s="119" t="str">
        <f t="shared" si="21"/>
        <v>n.a.</v>
      </c>
      <c r="CX14" s="120" t="str">
        <f t="shared" si="21"/>
        <v>n.a.</v>
      </c>
      <c r="CY14" s="119" t="str">
        <f t="shared" si="21"/>
        <v>n.a.</v>
      </c>
      <c r="CZ14" s="120" t="str">
        <f t="shared" si="21"/>
        <v>n.a.</v>
      </c>
      <c r="DA14" s="119" t="str">
        <f t="shared" si="22"/>
        <v>n.a.</v>
      </c>
      <c r="DB14" s="120" t="str">
        <f t="shared" si="22"/>
        <v>n.a.</v>
      </c>
    </row>
    <row r="15" spans="1:106" s="145" customFormat="1" x14ac:dyDescent="0.25">
      <c r="A15" s="153"/>
      <c r="B15" s="154"/>
      <c r="C15" s="155">
        <f>saida!M6</f>
        <v>-2.7888994110498242</v>
      </c>
      <c r="D15" s="146"/>
      <c r="E15" s="145">
        <v>5</v>
      </c>
      <c r="F15" s="146">
        <f>IF(saida!B6&gt;0,saida!B6,$F$11)</f>
        <v>288.14999999999998</v>
      </c>
      <c r="G15" s="147">
        <f>IF(saida!B6&gt;0,saida!A6,$G$11)</f>
        <v>1.047531753306272</v>
      </c>
      <c r="H15" s="147">
        <f t="shared" si="6"/>
        <v>1.0824026473994326</v>
      </c>
      <c r="I15" s="146">
        <f>IF(saida!D6&gt;0,saida!D6,$I$11)</f>
        <v>293.14999999999998</v>
      </c>
      <c r="J15" s="147">
        <f>IF(saida!D6&gt;0,saida!C6,$J$11)</f>
        <v>0.86453752640869852</v>
      </c>
      <c r="K15" s="147">
        <f>EXP($B$11+$B$12*I15+$B$13*LN(I15))</f>
        <v>0.8054528594113477</v>
      </c>
      <c r="L15" s="148">
        <f>saida!L6</f>
        <v>278.14999999999998</v>
      </c>
      <c r="M15" s="149">
        <f>saida!I6</f>
        <v>0.83726807125623526</v>
      </c>
      <c r="N15" s="149">
        <f>saida!J6</f>
        <v>-0.1065223019191739</v>
      </c>
      <c r="O15" s="149">
        <f>saida!K6</f>
        <v>-0.1323609263485461</v>
      </c>
      <c r="P15" s="146"/>
      <c r="Q15" s="150">
        <f t="shared" si="23"/>
        <v>285.48333333333323</v>
      </c>
      <c r="R15" s="147">
        <f t="shared" si="24"/>
        <v>1.0396304162501657</v>
      </c>
      <c r="S15" s="150">
        <f t="shared" si="8"/>
        <v>285.1633333333333</v>
      </c>
      <c r="T15" s="147">
        <f t="shared" si="9"/>
        <v>0.72441884678220847</v>
      </c>
      <c r="AK15" s="145">
        <v>5</v>
      </c>
      <c r="AL15" s="147">
        <f t="shared" si="1"/>
        <v>-3.4870894093160576E-2</v>
      </c>
      <c r="AM15" s="147">
        <f t="shared" si="10"/>
        <v>3.4870894093160576E-2</v>
      </c>
      <c r="AN15" s="150">
        <f t="shared" si="2"/>
        <v>-3.3288627273683415</v>
      </c>
      <c r="AO15" s="150">
        <f t="shared" si="11"/>
        <v>3.3288627273683415</v>
      </c>
      <c r="AP15" s="147">
        <f t="shared" si="3"/>
        <v>5.9084666997350821E-2</v>
      </c>
      <c r="AQ15" s="147">
        <f t="shared" si="12"/>
        <v>5.9084666997350821E-2</v>
      </c>
      <c r="AR15" s="150">
        <f t="shared" si="4"/>
        <v>6.8342512837805192</v>
      </c>
      <c r="AS15" s="150">
        <f t="shared" si="13"/>
        <v>6.8342512837805192</v>
      </c>
      <c r="AT15" s="147">
        <f t="shared" si="14"/>
        <v>2.5838624429372195E-2</v>
      </c>
      <c r="AU15" s="147">
        <f t="shared" si="15"/>
        <v>2.5838624429372195E-2</v>
      </c>
      <c r="AV15" s="150">
        <f t="shared" si="16"/>
        <v>-24.256539676525026</v>
      </c>
      <c r="AW15" s="150">
        <f t="shared" si="17"/>
        <v>24.256539676525026</v>
      </c>
      <c r="AZ15" s="147">
        <f t="shared" si="18"/>
        <v>0</v>
      </c>
      <c r="BC15" s="151">
        <f>saida!AN6</f>
        <v>0.34642830232382898</v>
      </c>
      <c r="BD15" s="151">
        <f>saida!AM6</f>
        <v>0.1333333333333333</v>
      </c>
      <c r="BE15" s="152">
        <f t="shared" si="19"/>
        <v>-0.27478152305406239</v>
      </c>
      <c r="BF15" s="152">
        <f t="shared" si="19"/>
        <v>-0.28168127816857297</v>
      </c>
      <c r="BG15" s="152">
        <f t="shared" si="19"/>
        <v>-0.2885810332830836</v>
      </c>
      <c r="BH15" s="152">
        <f t="shared" si="19"/>
        <v>-0.29492880798843335</v>
      </c>
      <c r="BI15" s="152">
        <f t="shared" si="19"/>
        <v>-0.29548078839759412</v>
      </c>
      <c r="BJ15" s="152">
        <f t="shared" si="19"/>
        <v>-0.2982406904433984</v>
      </c>
      <c r="BK15" s="152">
        <f t="shared" si="19"/>
        <v>-0.30155257289836351</v>
      </c>
      <c r="BL15" s="152">
        <f t="shared" si="19"/>
        <v>-0.30182856310294393</v>
      </c>
      <c r="BM15" s="152">
        <f t="shared" si="19"/>
        <v>-0.30238054351210469</v>
      </c>
      <c r="BN15" s="152">
        <f t="shared" si="19"/>
        <v>-0.30520944310905407</v>
      </c>
      <c r="BO15" s="152">
        <f t="shared" si="19"/>
        <v>-0.30928029862661538</v>
      </c>
      <c r="BP15" s="152">
        <f t="shared" si="19"/>
        <v>-0.31300616638845113</v>
      </c>
      <c r="BQ15" s="152">
        <f t="shared" si="19"/>
        <v>-0.31618005374112595</v>
      </c>
      <c r="BR15" s="152">
        <f t="shared" si="19"/>
        <v>-0.31928494354265563</v>
      </c>
      <c r="BS15" s="152">
        <f t="shared" si="19"/>
        <v>-0.3203199068098323</v>
      </c>
      <c r="BT15" s="152">
        <f t="shared" si="19"/>
        <v>-0.32307980885563653</v>
      </c>
      <c r="BU15" s="152">
        <f t="shared" si="20"/>
        <v>-0.32646068886174678</v>
      </c>
      <c r="BV15" s="152">
        <f t="shared" si="20"/>
        <v>-0.32997956397014711</v>
      </c>
      <c r="BW15" s="152">
        <f t="shared" si="20"/>
        <v>-0.33073853703274325</v>
      </c>
      <c r="BX15" s="152">
        <f t="shared" si="20"/>
        <v>-0.33549936806175562</v>
      </c>
      <c r="BY15" s="152">
        <f t="shared" si="20"/>
        <v>-0.33687931908465774</v>
      </c>
      <c r="BZ15" s="152">
        <f t="shared" si="20"/>
        <v>-0.34205413542054064</v>
      </c>
      <c r="CA15" s="152">
        <f t="shared" si="20"/>
        <v>-0.34736694685871383</v>
      </c>
      <c r="CB15" s="152">
        <f t="shared" si="20"/>
        <v>-0.34936787584192186</v>
      </c>
      <c r="CC15" s="152">
        <f t="shared" si="20"/>
        <v>-0.35067882931367889</v>
      </c>
      <c r="CD15" s="152" t="str">
        <f t="shared" si="20"/>
        <v>n.a.</v>
      </c>
      <c r="CE15" s="152" t="str">
        <f t="shared" si="20"/>
        <v>n.a.</v>
      </c>
      <c r="CF15" s="152" t="str">
        <f t="shared" si="20"/>
        <v>n.a.</v>
      </c>
      <c r="CG15" s="152" t="str">
        <f t="shared" si="20"/>
        <v>n.a.</v>
      </c>
      <c r="CH15" s="152" t="str">
        <f t="shared" si="20"/>
        <v>n.a.</v>
      </c>
      <c r="CI15" s="152" t="str">
        <f t="shared" si="20"/>
        <v>n.a.</v>
      </c>
      <c r="CJ15" s="152" t="str">
        <f t="shared" si="20"/>
        <v>n.a.</v>
      </c>
      <c r="CK15" s="152" t="str">
        <f t="shared" si="21"/>
        <v>n.a.</v>
      </c>
      <c r="CL15" s="152" t="str">
        <f t="shared" si="21"/>
        <v>n.a.</v>
      </c>
      <c r="CM15" s="152" t="str">
        <f t="shared" si="21"/>
        <v>n.a.</v>
      </c>
      <c r="CN15" s="152" t="str">
        <f t="shared" si="21"/>
        <v>n.a.</v>
      </c>
      <c r="CO15" s="152" t="str">
        <f t="shared" si="21"/>
        <v>n.a.</v>
      </c>
      <c r="CP15" s="152" t="str">
        <f t="shared" si="21"/>
        <v>n.a.</v>
      </c>
      <c r="CQ15" s="152" t="str">
        <f t="shared" si="21"/>
        <v>n.a.</v>
      </c>
      <c r="CR15" s="152" t="str">
        <f t="shared" si="21"/>
        <v>n.a.</v>
      </c>
      <c r="CS15" s="152" t="str">
        <f t="shared" si="21"/>
        <v>n.a.</v>
      </c>
      <c r="CT15" s="152" t="str">
        <f t="shared" si="21"/>
        <v>n.a.</v>
      </c>
      <c r="CU15" s="152" t="str">
        <f t="shared" si="21"/>
        <v>n.a.</v>
      </c>
      <c r="CV15" s="152" t="str">
        <f t="shared" si="21"/>
        <v>n.a.</v>
      </c>
      <c r="CW15" s="152" t="str">
        <f t="shared" si="21"/>
        <v>n.a.</v>
      </c>
      <c r="CX15" s="152" t="str">
        <f t="shared" si="21"/>
        <v>n.a.</v>
      </c>
      <c r="CY15" s="152" t="str">
        <f t="shared" si="21"/>
        <v>n.a.</v>
      </c>
      <c r="CZ15" s="152" t="str">
        <f t="shared" si="21"/>
        <v>n.a.</v>
      </c>
      <c r="DA15" s="152" t="str">
        <f t="shared" si="22"/>
        <v>n.a.</v>
      </c>
      <c r="DB15" s="152" t="str">
        <f t="shared" si="22"/>
        <v>n.a.</v>
      </c>
    </row>
    <row r="16" spans="1:106" x14ac:dyDescent="0.25">
      <c r="A16" s="31"/>
      <c r="B16" s="32"/>
      <c r="C16" s="98">
        <f>saida!M7</f>
        <v>2.4191355405385338E-3</v>
      </c>
      <c r="D16" s="19"/>
      <c r="E16" s="23">
        <v>6</v>
      </c>
      <c r="F16" s="5">
        <f>IF(saida!B7&gt;0,saida!B7,$F$11)</f>
        <v>288.14999999999998</v>
      </c>
      <c r="G16" s="13">
        <f>IF(saida!B7&gt;0,saida!A7,$G$11)</f>
        <v>1.0491897321422501</v>
      </c>
      <c r="H16" s="13">
        <f t="shared" si="6"/>
        <v>1.0824026473994326</v>
      </c>
      <c r="I16" s="14">
        <f>IF(saida!D7&gt;0,saida!D7,$I$11)</f>
        <v>303.14999999999998</v>
      </c>
      <c r="J16" s="15">
        <f>IF(saida!D7&gt;0,saida!C7,$J$11)</f>
        <v>0.86914130223527175</v>
      </c>
      <c r="K16" s="15">
        <f t="shared" si="7"/>
        <v>0.90255605433682018</v>
      </c>
      <c r="L16" s="142">
        <f>saida!L7</f>
        <v>278.14999999999998</v>
      </c>
      <c r="M16" s="86">
        <f>saida!I7</f>
        <v>0</v>
      </c>
      <c r="N16" s="86">
        <f>saida!J7</f>
        <v>1.0000000000000001E-5</v>
      </c>
      <c r="O16" s="86">
        <f>saida!K7</f>
        <v>0</v>
      </c>
      <c r="P16" s="4"/>
      <c r="Q16" s="16">
        <f t="shared" si="23"/>
        <v>287.31666666666655</v>
      </c>
      <c r="R16" s="13">
        <f t="shared" si="24"/>
        <v>1.0689283392622078</v>
      </c>
      <c r="S16" s="17">
        <f t="shared" si="8"/>
        <v>286.91666666666663</v>
      </c>
      <c r="T16" s="15">
        <f t="shared" si="9"/>
        <v>0.74236555262067838</v>
      </c>
      <c r="AK16" s="23">
        <v>6</v>
      </c>
      <c r="AL16" s="13">
        <f t="shared" si="1"/>
        <v>-3.3212915257182507E-2</v>
      </c>
      <c r="AM16" s="13">
        <f t="shared" si="10"/>
        <v>3.3212915257182507E-2</v>
      </c>
      <c r="AN16" s="16">
        <f t="shared" si="2"/>
        <v>-3.1655776109596419</v>
      </c>
      <c r="AO16" s="16">
        <f t="shared" si="11"/>
        <v>3.1655776109596419</v>
      </c>
      <c r="AP16" s="15">
        <f t="shared" si="3"/>
        <v>-3.3414752101548428E-2</v>
      </c>
      <c r="AQ16" s="15">
        <f t="shared" si="12"/>
        <v>3.3414752101548428E-2</v>
      </c>
      <c r="AR16" s="17">
        <f t="shared" si="4"/>
        <v>-3.8445707292487223</v>
      </c>
      <c r="AS16" s="17">
        <f t="shared" si="13"/>
        <v>3.8445707292487223</v>
      </c>
      <c r="AT16" s="79">
        <f t="shared" si="14"/>
        <v>1.0000000000000001E-5</v>
      </c>
      <c r="AU16" s="79">
        <f t="shared" si="15"/>
        <v>1.0000000000000001E-5</v>
      </c>
      <c r="AV16" s="80">
        <f t="shared" si="16"/>
        <v>0</v>
      </c>
      <c r="AW16" s="80">
        <f t="shared" si="17"/>
        <v>0</v>
      </c>
      <c r="AZ16" s="2">
        <f t="shared" si="18"/>
        <v>1.0000000000000001E-5</v>
      </c>
      <c r="BC16" s="116">
        <f>saida!AN7</f>
        <v>0.40795830238657049</v>
      </c>
      <c r="BD16" s="116">
        <f>saida!AM7</f>
        <v>0.16666666666666671</v>
      </c>
      <c r="BE16" s="119">
        <f t="shared" si="19"/>
        <v>-0.31444678568605317</v>
      </c>
      <c r="BF16" s="120">
        <f t="shared" si="19"/>
        <v>-0.32402783716816375</v>
      </c>
      <c r="BG16" s="119">
        <f t="shared" si="19"/>
        <v>-0.33360888865027444</v>
      </c>
      <c r="BH16" s="120">
        <f t="shared" si="19"/>
        <v>-0.34242345601381619</v>
      </c>
      <c r="BI16" s="119">
        <f t="shared" si="19"/>
        <v>-0.34318994013238502</v>
      </c>
      <c r="BJ16" s="120">
        <f t="shared" si="19"/>
        <v>-0.34702236072522924</v>
      </c>
      <c r="BK16" s="119">
        <f t="shared" si="19"/>
        <v>-0.35162126543664241</v>
      </c>
      <c r="BL16" s="120">
        <f t="shared" si="19"/>
        <v>-0.35200450749592682</v>
      </c>
      <c r="BM16" s="119">
        <f t="shared" si="19"/>
        <v>-0.35277099161449549</v>
      </c>
      <c r="BN16" s="120">
        <f t="shared" si="19"/>
        <v>-0.35669922272216098</v>
      </c>
      <c r="BO16" s="119">
        <f t="shared" si="19"/>
        <v>-0.36235204309660624</v>
      </c>
      <c r="BP16" s="120">
        <f t="shared" si="19"/>
        <v>-0.36752581089694608</v>
      </c>
      <c r="BQ16" s="119">
        <f t="shared" si="19"/>
        <v>-0.37193309457871687</v>
      </c>
      <c r="BR16" s="120">
        <f t="shared" si="19"/>
        <v>-0.37624456774566656</v>
      </c>
      <c r="BS16" s="119">
        <f t="shared" si="19"/>
        <v>-0.37768172546798323</v>
      </c>
      <c r="BT16" s="120">
        <f t="shared" si="19"/>
        <v>-0.38151414606082745</v>
      </c>
      <c r="BU16" s="119">
        <f t="shared" si="20"/>
        <v>-0.38620886128706183</v>
      </c>
      <c r="BV16" s="120">
        <f t="shared" si="20"/>
        <v>-0.39109519754293798</v>
      </c>
      <c r="BW16" s="119">
        <f t="shared" si="20"/>
        <v>-0.39214911320597029</v>
      </c>
      <c r="BX16" s="120">
        <f t="shared" si="20"/>
        <v>-0.39876003872862664</v>
      </c>
      <c r="BY16" s="119">
        <f t="shared" si="20"/>
        <v>-0.40067624902504873</v>
      </c>
      <c r="BZ16" s="120">
        <f t="shared" si="20"/>
        <v>-0.4078620376366317</v>
      </c>
      <c r="CA16" s="119">
        <f t="shared" si="20"/>
        <v>-0.41523944727785683</v>
      </c>
      <c r="CB16" s="120">
        <f t="shared" si="20"/>
        <v>-0.41801795220766896</v>
      </c>
      <c r="CC16" s="119">
        <f t="shared" si="20"/>
        <v>-0.41983835198926989</v>
      </c>
      <c r="CD16" s="120" t="str">
        <f t="shared" si="20"/>
        <v>n.a.</v>
      </c>
      <c r="CE16" s="119" t="str">
        <f t="shared" si="20"/>
        <v>n.a.</v>
      </c>
      <c r="CF16" s="120" t="str">
        <f t="shared" si="20"/>
        <v>n.a.</v>
      </c>
      <c r="CG16" s="119" t="str">
        <f t="shared" si="20"/>
        <v>n.a.</v>
      </c>
      <c r="CH16" s="120" t="str">
        <f t="shared" si="20"/>
        <v>n.a.</v>
      </c>
      <c r="CI16" s="119" t="str">
        <f t="shared" si="20"/>
        <v>n.a.</v>
      </c>
      <c r="CJ16" s="120" t="str">
        <f t="shared" si="20"/>
        <v>n.a.</v>
      </c>
      <c r="CK16" s="119" t="str">
        <f t="shared" si="21"/>
        <v>n.a.</v>
      </c>
      <c r="CL16" s="120" t="str">
        <f t="shared" si="21"/>
        <v>n.a.</v>
      </c>
      <c r="CM16" s="119" t="str">
        <f t="shared" si="21"/>
        <v>n.a.</v>
      </c>
      <c r="CN16" s="120" t="str">
        <f t="shared" si="21"/>
        <v>n.a.</v>
      </c>
      <c r="CO16" s="119" t="str">
        <f t="shared" si="21"/>
        <v>n.a.</v>
      </c>
      <c r="CP16" s="120" t="str">
        <f t="shared" si="21"/>
        <v>n.a.</v>
      </c>
      <c r="CQ16" s="119" t="str">
        <f t="shared" si="21"/>
        <v>n.a.</v>
      </c>
      <c r="CR16" s="120" t="str">
        <f t="shared" si="21"/>
        <v>n.a.</v>
      </c>
      <c r="CS16" s="119" t="str">
        <f t="shared" si="21"/>
        <v>n.a.</v>
      </c>
      <c r="CT16" s="120" t="str">
        <f t="shared" si="21"/>
        <v>n.a.</v>
      </c>
      <c r="CU16" s="119" t="str">
        <f t="shared" si="21"/>
        <v>n.a.</v>
      </c>
      <c r="CV16" s="120" t="str">
        <f t="shared" si="21"/>
        <v>n.a.</v>
      </c>
      <c r="CW16" s="119" t="str">
        <f t="shared" si="21"/>
        <v>n.a.</v>
      </c>
      <c r="CX16" s="120" t="str">
        <f t="shared" si="21"/>
        <v>n.a.</v>
      </c>
      <c r="CY16" s="119" t="str">
        <f t="shared" si="21"/>
        <v>n.a.</v>
      </c>
      <c r="CZ16" s="120" t="str">
        <f t="shared" si="21"/>
        <v>n.a.</v>
      </c>
      <c r="DA16" s="119" t="str">
        <f t="shared" si="22"/>
        <v>n.a.</v>
      </c>
      <c r="DB16" s="120" t="str">
        <f t="shared" si="22"/>
        <v>n.a.</v>
      </c>
    </row>
    <row r="17" spans="1:106" x14ac:dyDescent="0.25">
      <c r="A17" s="31"/>
      <c r="B17" s="32"/>
      <c r="C17" s="33"/>
      <c r="E17" s="23">
        <v>7</v>
      </c>
      <c r="F17" s="5">
        <f>IF(saida!B8&gt;0,saida!B8,$F$11)</f>
        <v>288.14999999999998</v>
      </c>
      <c r="G17" s="13">
        <f>IF(saida!B8&gt;0,saida!A8,$G$11)</f>
        <v>1.028587288370802</v>
      </c>
      <c r="H17" s="13">
        <f t="shared" si="6"/>
        <v>1.0824026473994326</v>
      </c>
      <c r="I17" s="14">
        <f>IF(saida!D8&gt;0,saida!D8,$I$11)</f>
        <v>308.14999999999998</v>
      </c>
      <c r="J17" s="15">
        <f>IF(saida!D8&gt;0,saida!C8,$J$11)</f>
        <v>0.93976251433052882</v>
      </c>
      <c r="K17" s="15">
        <f t="shared" si="7"/>
        <v>0.94827471555595688</v>
      </c>
      <c r="L17" s="142">
        <f>saida!L8</f>
        <v>278.14999999999998</v>
      </c>
      <c r="M17" s="86">
        <f>saida!I8</f>
        <v>0.50715965042340005</v>
      </c>
      <c r="N17" s="86">
        <f>saida!J8</f>
        <v>-0.38183343638734812</v>
      </c>
      <c r="O17" s="86">
        <f>saida!K8</f>
        <v>-0.34240185622952918</v>
      </c>
      <c r="P17" s="4"/>
      <c r="Q17" s="16">
        <f t="shared" si="23"/>
        <v>289.14999999999986</v>
      </c>
      <c r="R17" s="13">
        <f t="shared" si="24"/>
        <v>1.0987011450707345</v>
      </c>
      <c r="S17" s="17">
        <f t="shared" si="8"/>
        <v>288.66999999999996</v>
      </c>
      <c r="T17" s="15">
        <f t="shared" si="9"/>
        <v>0.76024078742443391</v>
      </c>
      <c r="AK17" s="23">
        <v>7</v>
      </c>
      <c r="AL17" s="13">
        <f t="shared" si="1"/>
        <v>-5.3815359028630549E-2</v>
      </c>
      <c r="AM17" s="13">
        <f t="shared" si="10"/>
        <v>5.3815359028630549E-2</v>
      </c>
      <c r="AN17" s="16">
        <f t="shared" si="2"/>
        <v>-5.2319681214289231</v>
      </c>
      <c r="AO17" s="16">
        <f t="shared" si="11"/>
        <v>5.2319681214289231</v>
      </c>
      <c r="AP17" s="15">
        <f t="shared" si="3"/>
        <v>-8.5122012254280621E-3</v>
      </c>
      <c r="AQ17" s="15">
        <f t="shared" si="12"/>
        <v>8.5122012254280621E-3</v>
      </c>
      <c r="AR17" s="17">
        <f t="shared" si="4"/>
        <v>-0.90578216258093813</v>
      </c>
      <c r="AS17" s="17">
        <f t="shared" si="13"/>
        <v>0.90578216258093813</v>
      </c>
      <c r="AT17" s="79">
        <f t="shared" si="14"/>
        <v>-3.9431580157818946E-2</v>
      </c>
      <c r="AU17" s="79">
        <f t="shared" si="15"/>
        <v>3.9431580157818946E-2</v>
      </c>
      <c r="AV17" s="80">
        <f t="shared" si="16"/>
        <v>10.326906027637104</v>
      </c>
      <c r="AW17" s="80">
        <f t="shared" si="17"/>
        <v>10.326906027637104</v>
      </c>
      <c r="AZ17" s="2">
        <f t="shared" si="18"/>
        <v>0</v>
      </c>
      <c r="BC17" s="116">
        <f>saida!AN8</f>
        <v>0.4627519980913754</v>
      </c>
      <c r="BD17" s="116">
        <f>saida!AM8</f>
        <v>0.2</v>
      </c>
      <c r="BE17" s="119">
        <f t="shared" si="19"/>
        <v>-0.34477103154234656</v>
      </c>
      <c r="BF17" s="120">
        <f t="shared" si="19"/>
        <v>-0.35728796639009386</v>
      </c>
      <c r="BG17" s="119">
        <f t="shared" si="19"/>
        <v>-0.36980490123784138</v>
      </c>
      <c r="BH17" s="120">
        <f t="shared" si="19"/>
        <v>-0.38132048129776897</v>
      </c>
      <c r="BI17" s="119">
        <f t="shared" si="19"/>
        <v>-0.38232183608558862</v>
      </c>
      <c r="BJ17" s="120">
        <f t="shared" si="19"/>
        <v>-0.38732861002468766</v>
      </c>
      <c r="BK17" s="119">
        <f t="shared" si="19"/>
        <v>-0.39333673875160652</v>
      </c>
      <c r="BL17" s="120">
        <f t="shared" si="19"/>
        <v>-0.39383741614551632</v>
      </c>
      <c r="BM17" s="119">
        <f t="shared" si="19"/>
        <v>-0.39483877093333603</v>
      </c>
      <c r="BN17" s="120">
        <f t="shared" si="19"/>
        <v>-0.39997071422091263</v>
      </c>
      <c r="BO17" s="119">
        <f t="shared" si="19"/>
        <v>-0.40735570578108354</v>
      </c>
      <c r="BP17" s="120">
        <f t="shared" si="19"/>
        <v>-0.41411485059886721</v>
      </c>
      <c r="BQ17" s="119">
        <f t="shared" si="19"/>
        <v>-0.41987264062883095</v>
      </c>
      <c r="BR17" s="120">
        <f t="shared" si="19"/>
        <v>-0.42550526131031713</v>
      </c>
      <c r="BS17" s="119">
        <f t="shared" si="19"/>
        <v>-0.42738280153747932</v>
      </c>
      <c r="BT17" s="120">
        <f t="shared" si="19"/>
        <v>-0.43238957547657819</v>
      </c>
      <c r="BU17" s="119">
        <f t="shared" si="20"/>
        <v>-0.43852287355197461</v>
      </c>
      <c r="BV17" s="120">
        <f t="shared" si="20"/>
        <v>-0.44490651032432554</v>
      </c>
      <c r="BW17" s="119">
        <f t="shared" si="20"/>
        <v>-0.44628337315757782</v>
      </c>
      <c r="BX17" s="120">
        <f t="shared" si="20"/>
        <v>-0.45492005820252363</v>
      </c>
      <c r="BY17" s="119">
        <f t="shared" si="20"/>
        <v>-0.45742344517207312</v>
      </c>
      <c r="BZ17" s="120">
        <f t="shared" si="20"/>
        <v>-0.46681114630788367</v>
      </c>
      <c r="CA17" s="119">
        <f t="shared" si="20"/>
        <v>-0.47644918614064913</v>
      </c>
      <c r="CB17" s="120">
        <f t="shared" si="20"/>
        <v>-0.48007909724649589</v>
      </c>
      <c r="CC17" s="119">
        <f t="shared" si="20"/>
        <v>-0.48245731486756777</v>
      </c>
      <c r="CD17" s="120" t="str">
        <f t="shared" si="20"/>
        <v>n.a.</v>
      </c>
      <c r="CE17" s="119" t="str">
        <f t="shared" si="20"/>
        <v>n.a.</v>
      </c>
      <c r="CF17" s="120" t="str">
        <f t="shared" si="20"/>
        <v>n.a.</v>
      </c>
      <c r="CG17" s="119" t="str">
        <f t="shared" si="20"/>
        <v>n.a.</v>
      </c>
      <c r="CH17" s="120" t="str">
        <f t="shared" si="20"/>
        <v>n.a.</v>
      </c>
      <c r="CI17" s="119" t="str">
        <f t="shared" si="20"/>
        <v>n.a.</v>
      </c>
      <c r="CJ17" s="120" t="str">
        <f t="shared" si="20"/>
        <v>n.a.</v>
      </c>
      <c r="CK17" s="119" t="str">
        <f t="shared" si="21"/>
        <v>n.a.</v>
      </c>
      <c r="CL17" s="120" t="str">
        <f t="shared" si="21"/>
        <v>n.a.</v>
      </c>
      <c r="CM17" s="119" t="str">
        <f t="shared" si="21"/>
        <v>n.a.</v>
      </c>
      <c r="CN17" s="120" t="str">
        <f t="shared" si="21"/>
        <v>n.a.</v>
      </c>
      <c r="CO17" s="119" t="str">
        <f t="shared" si="21"/>
        <v>n.a.</v>
      </c>
      <c r="CP17" s="120" t="str">
        <f t="shared" si="21"/>
        <v>n.a.</v>
      </c>
      <c r="CQ17" s="119" t="str">
        <f t="shared" si="21"/>
        <v>n.a.</v>
      </c>
      <c r="CR17" s="120" t="str">
        <f t="shared" si="21"/>
        <v>n.a.</v>
      </c>
      <c r="CS17" s="119" t="str">
        <f t="shared" si="21"/>
        <v>n.a.</v>
      </c>
      <c r="CT17" s="120" t="str">
        <f t="shared" si="21"/>
        <v>n.a.</v>
      </c>
      <c r="CU17" s="119" t="str">
        <f t="shared" si="21"/>
        <v>n.a.</v>
      </c>
      <c r="CV17" s="120" t="str">
        <f t="shared" si="21"/>
        <v>n.a.</v>
      </c>
      <c r="CW17" s="119" t="str">
        <f t="shared" si="21"/>
        <v>n.a.</v>
      </c>
      <c r="CX17" s="120" t="str">
        <f t="shared" si="21"/>
        <v>n.a.</v>
      </c>
      <c r="CY17" s="119" t="str">
        <f t="shared" si="21"/>
        <v>n.a.</v>
      </c>
      <c r="CZ17" s="120" t="str">
        <f t="shared" si="21"/>
        <v>n.a.</v>
      </c>
      <c r="DA17" s="119" t="str">
        <f t="shared" si="22"/>
        <v>n.a.</v>
      </c>
      <c r="DB17" s="120" t="str">
        <f t="shared" si="22"/>
        <v>n.a.</v>
      </c>
    </row>
    <row r="18" spans="1:106" x14ac:dyDescent="0.25">
      <c r="A18" s="34" t="str">
        <f>saida!G1</f>
        <v>R2 H2O</v>
      </c>
      <c r="B18" s="35" t="str">
        <f>saida!H1</f>
        <v>R2 MEG</v>
      </c>
      <c r="C18" s="100" t="str">
        <f>saida!N1</f>
        <v>R2 pot</v>
      </c>
      <c r="E18" s="23">
        <v>8</v>
      </c>
      <c r="F18" s="5">
        <f>IF(saida!B9&gt;0,saida!B9,$F$11)</f>
        <v>293.14999999999998</v>
      </c>
      <c r="G18" s="13">
        <f>IF(saida!B9&gt;0,saida!A9,$G$11)</f>
        <v>1.2326684539299839</v>
      </c>
      <c r="H18" s="13">
        <f t="shared" si="6"/>
        <v>1.1653008477829501</v>
      </c>
      <c r="I18" s="14">
        <f>IF(saida!D9&gt;0,saida!D9,$I$11)</f>
        <v>313.14999999999998</v>
      </c>
      <c r="J18" s="15">
        <f>IF(saida!D9&gt;0,saida!C9,$J$11)</f>
        <v>0.98884263939368922</v>
      </c>
      <c r="K18" s="15">
        <f t="shared" si="7"/>
        <v>0.99155344943944734</v>
      </c>
      <c r="L18" s="142">
        <f>saida!L9</f>
        <v>278.14999999999998</v>
      </c>
      <c r="M18" s="86">
        <f>saida!I9</f>
        <v>0.24659019093794379</v>
      </c>
      <c r="N18" s="86">
        <f>saida!J9</f>
        <v>-0.41288236684367818</v>
      </c>
      <c r="O18" s="86">
        <f>saida!K9</f>
        <v>-0.37343809531732358</v>
      </c>
      <c r="P18" s="4"/>
      <c r="Q18" s="16">
        <f t="shared" si="23"/>
        <v>290.98333333333318</v>
      </c>
      <c r="R18" s="13">
        <f t="shared" si="24"/>
        <v>1.1289473471024718</v>
      </c>
      <c r="S18" s="17">
        <f t="shared" si="8"/>
        <v>290.42333333333329</v>
      </c>
      <c r="T18" s="15">
        <f t="shared" si="9"/>
        <v>0.77802468018029425</v>
      </c>
      <c r="AK18" s="23">
        <v>8</v>
      </c>
      <c r="AL18" s="13">
        <f t="shared" si="1"/>
        <v>6.7367606147033854E-2</v>
      </c>
      <c r="AM18" s="13">
        <f t="shared" si="10"/>
        <v>6.7367606147033854E-2</v>
      </c>
      <c r="AN18" s="16">
        <f t="shared" si="2"/>
        <v>5.4651845702916289</v>
      </c>
      <c r="AO18" s="16">
        <f t="shared" si="11"/>
        <v>5.4651845702916289</v>
      </c>
      <c r="AP18" s="15">
        <f t="shared" si="3"/>
        <v>-2.7108100457581275E-3</v>
      </c>
      <c r="AQ18" s="15">
        <f t="shared" si="12"/>
        <v>2.7108100457581275E-3</v>
      </c>
      <c r="AR18" s="17">
        <f t="shared" si="4"/>
        <v>-0.27413967984028942</v>
      </c>
      <c r="AS18" s="17">
        <f t="shared" si="13"/>
        <v>0.27413967984028942</v>
      </c>
      <c r="AT18" s="79">
        <f>IF(AK18&lt;$C$7+1,N18-O18,0)</f>
        <v>-3.9444271526354602E-2</v>
      </c>
      <c r="AU18" s="79">
        <f t="shared" si="15"/>
        <v>3.9444271526354602E-2</v>
      </c>
      <c r="AV18" s="80">
        <f t="shared" si="16"/>
        <v>9.5533921266462407</v>
      </c>
      <c r="AW18" s="80">
        <f t="shared" si="17"/>
        <v>9.5533921266462407</v>
      </c>
      <c r="AZ18" s="2">
        <f t="shared" si="18"/>
        <v>0</v>
      </c>
      <c r="BC18" s="116">
        <f>saida!AN9</f>
        <v>0.51185821274450094</v>
      </c>
      <c r="BD18" s="116">
        <f>saida!AM9</f>
        <v>0.23333333333333331</v>
      </c>
      <c r="BE18" s="119">
        <f t="shared" si="19"/>
        <v>-0.36678005646863471</v>
      </c>
      <c r="BF18" s="120">
        <f t="shared" si="19"/>
        <v>-0.38242411084456779</v>
      </c>
      <c r="BG18" s="119">
        <f t="shared" si="19"/>
        <v>-0.39806816522050104</v>
      </c>
      <c r="BH18" s="120">
        <f t="shared" si="19"/>
        <v>-0.41246069524635948</v>
      </c>
      <c r="BI18" s="119">
        <f t="shared" si="19"/>
        <v>-0.41371221959643412</v>
      </c>
      <c r="BJ18" s="120">
        <f t="shared" si="19"/>
        <v>-0.41996984134680743</v>
      </c>
      <c r="BK18" s="119">
        <f t="shared" si="19"/>
        <v>-0.42747898744725532</v>
      </c>
      <c r="BL18" s="120">
        <f t="shared" si="19"/>
        <v>-0.42810474962229256</v>
      </c>
      <c r="BM18" s="119">
        <f t="shared" si="19"/>
        <v>-0.42935627397236714</v>
      </c>
      <c r="BN18" s="120">
        <f t="shared" si="19"/>
        <v>-0.4357703362664998</v>
      </c>
      <c r="BO18" s="119">
        <f t="shared" si="19"/>
        <v>-0.44500032834830044</v>
      </c>
      <c r="BP18" s="120">
        <f t="shared" si="19"/>
        <v>-0.45344811771130439</v>
      </c>
      <c r="BQ18" s="119">
        <f t="shared" si="19"/>
        <v>-0.46064438272423347</v>
      </c>
      <c r="BR18" s="120">
        <f t="shared" si="19"/>
        <v>-0.46768420719340331</v>
      </c>
      <c r="BS18" s="119">
        <f t="shared" si="19"/>
        <v>-0.47003081534979335</v>
      </c>
      <c r="BT18" s="120">
        <f t="shared" si="19"/>
        <v>-0.47628843710016661</v>
      </c>
      <c r="BU18" s="119">
        <f t="shared" si="20"/>
        <v>-0.48395402374437396</v>
      </c>
      <c r="BV18" s="120">
        <f t="shared" si="20"/>
        <v>-0.49193249147609958</v>
      </c>
      <c r="BW18" s="119">
        <f t="shared" si="20"/>
        <v>-0.49365333745745243</v>
      </c>
      <c r="BX18" s="120">
        <f t="shared" si="20"/>
        <v>-0.50444773497684625</v>
      </c>
      <c r="BY18" s="119">
        <f t="shared" si="20"/>
        <v>-0.50757654585203282</v>
      </c>
      <c r="BZ18" s="120">
        <f t="shared" si="20"/>
        <v>-0.51930958663398274</v>
      </c>
      <c r="CA18" s="119">
        <f t="shared" si="20"/>
        <v>-0.53135550850345115</v>
      </c>
      <c r="CB18" s="120">
        <f t="shared" si="20"/>
        <v>-0.53589228427247193</v>
      </c>
      <c r="CC18" s="119">
        <f t="shared" si="20"/>
        <v>-0.53886465460389898</v>
      </c>
      <c r="CD18" s="120" t="str">
        <f t="shared" si="20"/>
        <v>n.a.</v>
      </c>
      <c r="CE18" s="119" t="str">
        <f t="shared" si="20"/>
        <v>n.a.</v>
      </c>
      <c r="CF18" s="120" t="str">
        <f t="shared" si="20"/>
        <v>n.a.</v>
      </c>
      <c r="CG18" s="119" t="str">
        <f t="shared" si="20"/>
        <v>n.a.</v>
      </c>
      <c r="CH18" s="120" t="str">
        <f t="shared" si="20"/>
        <v>n.a.</v>
      </c>
      <c r="CI18" s="119" t="str">
        <f t="shared" si="20"/>
        <v>n.a.</v>
      </c>
      <c r="CJ18" s="120" t="str">
        <f t="shared" si="20"/>
        <v>n.a.</v>
      </c>
      <c r="CK18" s="119" t="str">
        <f t="shared" si="21"/>
        <v>n.a.</v>
      </c>
      <c r="CL18" s="120" t="str">
        <f t="shared" si="21"/>
        <v>n.a.</v>
      </c>
      <c r="CM18" s="119" t="str">
        <f t="shared" si="21"/>
        <v>n.a.</v>
      </c>
      <c r="CN18" s="120" t="str">
        <f t="shared" si="21"/>
        <v>n.a.</v>
      </c>
      <c r="CO18" s="119" t="str">
        <f t="shared" si="21"/>
        <v>n.a.</v>
      </c>
      <c r="CP18" s="120" t="str">
        <f t="shared" si="21"/>
        <v>n.a.</v>
      </c>
      <c r="CQ18" s="119" t="str">
        <f t="shared" si="21"/>
        <v>n.a.</v>
      </c>
      <c r="CR18" s="120" t="str">
        <f t="shared" si="21"/>
        <v>n.a.</v>
      </c>
      <c r="CS18" s="119" t="str">
        <f t="shared" si="21"/>
        <v>n.a.</v>
      </c>
      <c r="CT18" s="120" t="str">
        <f t="shared" si="21"/>
        <v>n.a.</v>
      </c>
      <c r="CU18" s="119" t="str">
        <f t="shared" si="21"/>
        <v>n.a.</v>
      </c>
      <c r="CV18" s="120" t="str">
        <f t="shared" si="21"/>
        <v>n.a.</v>
      </c>
      <c r="CW18" s="119" t="str">
        <f t="shared" si="21"/>
        <v>n.a.</v>
      </c>
      <c r="CX18" s="120" t="str">
        <f t="shared" si="21"/>
        <v>n.a.</v>
      </c>
      <c r="CY18" s="119" t="str">
        <f t="shared" si="21"/>
        <v>n.a.</v>
      </c>
      <c r="CZ18" s="120" t="str">
        <f t="shared" si="21"/>
        <v>n.a.</v>
      </c>
      <c r="DA18" s="119" t="str">
        <f t="shared" si="22"/>
        <v>n.a.</v>
      </c>
      <c r="DB18" s="120" t="str">
        <f t="shared" si="22"/>
        <v>n.a.</v>
      </c>
    </row>
    <row r="19" spans="1:106" x14ac:dyDescent="0.25">
      <c r="A19" s="36">
        <f>saida!G2</f>
        <v>0.96729093056077153</v>
      </c>
      <c r="B19" s="37">
        <f>saida!H2</f>
        <v>0.96759167096652965</v>
      </c>
      <c r="C19" s="97">
        <f>saida!N2</f>
        <v>0.98822664484819545</v>
      </c>
      <c r="D19" s="1"/>
      <c r="E19" s="23">
        <v>9</v>
      </c>
      <c r="F19" s="5">
        <f>IF(saida!B10&gt;0,saida!B10,$F$11)</f>
        <v>293.14999999999998</v>
      </c>
      <c r="G19" s="13">
        <f>IF(saida!B10&gt;0,saida!A10,$G$11)</f>
        <v>1.134313234810884</v>
      </c>
      <c r="H19" s="13">
        <f t="shared" si="6"/>
        <v>1.1653008477829501</v>
      </c>
      <c r="I19" s="14">
        <f>IF(saida!D10&gt;0,saida!D10,$I$11)</f>
        <v>330.75</v>
      </c>
      <c r="J19" s="15">
        <f>IF(saida!D10&gt;0,saida!C10,$J$11)</f>
        <v>1.125168660921585</v>
      </c>
      <c r="K19" s="15">
        <f t="shared" si="7"/>
        <v>1.1192969461382849</v>
      </c>
      <c r="L19" s="142">
        <f>saida!L10</f>
        <v>278.14999999999998</v>
      </c>
      <c r="M19" s="86">
        <f>saida!I10</f>
        <v>1</v>
      </c>
      <c r="N19" s="86">
        <f>saida!J10</f>
        <v>1.0000000000000001E-5</v>
      </c>
      <c r="O19" s="86">
        <f>saida!K10</f>
        <v>0</v>
      </c>
      <c r="P19" s="4"/>
      <c r="Q19" s="16">
        <f t="shared" si="23"/>
        <v>292.81666666666649</v>
      </c>
      <c r="R19" s="13">
        <f t="shared" si="24"/>
        <v>1.159665243943462</v>
      </c>
      <c r="S19" s="17">
        <f t="shared" si="8"/>
        <v>292.17666666666662</v>
      </c>
      <c r="T19" s="15">
        <f t="shared" si="9"/>
        <v>0.79569740049340565</v>
      </c>
      <c r="AK19" s="23">
        <v>9</v>
      </c>
      <c r="AL19" s="13">
        <f t="shared" si="1"/>
        <v>-3.0987612972066092E-2</v>
      </c>
      <c r="AM19" s="13">
        <f t="shared" si="10"/>
        <v>3.0987612972066092E-2</v>
      </c>
      <c r="AN19" s="16">
        <f t="shared" si="2"/>
        <v>-2.7318391446990775</v>
      </c>
      <c r="AO19" s="16">
        <f t="shared" si="11"/>
        <v>2.7318391446990775</v>
      </c>
      <c r="AP19" s="15">
        <f t="shared" si="3"/>
        <v>5.8717147833000638E-3</v>
      </c>
      <c r="AQ19" s="15">
        <f t="shared" si="12"/>
        <v>5.8717147833000638E-3</v>
      </c>
      <c r="AR19" s="17">
        <f t="shared" si="4"/>
        <v>0.52185196648569598</v>
      </c>
      <c r="AS19" s="17">
        <f t="shared" si="13"/>
        <v>0.52185196648569598</v>
      </c>
      <c r="AT19" s="79">
        <f t="shared" si="14"/>
        <v>1.0000000000000001E-5</v>
      </c>
      <c r="AU19" s="79">
        <f t="shared" si="15"/>
        <v>1.0000000000000001E-5</v>
      </c>
      <c r="AV19" s="80">
        <f t="shared" si="16"/>
        <v>0</v>
      </c>
      <c r="AW19" s="80">
        <f t="shared" si="17"/>
        <v>0</v>
      </c>
      <c r="AZ19" s="2">
        <f t="shared" si="18"/>
        <v>1.0000000000000001E-5</v>
      </c>
      <c r="BC19" s="116">
        <f>saida!AN10</f>
        <v>0.55611878047742458</v>
      </c>
      <c r="BD19" s="116">
        <f>saida!AM10</f>
        <v>0.26666666666666672</v>
      </c>
      <c r="BE19" s="119">
        <f t="shared" si="19"/>
        <v>-0.38143695951474504</v>
      </c>
      <c r="BF19" s="120">
        <f t="shared" si="19"/>
        <v>-0.40033637713637554</v>
      </c>
      <c r="BG19" s="119">
        <f t="shared" si="19"/>
        <v>-0.4192357947580061</v>
      </c>
      <c r="BH19" s="120">
        <f t="shared" si="19"/>
        <v>-0.43662325896990606</v>
      </c>
      <c r="BI19" s="119">
        <f t="shared" si="19"/>
        <v>-0.43813521237963649</v>
      </c>
      <c r="BJ19" s="120">
        <f t="shared" si="19"/>
        <v>-0.4456949794282889</v>
      </c>
      <c r="BK19" s="119">
        <f t="shared" si="19"/>
        <v>-0.45476669988667145</v>
      </c>
      <c r="BL19" s="120">
        <f t="shared" si="19"/>
        <v>-0.45552267659153661</v>
      </c>
      <c r="BM19" s="119">
        <f t="shared" si="19"/>
        <v>-0.45703463000126687</v>
      </c>
      <c r="BN19" s="120">
        <f t="shared" si="19"/>
        <v>-0.46478339122613554</v>
      </c>
      <c r="BO19" s="119">
        <f t="shared" si="19"/>
        <v>-0.47593404762289754</v>
      </c>
      <c r="BP19" s="120">
        <f t="shared" si="19"/>
        <v>-0.48613973313857822</v>
      </c>
      <c r="BQ19" s="119">
        <f t="shared" si="19"/>
        <v>-0.49483346524452798</v>
      </c>
      <c r="BR19" s="120">
        <f t="shared" si="19"/>
        <v>-0.50333820317426159</v>
      </c>
      <c r="BS19" s="119">
        <f t="shared" si="19"/>
        <v>-0.50617311581750624</v>
      </c>
      <c r="BT19" s="120">
        <f t="shared" si="19"/>
        <v>-0.51373288286615837</v>
      </c>
      <c r="BU19" s="119">
        <f t="shared" si="20"/>
        <v>-0.52299359750075758</v>
      </c>
      <c r="BV19" s="120">
        <f t="shared" si="20"/>
        <v>-0.53263230048778876</v>
      </c>
      <c r="BW19" s="119">
        <f t="shared" si="20"/>
        <v>-0.53471123642616825</v>
      </c>
      <c r="BX19" s="120">
        <f t="shared" si="20"/>
        <v>-0.54775183458509336</v>
      </c>
      <c r="BY19" s="119">
        <f t="shared" si="20"/>
        <v>-0.55153171810941937</v>
      </c>
      <c r="BZ19" s="120">
        <f t="shared" si="20"/>
        <v>-0.56570628132564227</v>
      </c>
      <c r="CA19" s="119">
        <f t="shared" si="20"/>
        <v>-0.5802588328942978</v>
      </c>
      <c r="CB19" s="120">
        <f t="shared" si="20"/>
        <v>-0.58573966400457056</v>
      </c>
      <c r="CC19" s="119">
        <f t="shared" si="20"/>
        <v>-0.58933055335268014</v>
      </c>
      <c r="CD19" s="120" t="str">
        <f t="shared" si="20"/>
        <v>n.a.</v>
      </c>
      <c r="CE19" s="119" t="str">
        <f t="shared" si="20"/>
        <v>n.a.</v>
      </c>
      <c r="CF19" s="120" t="str">
        <f t="shared" si="20"/>
        <v>n.a.</v>
      </c>
      <c r="CG19" s="119" t="str">
        <f t="shared" si="20"/>
        <v>n.a.</v>
      </c>
      <c r="CH19" s="120" t="str">
        <f t="shared" si="20"/>
        <v>n.a.</v>
      </c>
      <c r="CI19" s="119" t="str">
        <f t="shared" si="20"/>
        <v>n.a.</v>
      </c>
      <c r="CJ19" s="120" t="str">
        <f t="shared" si="20"/>
        <v>n.a.</v>
      </c>
      <c r="CK19" s="119" t="str">
        <f t="shared" si="21"/>
        <v>n.a.</v>
      </c>
      <c r="CL19" s="120" t="str">
        <f t="shared" si="21"/>
        <v>n.a.</v>
      </c>
      <c r="CM19" s="119" t="str">
        <f t="shared" si="21"/>
        <v>n.a.</v>
      </c>
      <c r="CN19" s="120" t="str">
        <f t="shared" si="21"/>
        <v>n.a.</v>
      </c>
      <c r="CO19" s="119" t="str">
        <f t="shared" si="21"/>
        <v>n.a.</v>
      </c>
      <c r="CP19" s="120" t="str">
        <f t="shared" si="21"/>
        <v>n.a.</v>
      </c>
      <c r="CQ19" s="119" t="str">
        <f t="shared" si="21"/>
        <v>n.a.</v>
      </c>
      <c r="CR19" s="120" t="str">
        <f t="shared" si="21"/>
        <v>n.a.</v>
      </c>
      <c r="CS19" s="119" t="str">
        <f t="shared" si="21"/>
        <v>n.a.</v>
      </c>
      <c r="CT19" s="120" t="str">
        <f t="shared" si="21"/>
        <v>n.a.</v>
      </c>
      <c r="CU19" s="119" t="str">
        <f t="shared" si="21"/>
        <v>n.a.</v>
      </c>
      <c r="CV19" s="120" t="str">
        <f t="shared" si="21"/>
        <v>n.a.</v>
      </c>
      <c r="CW19" s="119" t="str">
        <f t="shared" si="21"/>
        <v>n.a.</v>
      </c>
      <c r="CX19" s="120" t="str">
        <f t="shared" si="21"/>
        <v>n.a.</v>
      </c>
      <c r="CY19" s="119" t="str">
        <f t="shared" si="21"/>
        <v>n.a.</v>
      </c>
      <c r="CZ19" s="120" t="str">
        <f t="shared" si="21"/>
        <v>n.a.</v>
      </c>
      <c r="DA19" s="119" t="str">
        <f t="shared" si="22"/>
        <v>n.a.</v>
      </c>
      <c r="DB19" s="120" t="str">
        <f t="shared" si="22"/>
        <v>n.a.</v>
      </c>
    </row>
    <row r="20" spans="1:106" x14ac:dyDescent="0.25">
      <c r="C20" s="1"/>
      <c r="D20" s="1"/>
      <c r="E20" s="23">
        <v>10</v>
      </c>
      <c r="F20" s="5">
        <f>IF(saida!B11&gt;0,saida!B11,$F$11)</f>
        <v>293.14999999999998</v>
      </c>
      <c r="G20" s="13">
        <f>IF(saida!B11&gt;0,saida!A11,$G$11)</f>
        <v>1.134313234810884</v>
      </c>
      <c r="H20" s="13">
        <f t="shared" si="6"/>
        <v>1.1653008477829501</v>
      </c>
      <c r="I20" s="14">
        <f>IF(saida!D11&gt;0,saida!D11,$I$11)</f>
        <v>278.14999999999998</v>
      </c>
      <c r="J20" s="15">
        <f>IF(saida!D11&gt;0,saida!C11,$J$11)</f>
        <v>0.64294736854975298</v>
      </c>
      <c r="K20" s="15">
        <f t="shared" si="7"/>
        <v>0.6523137931829357</v>
      </c>
      <c r="L20" s="142">
        <f>saida!L11</f>
        <v>283.14999999999998</v>
      </c>
      <c r="M20" s="86">
        <f>saida!I11</f>
        <v>3.2223799362992523E-17</v>
      </c>
      <c r="N20" s="86">
        <f>saida!J11</f>
        <v>-3.1302329057225867E-2</v>
      </c>
      <c r="O20" s="86">
        <f>saida!K11</f>
        <v>-9.3541961968224406E-17</v>
      </c>
      <c r="P20" s="4"/>
      <c r="Q20" s="16">
        <f t="shared" si="23"/>
        <v>294.64999999999981</v>
      </c>
      <c r="R20" s="13">
        <f t="shared" si="24"/>
        <v>1.1908529198994067</v>
      </c>
      <c r="S20" s="17">
        <f t="shared" si="8"/>
        <v>293.92999999999995</v>
      </c>
      <c r="T20" s="15">
        <f t="shared" si="9"/>
        <v>0.81323920025184282</v>
      </c>
      <c r="AK20" s="23">
        <v>10</v>
      </c>
      <c r="AL20" s="13">
        <f t="shared" si="1"/>
        <v>-3.0987612972066092E-2</v>
      </c>
      <c r="AM20" s="13">
        <f t="shared" si="10"/>
        <v>3.0987612972066092E-2</v>
      </c>
      <c r="AN20" s="16">
        <f t="shared" si="2"/>
        <v>-2.7318391446990775</v>
      </c>
      <c r="AO20" s="16">
        <f t="shared" si="11"/>
        <v>2.7318391446990775</v>
      </c>
      <c r="AP20" s="15">
        <f t="shared" si="3"/>
        <v>0</v>
      </c>
      <c r="AQ20" s="15">
        <f t="shared" si="12"/>
        <v>0</v>
      </c>
      <c r="AR20" s="17">
        <f t="shared" si="4"/>
        <v>0</v>
      </c>
      <c r="AS20" s="17">
        <f t="shared" si="13"/>
        <v>0</v>
      </c>
      <c r="AT20" s="79">
        <f t="shared" si="14"/>
        <v>-3.1302329057225776E-2</v>
      </c>
      <c r="AU20" s="79">
        <f t="shared" si="15"/>
        <v>3.1302329057225776E-2</v>
      </c>
      <c r="AV20" s="80">
        <f t="shared" si="16"/>
        <v>99.999999999999716</v>
      </c>
      <c r="AW20" s="80">
        <v>0</v>
      </c>
      <c r="AZ20" s="2">
        <f t="shared" si="18"/>
        <v>3.1302329057225776E-2</v>
      </c>
      <c r="BC20" s="116">
        <f>saida!AN11</f>
        <v>0.59621720795750366</v>
      </c>
      <c r="BD20" s="116">
        <f>saida!AM11</f>
        <v>0.3</v>
      </c>
      <c r="BE20" s="119">
        <f t="shared" si="19"/>
        <v>-0.38964214293463934</v>
      </c>
      <c r="BF20" s="120">
        <f t="shared" si="19"/>
        <v>-0.41186253346489182</v>
      </c>
      <c r="BG20" s="119">
        <f t="shared" si="19"/>
        <v>-0.43408292399514442</v>
      </c>
      <c r="BH20" s="120">
        <f t="shared" si="19"/>
        <v>-0.45452568328297671</v>
      </c>
      <c r="BI20" s="119">
        <f t="shared" si="19"/>
        <v>-0.45630331452539685</v>
      </c>
      <c r="BJ20" s="120">
        <f t="shared" si="19"/>
        <v>-0.465191470737498</v>
      </c>
      <c r="BK20" s="119">
        <f t="shared" si="19"/>
        <v>-0.47585725819201924</v>
      </c>
      <c r="BL20" s="120">
        <f t="shared" si="19"/>
        <v>-0.47674607381322925</v>
      </c>
      <c r="BM20" s="119">
        <f t="shared" si="19"/>
        <v>-0.47852370505564923</v>
      </c>
      <c r="BN20" s="120">
        <f t="shared" si="19"/>
        <v>-0.48763406517305291</v>
      </c>
      <c r="BO20" s="119">
        <f t="shared" si="19"/>
        <v>-0.50074409558590194</v>
      </c>
      <c r="BP20" s="120">
        <f t="shared" si="19"/>
        <v>-0.51274310647223864</v>
      </c>
      <c r="BQ20" s="119">
        <f t="shared" si="19"/>
        <v>-0.52296448611615443</v>
      </c>
      <c r="BR20" s="120">
        <f t="shared" si="19"/>
        <v>-0.53296366185476796</v>
      </c>
      <c r="BS20" s="119">
        <f t="shared" si="19"/>
        <v>-0.53629672043430587</v>
      </c>
      <c r="BT20" s="120">
        <f t="shared" si="19"/>
        <v>-0.54518487664640691</v>
      </c>
      <c r="BU20" s="119">
        <f t="shared" si="20"/>
        <v>-0.5560728680062309</v>
      </c>
      <c r="BV20" s="120">
        <f t="shared" si="20"/>
        <v>-0.56740526717665929</v>
      </c>
      <c r="BW20" s="119">
        <f t="shared" si="20"/>
        <v>-0.5698495101349873</v>
      </c>
      <c r="BX20" s="120">
        <f t="shared" si="20"/>
        <v>-0.58518157960086159</v>
      </c>
      <c r="BY20" s="119">
        <f t="shared" si="20"/>
        <v>-0.589625657706912</v>
      </c>
      <c r="BZ20" s="120">
        <f t="shared" si="20"/>
        <v>-0.60629095060460136</v>
      </c>
      <c r="CA20" s="119">
        <f t="shared" si="20"/>
        <v>-0.6234006513128959</v>
      </c>
      <c r="CB20" s="120">
        <f t="shared" si="20"/>
        <v>-0.62984456456666904</v>
      </c>
      <c r="CC20" s="119">
        <f t="shared" si="20"/>
        <v>-0.63406643876741686</v>
      </c>
      <c r="CD20" s="120" t="str">
        <f t="shared" si="20"/>
        <v>n.a.</v>
      </c>
      <c r="CE20" s="119" t="str">
        <f t="shared" si="20"/>
        <v>n.a.</v>
      </c>
      <c r="CF20" s="120" t="str">
        <f t="shared" si="20"/>
        <v>n.a.</v>
      </c>
      <c r="CG20" s="119" t="str">
        <f t="shared" si="20"/>
        <v>n.a.</v>
      </c>
      <c r="CH20" s="120" t="str">
        <f t="shared" si="20"/>
        <v>n.a.</v>
      </c>
      <c r="CI20" s="119" t="str">
        <f t="shared" si="20"/>
        <v>n.a.</v>
      </c>
      <c r="CJ20" s="120" t="str">
        <f t="shared" si="20"/>
        <v>n.a.</v>
      </c>
      <c r="CK20" s="119" t="str">
        <f t="shared" si="21"/>
        <v>n.a.</v>
      </c>
      <c r="CL20" s="120" t="str">
        <f t="shared" si="21"/>
        <v>n.a.</v>
      </c>
      <c r="CM20" s="119" t="str">
        <f t="shared" si="21"/>
        <v>n.a.</v>
      </c>
      <c r="CN20" s="120" t="str">
        <f t="shared" si="21"/>
        <v>n.a.</v>
      </c>
      <c r="CO20" s="119" t="str">
        <f t="shared" si="21"/>
        <v>n.a.</v>
      </c>
      <c r="CP20" s="120" t="str">
        <f t="shared" si="21"/>
        <v>n.a.</v>
      </c>
      <c r="CQ20" s="119" t="str">
        <f t="shared" si="21"/>
        <v>n.a.</v>
      </c>
      <c r="CR20" s="120" t="str">
        <f t="shared" si="21"/>
        <v>n.a.</v>
      </c>
      <c r="CS20" s="119" t="str">
        <f t="shared" si="21"/>
        <v>n.a.</v>
      </c>
      <c r="CT20" s="120" t="str">
        <f t="shared" si="21"/>
        <v>n.a.</v>
      </c>
      <c r="CU20" s="119" t="str">
        <f t="shared" si="21"/>
        <v>n.a.</v>
      </c>
      <c r="CV20" s="120" t="str">
        <f t="shared" si="21"/>
        <v>n.a.</v>
      </c>
      <c r="CW20" s="119" t="str">
        <f t="shared" si="21"/>
        <v>n.a.</v>
      </c>
      <c r="CX20" s="120" t="str">
        <f t="shared" si="21"/>
        <v>n.a.</v>
      </c>
      <c r="CY20" s="119" t="str">
        <f t="shared" si="21"/>
        <v>n.a.</v>
      </c>
      <c r="CZ20" s="120" t="str">
        <f t="shared" si="21"/>
        <v>n.a.</v>
      </c>
      <c r="DA20" s="119" t="str">
        <f t="shared" si="22"/>
        <v>n.a.</v>
      </c>
      <c r="DB20" s="120" t="str">
        <f t="shared" si="22"/>
        <v>n.a.</v>
      </c>
    </row>
    <row r="21" spans="1:106" x14ac:dyDescent="0.25">
      <c r="A21" s="38" t="s">
        <v>21</v>
      </c>
      <c r="B21" s="39">
        <f>AM6</f>
        <v>3.5364243804321405E-2</v>
      </c>
      <c r="C21" s="3"/>
      <c r="D21" s="3"/>
      <c r="E21" s="23">
        <v>11</v>
      </c>
      <c r="F21" s="5">
        <f>IF(saida!B12&gt;0,saida!B12,$F$11)</f>
        <v>293.14999999999998</v>
      </c>
      <c r="G21" s="13">
        <f>IF(saida!B12&gt;0,saida!A12,$G$11)</f>
        <v>1.137169957676516</v>
      </c>
      <c r="H21" s="13">
        <f t="shared" si="6"/>
        <v>1.1653008477829501</v>
      </c>
      <c r="I21" s="14">
        <f>IF(saida!D12&gt;0,saida!D12,$I$11)</f>
        <v>278.14999999999998</v>
      </c>
      <c r="J21" s="15">
        <f>IF(saida!D12&gt;0,saida!C12,$J$11)</f>
        <v>0.64294736854975298</v>
      </c>
      <c r="K21" s="15">
        <f t="shared" si="7"/>
        <v>0.6523137931829357</v>
      </c>
      <c r="L21" s="142">
        <f>saida!L12</f>
        <v>283.14999999999998</v>
      </c>
      <c r="M21" s="86">
        <f>saida!I12</f>
        <v>0.24756119157105391</v>
      </c>
      <c r="N21" s="86">
        <f>saida!J12</f>
        <v>-0.33566016352651629</v>
      </c>
      <c r="O21" s="86">
        <f>saida!K12</f>
        <v>-0.39090318996387102</v>
      </c>
      <c r="P21" s="4"/>
      <c r="Q21" s="16">
        <f t="shared" si="23"/>
        <v>296.48333333333312</v>
      </c>
      <c r="R21" s="13">
        <f t="shared" si="24"/>
        <v>1.2225082457044392</v>
      </c>
      <c r="S21" s="17">
        <f t="shared" si="8"/>
        <v>295.68333333333328</v>
      </c>
      <c r="T21" s="15">
        <f t="shared" si="9"/>
        <v>0.83063045476967634</v>
      </c>
      <c r="AK21" s="23">
        <v>11</v>
      </c>
      <c r="AL21" s="13">
        <f t="shared" si="1"/>
        <v>-2.8130890106434103E-2</v>
      </c>
      <c r="AM21" s="13">
        <f t="shared" si="10"/>
        <v>2.8130890106434103E-2</v>
      </c>
      <c r="AN21" s="16">
        <f t="shared" si="2"/>
        <v>-2.4737630392480288</v>
      </c>
      <c r="AO21" s="16">
        <f t="shared" si="11"/>
        <v>2.4737630392480288</v>
      </c>
      <c r="AP21" s="15">
        <f t="shared" si="3"/>
        <v>0</v>
      </c>
      <c r="AQ21" s="15">
        <f t="shared" si="12"/>
        <v>0</v>
      </c>
      <c r="AR21" s="17">
        <f t="shared" si="4"/>
        <v>0</v>
      </c>
      <c r="AS21" s="17">
        <f t="shared" si="13"/>
        <v>0</v>
      </c>
      <c r="AT21" s="79">
        <f t="shared" si="14"/>
        <v>5.5243026437354736E-2</v>
      </c>
      <c r="AU21" s="79">
        <f t="shared" si="15"/>
        <v>5.5243026437354736E-2</v>
      </c>
      <c r="AV21" s="80">
        <f t="shared" si="16"/>
        <v>-16.458022857690313</v>
      </c>
      <c r="AW21" s="80">
        <f t="shared" si="17"/>
        <v>16.458022857690313</v>
      </c>
      <c r="AZ21" s="2">
        <f t="shared" si="18"/>
        <v>0</v>
      </c>
      <c r="BC21" s="116">
        <f>saida!AN12</f>
        <v>0.63271422455095927</v>
      </c>
      <c r="BD21" s="116">
        <f>saida!AM12</f>
        <v>0.33333333333333331</v>
      </c>
      <c r="BE21" s="119">
        <f t="shared" si="19"/>
        <v>-0.39223331218641444</v>
      </c>
      <c r="BF21" s="120">
        <f t="shared" si="19"/>
        <v>-0.4177780096240773</v>
      </c>
      <c r="BG21" s="119">
        <f t="shared" si="19"/>
        <v>-0.44332270706174021</v>
      </c>
      <c r="BH21" s="120">
        <f t="shared" si="19"/>
        <v>-0.46682382870438993</v>
      </c>
      <c r="BI21" s="119">
        <f t="shared" si="19"/>
        <v>-0.46886740449940284</v>
      </c>
      <c r="BJ21" s="120">
        <f t="shared" si="19"/>
        <v>-0.47908528347446816</v>
      </c>
      <c r="BK21" s="119">
        <f t="shared" si="19"/>
        <v>-0.49134673824454639</v>
      </c>
      <c r="BL21" s="120">
        <f t="shared" si="19"/>
        <v>-0.49236852614205273</v>
      </c>
      <c r="BM21" s="119">
        <f t="shared" si="19"/>
        <v>-0.49441210193706558</v>
      </c>
      <c r="BN21" s="120">
        <f t="shared" si="19"/>
        <v>-0.50488542788650748</v>
      </c>
      <c r="BO21" s="119">
        <f t="shared" si="19"/>
        <v>-0.51995679937472861</v>
      </c>
      <c r="BP21" s="120">
        <f t="shared" si="19"/>
        <v>-0.53375093599106682</v>
      </c>
      <c r="BQ21" s="119">
        <f t="shared" si="19"/>
        <v>-0.54550149681239146</v>
      </c>
      <c r="BR21" s="120">
        <f t="shared" si="19"/>
        <v>-0.55699661065933959</v>
      </c>
      <c r="BS21" s="119">
        <f t="shared" si="19"/>
        <v>-0.56082831527498911</v>
      </c>
      <c r="BT21" s="120">
        <f t="shared" si="19"/>
        <v>-0.5710461942500541</v>
      </c>
      <c r="BU21" s="119">
        <f t="shared" si="20"/>
        <v>-0.58356309599450917</v>
      </c>
      <c r="BV21" s="120">
        <f t="shared" si="20"/>
        <v>-0.59659089168771684</v>
      </c>
      <c r="BW21" s="119">
        <f t="shared" si="20"/>
        <v>-0.59940080840585996</v>
      </c>
      <c r="BX21" s="120">
        <f t="shared" si="20"/>
        <v>-0.61702664963784748</v>
      </c>
      <c r="BY21" s="119">
        <f t="shared" si="20"/>
        <v>-0.62213558912537992</v>
      </c>
      <c r="BZ21" s="120">
        <f t="shared" si="20"/>
        <v>-0.64129411220362709</v>
      </c>
      <c r="CA21" s="119">
        <f t="shared" si="20"/>
        <v>-0.6609635292306274</v>
      </c>
      <c r="CB21" s="120">
        <f t="shared" si="20"/>
        <v>-0.6683714914875496</v>
      </c>
      <c r="CC21" s="119">
        <f t="shared" si="20"/>
        <v>-0.6732249840007053</v>
      </c>
      <c r="CD21" s="120" t="str">
        <f t="shared" si="20"/>
        <v>n.a.</v>
      </c>
      <c r="CE21" s="119" t="str">
        <f t="shared" si="20"/>
        <v>n.a.</v>
      </c>
      <c r="CF21" s="120" t="str">
        <f t="shared" si="20"/>
        <v>n.a.</v>
      </c>
      <c r="CG21" s="119" t="str">
        <f t="shared" si="20"/>
        <v>n.a.</v>
      </c>
      <c r="CH21" s="120" t="str">
        <f t="shared" si="20"/>
        <v>n.a.</v>
      </c>
      <c r="CI21" s="119" t="str">
        <f t="shared" si="20"/>
        <v>n.a.</v>
      </c>
      <c r="CJ21" s="120" t="str">
        <f t="shared" si="20"/>
        <v>n.a.</v>
      </c>
      <c r="CK21" s="119" t="str">
        <f t="shared" si="21"/>
        <v>n.a.</v>
      </c>
      <c r="CL21" s="120" t="str">
        <f t="shared" si="21"/>
        <v>n.a.</v>
      </c>
      <c r="CM21" s="119" t="str">
        <f t="shared" si="21"/>
        <v>n.a.</v>
      </c>
      <c r="CN21" s="120" t="str">
        <f t="shared" si="21"/>
        <v>n.a.</v>
      </c>
      <c r="CO21" s="119" t="str">
        <f t="shared" si="21"/>
        <v>n.a.</v>
      </c>
      <c r="CP21" s="120" t="str">
        <f t="shared" si="21"/>
        <v>n.a.</v>
      </c>
      <c r="CQ21" s="119" t="str">
        <f t="shared" si="21"/>
        <v>n.a.</v>
      </c>
      <c r="CR21" s="120" t="str">
        <f t="shared" si="21"/>
        <v>n.a.</v>
      </c>
      <c r="CS21" s="119" t="str">
        <f t="shared" si="21"/>
        <v>n.a.</v>
      </c>
      <c r="CT21" s="120" t="str">
        <f t="shared" si="21"/>
        <v>n.a.</v>
      </c>
      <c r="CU21" s="119" t="str">
        <f t="shared" si="21"/>
        <v>n.a.</v>
      </c>
      <c r="CV21" s="120" t="str">
        <f t="shared" si="21"/>
        <v>n.a.</v>
      </c>
      <c r="CW21" s="119" t="str">
        <f t="shared" si="21"/>
        <v>n.a.</v>
      </c>
      <c r="CX21" s="120" t="str">
        <f t="shared" si="21"/>
        <v>n.a.</v>
      </c>
      <c r="CY21" s="119" t="str">
        <f t="shared" si="21"/>
        <v>n.a.</v>
      </c>
      <c r="CZ21" s="120" t="str">
        <f t="shared" si="21"/>
        <v>n.a.</v>
      </c>
      <c r="DA21" s="119" t="str">
        <f t="shared" si="22"/>
        <v>n.a.</v>
      </c>
      <c r="DB21" s="120" t="str">
        <f t="shared" si="22"/>
        <v>n.a.</v>
      </c>
    </row>
    <row r="22" spans="1:106" x14ac:dyDescent="0.25">
      <c r="A22" s="40" t="s">
        <v>22</v>
      </c>
      <c r="B22" s="41">
        <f>AM7</f>
        <v>0.12614105165623801</v>
      </c>
      <c r="C22" s="3"/>
      <c r="D22" s="3"/>
      <c r="E22" s="23">
        <v>12</v>
      </c>
      <c r="F22" s="5">
        <f>IF(saida!B13&gt;0,saida!B13,$F$11)</f>
        <v>293.14999999999998</v>
      </c>
      <c r="G22" s="13">
        <f>IF(saida!B13&gt;0,saida!A13,$G$11)</f>
        <v>1.1501875528119521</v>
      </c>
      <c r="H22" s="13">
        <f t="shared" si="6"/>
        <v>1.1653008477829501</v>
      </c>
      <c r="I22" s="14">
        <f>IF(saida!D13&gt;0,saida!D13,$I$11)</f>
        <v>278.14999999999998</v>
      </c>
      <c r="J22" s="15">
        <f>IF(saida!D13&gt;0,saida!C13,$J$11)</f>
        <v>0.64294736854975298</v>
      </c>
      <c r="K22" s="15">
        <f t="shared" si="7"/>
        <v>0.6523137931829357</v>
      </c>
      <c r="L22" s="142">
        <f>saida!L13</f>
        <v>283.14999999999998</v>
      </c>
      <c r="M22" s="86">
        <f>saida!I13</f>
        <v>0.1016514238203802</v>
      </c>
      <c r="N22" s="86">
        <f>saida!J13</f>
        <v>-0.20066423793958299</v>
      </c>
      <c r="O22" s="86">
        <f>saida!K13</f>
        <v>-0.2320768564844759</v>
      </c>
      <c r="P22" s="4"/>
      <c r="Q22" s="16">
        <f t="shared" si="23"/>
        <v>298.31666666666644</v>
      </c>
      <c r="R22" s="13">
        <f t="shared" si="24"/>
        <v>1.2546288793758262</v>
      </c>
      <c r="S22" s="17">
        <f t="shared" si="8"/>
        <v>297.43666666666661</v>
      </c>
      <c r="T22" s="15">
        <f t="shared" si="9"/>
        <v>0.84785170328748116</v>
      </c>
      <c r="AK22" s="23">
        <v>12</v>
      </c>
      <c r="AL22" s="13">
        <f t="shared" si="1"/>
        <v>-1.5113294970998004E-2</v>
      </c>
      <c r="AM22" s="13">
        <f t="shared" si="10"/>
        <v>1.5113294970998004E-2</v>
      </c>
      <c r="AN22" s="16">
        <f t="shared" si="2"/>
        <v>-1.3139852656246687</v>
      </c>
      <c r="AO22" s="16">
        <f t="shared" si="11"/>
        <v>1.3139852656246687</v>
      </c>
      <c r="AP22" s="15">
        <f t="shared" si="3"/>
        <v>0</v>
      </c>
      <c r="AQ22" s="15">
        <f t="shared" si="12"/>
        <v>0</v>
      </c>
      <c r="AR22" s="17">
        <f t="shared" si="4"/>
        <v>0</v>
      </c>
      <c r="AS22" s="17">
        <f t="shared" si="13"/>
        <v>0</v>
      </c>
      <c r="AT22" s="79">
        <f t="shared" si="14"/>
        <v>3.1412618544892912E-2</v>
      </c>
      <c r="AU22" s="79">
        <f t="shared" si="15"/>
        <v>3.1412618544892912E-2</v>
      </c>
      <c r="AV22" s="80">
        <f t="shared" si="16"/>
        <v>-15.654318311741617</v>
      </c>
      <c r="AW22" s="80">
        <f t="shared" si="17"/>
        <v>15.654318311741617</v>
      </c>
      <c r="AZ22" s="2">
        <f t="shared" si="18"/>
        <v>0</v>
      </c>
      <c r="BC22" s="116">
        <f>saida!AN13</f>
        <v>0.66607416541711328</v>
      </c>
      <c r="BD22" s="116">
        <f>saida!AM13</f>
        <v>0.36666666666666659</v>
      </c>
      <c r="BE22" s="119">
        <f t="shared" si="19"/>
        <v>-0.38998547593230193</v>
      </c>
      <c r="BF22" s="120">
        <f t="shared" si="19"/>
        <v>-0.41879589700247732</v>
      </c>
      <c r="BG22" s="119">
        <f t="shared" si="19"/>
        <v>-0.44760631807265278</v>
      </c>
      <c r="BH22" s="120">
        <f t="shared" si="19"/>
        <v>-0.4741119054572141</v>
      </c>
      <c r="BI22" s="119">
        <f t="shared" si="19"/>
        <v>-0.47641673914282801</v>
      </c>
      <c r="BJ22" s="120">
        <f t="shared" si="19"/>
        <v>-0.48794090757089836</v>
      </c>
      <c r="BK22" s="119">
        <f t="shared" si="19"/>
        <v>-0.50176990968458257</v>
      </c>
      <c r="BL22" s="120">
        <f t="shared" si="19"/>
        <v>-0.50292232652738944</v>
      </c>
      <c r="BM22" s="119">
        <f t="shared" si="19"/>
        <v>-0.50522716021300329</v>
      </c>
      <c r="BN22" s="120">
        <f t="shared" si="19"/>
        <v>-0.51703943285177534</v>
      </c>
      <c r="BO22" s="119">
        <f t="shared" si="19"/>
        <v>-0.53403758128317891</v>
      </c>
      <c r="BP22" s="120">
        <f t="shared" si="19"/>
        <v>-0.54959520866107381</v>
      </c>
      <c r="BQ22" s="119">
        <f t="shared" si="19"/>
        <v>-0.56284800235335408</v>
      </c>
      <c r="BR22" s="120">
        <f t="shared" si="19"/>
        <v>-0.57581269183493278</v>
      </c>
      <c r="BS22" s="119">
        <f t="shared" si="19"/>
        <v>-0.58013425499545934</v>
      </c>
      <c r="BT22" s="120">
        <f t="shared" si="19"/>
        <v>-0.59165842342352926</v>
      </c>
      <c r="BU22" s="119">
        <f t="shared" si="20"/>
        <v>-0.60577552974791571</v>
      </c>
      <c r="BV22" s="120">
        <f t="shared" si="20"/>
        <v>-0.62046884449370465</v>
      </c>
      <c r="BW22" s="119">
        <f t="shared" si="20"/>
        <v>-0.62363799081142413</v>
      </c>
      <c r="BX22" s="120">
        <f t="shared" si="20"/>
        <v>-0.64351718134984537</v>
      </c>
      <c r="BY22" s="119">
        <f t="shared" si="20"/>
        <v>-0.64927926556388027</v>
      </c>
      <c r="BZ22" s="120">
        <f t="shared" si="20"/>
        <v>-0.67088708136651176</v>
      </c>
      <c r="CA22" s="119">
        <f t="shared" si="20"/>
        <v>-0.69307110559054685</v>
      </c>
      <c r="CB22" s="120">
        <f t="shared" si="20"/>
        <v>-0.70142612770089763</v>
      </c>
      <c r="CC22" s="119">
        <f t="shared" si="20"/>
        <v>-0.70690010770423073</v>
      </c>
      <c r="CD22" s="120" t="str">
        <f t="shared" si="20"/>
        <v>n.a.</v>
      </c>
      <c r="CE22" s="119" t="str">
        <f t="shared" si="20"/>
        <v>n.a.</v>
      </c>
      <c r="CF22" s="120" t="str">
        <f t="shared" si="20"/>
        <v>n.a.</v>
      </c>
      <c r="CG22" s="119" t="str">
        <f t="shared" si="20"/>
        <v>n.a.</v>
      </c>
      <c r="CH22" s="120" t="str">
        <f t="shared" si="20"/>
        <v>n.a.</v>
      </c>
      <c r="CI22" s="119" t="str">
        <f t="shared" si="20"/>
        <v>n.a.</v>
      </c>
      <c r="CJ22" s="120" t="str">
        <f t="shared" si="20"/>
        <v>n.a.</v>
      </c>
      <c r="CK22" s="119" t="str">
        <f t="shared" si="21"/>
        <v>n.a.</v>
      </c>
      <c r="CL22" s="120" t="str">
        <f t="shared" si="21"/>
        <v>n.a.</v>
      </c>
      <c r="CM22" s="119" t="str">
        <f t="shared" si="21"/>
        <v>n.a.</v>
      </c>
      <c r="CN22" s="120" t="str">
        <f t="shared" si="21"/>
        <v>n.a.</v>
      </c>
      <c r="CO22" s="119" t="str">
        <f t="shared" si="21"/>
        <v>n.a.</v>
      </c>
      <c r="CP22" s="120" t="str">
        <f t="shared" si="21"/>
        <v>n.a.</v>
      </c>
      <c r="CQ22" s="119" t="str">
        <f t="shared" si="21"/>
        <v>n.a.</v>
      </c>
      <c r="CR22" s="120" t="str">
        <f t="shared" si="21"/>
        <v>n.a.</v>
      </c>
      <c r="CS22" s="119" t="str">
        <f t="shared" si="21"/>
        <v>n.a.</v>
      </c>
      <c r="CT22" s="120" t="str">
        <f t="shared" si="21"/>
        <v>n.a.</v>
      </c>
      <c r="CU22" s="119" t="str">
        <f t="shared" si="21"/>
        <v>n.a.</v>
      </c>
      <c r="CV22" s="120" t="str">
        <f t="shared" si="21"/>
        <v>n.a.</v>
      </c>
      <c r="CW22" s="119" t="str">
        <f t="shared" si="21"/>
        <v>n.a.</v>
      </c>
      <c r="CX22" s="120" t="str">
        <f t="shared" si="21"/>
        <v>n.a.</v>
      </c>
      <c r="CY22" s="119" t="str">
        <f t="shared" si="21"/>
        <v>n.a.</v>
      </c>
      <c r="CZ22" s="120" t="str">
        <f t="shared" si="21"/>
        <v>n.a.</v>
      </c>
      <c r="DA22" s="119" t="str">
        <f t="shared" si="22"/>
        <v>n.a.</v>
      </c>
      <c r="DB22" s="120" t="str">
        <f t="shared" si="22"/>
        <v>n.a.</v>
      </c>
    </row>
    <row r="23" spans="1:106" s="145" customFormat="1" x14ac:dyDescent="0.25">
      <c r="A23" s="156" t="s">
        <v>23</v>
      </c>
      <c r="B23" s="157">
        <f>AO6</f>
        <v>2.613308009014494</v>
      </c>
      <c r="E23" s="145">
        <v>13</v>
      </c>
      <c r="F23" s="146">
        <f>IF(saida!B14&gt;0,saida!B14,$F$11)</f>
        <v>293.14999999999998</v>
      </c>
      <c r="G23" s="147">
        <f>IF(saida!B14&gt;0,saida!A14,$G$11)</f>
        <v>1.199869176832614</v>
      </c>
      <c r="H23" s="147">
        <f t="shared" si="6"/>
        <v>1.1653008477829501</v>
      </c>
      <c r="I23" s="146">
        <f>IF(saida!D14&gt;0,saida!D14,$I$11)</f>
        <v>278.14999999999998</v>
      </c>
      <c r="J23" s="147">
        <f>IF(saida!D14&gt;0,saida!C14,$J$11)</f>
        <v>0.64294736854975298</v>
      </c>
      <c r="K23" s="147">
        <f t="shared" si="7"/>
        <v>0.6523137931829357</v>
      </c>
      <c r="L23" s="148">
        <f>saida!L14</f>
        <v>283.14999999999998</v>
      </c>
      <c r="M23" s="149">
        <f>saida!I14</f>
        <v>0.50556021229424919</v>
      </c>
      <c r="N23" s="149">
        <f>saida!J14</f>
        <v>-0.4240454709665028</v>
      </c>
      <c r="O23" s="149">
        <f>saida!K14</f>
        <v>-0.38362447906552127</v>
      </c>
      <c r="P23" s="146"/>
      <c r="Q23" s="150">
        <f t="shared" si="23"/>
        <v>300.14999999999975</v>
      </c>
      <c r="R23" s="147">
        <f t="shared" si="24"/>
        <v>1.2872122672125776</v>
      </c>
      <c r="S23" s="150">
        <f t="shared" si="8"/>
        <v>299.18999999999994</v>
      </c>
      <c r="T23" s="147">
        <f t="shared" si="9"/>
        <v>0.86488368871360122</v>
      </c>
      <c r="AK23" s="145">
        <v>13</v>
      </c>
      <c r="AL23" s="147">
        <f t="shared" si="1"/>
        <v>3.4568329049663893E-2</v>
      </c>
      <c r="AM23" s="147">
        <f t="shared" si="10"/>
        <v>3.4568329049663893E-2</v>
      </c>
      <c r="AN23" s="150">
        <f t="shared" si="2"/>
        <v>2.8810081729840369</v>
      </c>
      <c r="AO23" s="150">
        <f t="shared" si="11"/>
        <v>2.8810081729840369</v>
      </c>
      <c r="AP23" s="147">
        <f t="shared" si="3"/>
        <v>0</v>
      </c>
      <c r="AQ23" s="147">
        <f t="shared" si="12"/>
        <v>0</v>
      </c>
      <c r="AR23" s="150">
        <f t="shared" si="4"/>
        <v>0</v>
      </c>
      <c r="AS23" s="150">
        <f t="shared" si="13"/>
        <v>0</v>
      </c>
      <c r="AT23" s="147">
        <f t="shared" si="14"/>
        <v>-4.0420991900981529E-2</v>
      </c>
      <c r="AU23" s="147">
        <f t="shared" si="15"/>
        <v>4.0420991900981529E-2</v>
      </c>
      <c r="AV23" s="150">
        <f t="shared" si="16"/>
        <v>9.5322305433075964</v>
      </c>
      <c r="AW23" s="150">
        <f t="shared" si="17"/>
        <v>9.5322305433075964</v>
      </c>
      <c r="AZ23" s="147">
        <f t="shared" si="18"/>
        <v>0</v>
      </c>
      <c r="BC23" s="151">
        <f>saida!AN14</f>
        <v>0.69668483171606399</v>
      </c>
      <c r="BD23" s="151">
        <f>saida!AM14</f>
        <v>0.4</v>
      </c>
      <c r="BE23" s="152">
        <f t="shared" si="19"/>
        <v>-0.38361094603866835</v>
      </c>
      <c r="BF23" s="152">
        <f t="shared" si="19"/>
        <v>-0.41556694858322302</v>
      </c>
      <c r="BG23" s="152">
        <f t="shared" si="19"/>
        <v>-0.44752295112777774</v>
      </c>
      <c r="BH23" s="152">
        <f t="shared" si="19"/>
        <v>-0.47692247346876793</v>
      </c>
      <c r="BI23" s="152">
        <f t="shared" si="19"/>
        <v>-0.47947895367233218</v>
      </c>
      <c r="BJ23" s="152">
        <f t="shared" si="19"/>
        <v>-0.49226135469015425</v>
      </c>
      <c r="BK23" s="152">
        <f t="shared" si="19"/>
        <v>-0.50760023591154058</v>
      </c>
      <c r="BL23" s="152">
        <f t="shared" si="19"/>
        <v>-0.50887847601332259</v>
      </c>
      <c r="BM23" s="152">
        <f t="shared" si="19"/>
        <v>-0.51143495621688662</v>
      </c>
      <c r="BN23" s="152">
        <f t="shared" si="19"/>
        <v>-0.52453691726015428</v>
      </c>
      <c r="BO23" s="152">
        <f t="shared" si="19"/>
        <v>-0.54339095876144161</v>
      </c>
      <c r="BP23" s="152">
        <f t="shared" si="19"/>
        <v>-0.56064720013550129</v>
      </c>
      <c r="BQ23" s="152">
        <f t="shared" si="19"/>
        <v>-0.57534696130599605</v>
      </c>
      <c r="BR23" s="152">
        <f t="shared" si="19"/>
        <v>-0.58972716245104551</v>
      </c>
      <c r="BS23" s="152">
        <f t="shared" si="19"/>
        <v>-0.5945205628327288</v>
      </c>
      <c r="BT23" s="152">
        <f t="shared" si="19"/>
        <v>-0.60730296385055049</v>
      </c>
      <c r="BU23" s="152">
        <f t="shared" si="20"/>
        <v>-0.62296140509738263</v>
      </c>
      <c r="BV23" s="152">
        <f t="shared" si="20"/>
        <v>-0.63925896639510504</v>
      </c>
      <c r="BW23" s="152">
        <f t="shared" si="20"/>
        <v>-0.64277412667500633</v>
      </c>
      <c r="BX23" s="152">
        <f t="shared" si="20"/>
        <v>-0.66482376843074908</v>
      </c>
      <c r="BY23" s="152">
        <f t="shared" si="20"/>
        <v>-0.67121496893965982</v>
      </c>
      <c r="BZ23" s="152">
        <f t="shared" si="20"/>
        <v>-0.69518197084807587</v>
      </c>
      <c r="CA23" s="152">
        <f t="shared" si="20"/>
        <v>-0.71978809280738298</v>
      </c>
      <c r="CB23" s="152">
        <f t="shared" si="20"/>
        <v>-0.72905533354530383</v>
      </c>
      <c r="CC23" s="152">
        <f t="shared" si="20"/>
        <v>-0.73512697402876892</v>
      </c>
      <c r="CD23" s="152" t="str">
        <f t="shared" si="20"/>
        <v>n.a.</v>
      </c>
      <c r="CE23" s="152" t="str">
        <f t="shared" si="20"/>
        <v>n.a.</v>
      </c>
      <c r="CF23" s="152" t="str">
        <f t="shared" si="20"/>
        <v>n.a.</v>
      </c>
      <c r="CG23" s="152" t="str">
        <f t="shared" si="20"/>
        <v>n.a.</v>
      </c>
      <c r="CH23" s="152" t="str">
        <f t="shared" si="20"/>
        <v>n.a.</v>
      </c>
      <c r="CI23" s="152" t="str">
        <f t="shared" si="20"/>
        <v>n.a.</v>
      </c>
      <c r="CJ23" s="152" t="str">
        <f t="shared" si="20"/>
        <v>n.a.</v>
      </c>
      <c r="CK23" s="152" t="str">
        <f t="shared" si="21"/>
        <v>n.a.</v>
      </c>
      <c r="CL23" s="152" t="str">
        <f t="shared" si="21"/>
        <v>n.a.</v>
      </c>
      <c r="CM23" s="152" t="str">
        <f t="shared" si="21"/>
        <v>n.a.</v>
      </c>
      <c r="CN23" s="152" t="str">
        <f t="shared" si="21"/>
        <v>n.a.</v>
      </c>
      <c r="CO23" s="152" t="str">
        <f t="shared" si="21"/>
        <v>n.a.</v>
      </c>
      <c r="CP23" s="152" t="str">
        <f t="shared" si="21"/>
        <v>n.a.</v>
      </c>
      <c r="CQ23" s="152" t="str">
        <f t="shared" si="21"/>
        <v>n.a.</v>
      </c>
      <c r="CR23" s="152" t="str">
        <f t="shared" si="21"/>
        <v>n.a.</v>
      </c>
      <c r="CS23" s="152" t="str">
        <f t="shared" si="21"/>
        <v>n.a.</v>
      </c>
      <c r="CT23" s="152" t="str">
        <f t="shared" si="21"/>
        <v>n.a.</v>
      </c>
      <c r="CU23" s="152" t="str">
        <f t="shared" si="21"/>
        <v>n.a.</v>
      </c>
      <c r="CV23" s="152" t="str">
        <f t="shared" si="21"/>
        <v>n.a.</v>
      </c>
      <c r="CW23" s="152" t="str">
        <f t="shared" si="21"/>
        <v>n.a.</v>
      </c>
      <c r="CX23" s="152" t="str">
        <f t="shared" si="21"/>
        <v>n.a.</v>
      </c>
      <c r="CY23" s="152" t="str">
        <f t="shared" si="21"/>
        <v>n.a.</v>
      </c>
      <c r="CZ23" s="152" t="str">
        <f t="shared" si="21"/>
        <v>n.a.</v>
      </c>
      <c r="DA23" s="152" t="str">
        <f t="shared" si="22"/>
        <v>n.a.</v>
      </c>
      <c r="DB23" s="152" t="str">
        <f t="shared" si="22"/>
        <v>n.a.</v>
      </c>
    </row>
    <row r="24" spans="1:106" x14ac:dyDescent="0.25">
      <c r="A24" s="42" t="s">
        <v>24</v>
      </c>
      <c r="B24" s="43">
        <f>AO7</f>
        <v>9.5159070335047211</v>
      </c>
      <c r="E24" s="23">
        <v>14</v>
      </c>
      <c r="F24" s="5">
        <f>IF(saida!B15&gt;0,saida!B15,$F$11)</f>
        <v>293.14999999999998</v>
      </c>
      <c r="G24" s="13">
        <f>IF(saida!B15&gt;0,saida!A15,$G$11)</f>
        <v>1.197446115100915</v>
      </c>
      <c r="H24" s="13">
        <f t="shared" si="6"/>
        <v>1.1653008477829501</v>
      </c>
      <c r="I24" s="14">
        <f>IF(saida!D15&gt;0,saida!D15,$I$11)</f>
        <v>278.14999999999998</v>
      </c>
      <c r="J24" s="15">
        <f>IF(saida!D15&gt;0,saida!C15,$J$11)</f>
        <v>0.64294736854975298</v>
      </c>
      <c r="K24" s="15">
        <f t="shared" si="7"/>
        <v>0.6523137931829357</v>
      </c>
      <c r="L24" s="142">
        <f>saida!L15</f>
        <v>283.14999999999998</v>
      </c>
      <c r="M24" s="86">
        <f>saida!I15</f>
        <v>0.24696331260597229</v>
      </c>
      <c r="N24" s="86">
        <f>saida!J15</f>
        <v>-0.34770067698880608</v>
      </c>
      <c r="O24" s="86">
        <f>saida!K15</f>
        <v>-0.3905724783662341</v>
      </c>
      <c r="P24" s="4"/>
      <c r="Q24" s="16">
        <f t="shared" si="23"/>
        <v>301.98333333333306</v>
      </c>
      <c r="R24" s="13">
        <f t="shared" si="24"/>
        <v>1.3202556449354133</v>
      </c>
      <c r="S24" s="17">
        <f t="shared" si="8"/>
        <v>300.94333333333327</v>
      </c>
      <c r="T24" s="15">
        <f t="shared" si="9"/>
        <v>0.88170739649509444</v>
      </c>
      <c r="AK24" s="23">
        <v>14</v>
      </c>
      <c r="AL24" s="13">
        <f t="shared" si="1"/>
        <v>3.2145267317964965E-2</v>
      </c>
      <c r="AM24" s="13">
        <f t="shared" si="10"/>
        <v>3.2145267317964965E-2</v>
      </c>
      <c r="AN24" s="16">
        <f t="shared" si="2"/>
        <v>2.6844854989784586</v>
      </c>
      <c r="AO24" s="16">
        <f t="shared" si="11"/>
        <v>2.6844854989784586</v>
      </c>
      <c r="AP24" s="15">
        <f t="shared" si="3"/>
        <v>0</v>
      </c>
      <c r="AQ24" s="15">
        <f t="shared" si="12"/>
        <v>0</v>
      </c>
      <c r="AR24" s="17">
        <f t="shared" si="4"/>
        <v>0</v>
      </c>
      <c r="AS24" s="17">
        <f t="shared" si="13"/>
        <v>0</v>
      </c>
      <c r="AT24" s="79">
        <f t="shared" si="14"/>
        <v>4.287180137742802E-2</v>
      </c>
      <c r="AU24" s="79">
        <f t="shared" si="15"/>
        <v>4.287180137742802E-2</v>
      </c>
      <c r="AV24" s="80">
        <f t="shared" si="16"/>
        <v>-12.330088554532278</v>
      </c>
      <c r="AW24" s="80">
        <f>IF(IF(AK24&lt;$C$7+1,ABS(AV24),0)=100,0,IF(AK24&lt;$C$7+1,ABS(AV24),0))</f>
        <v>12.330088554532278</v>
      </c>
      <c r="AZ24" s="2">
        <f t="shared" si="18"/>
        <v>0</v>
      </c>
      <c r="BC24" s="116">
        <f>saida!AN15</f>
        <v>0.7248726349539456</v>
      </c>
      <c r="BD24" s="116">
        <f>saida!AM15</f>
        <v>0.43333333333333329</v>
      </c>
      <c r="BE24" s="119">
        <f t="shared" si="19"/>
        <v>-0.37375933757601509</v>
      </c>
      <c r="BF24" s="120">
        <f t="shared" si="19"/>
        <v>-0.40867957894403062</v>
      </c>
      <c r="BG24" s="119">
        <f t="shared" si="19"/>
        <v>-0.44359982031204614</v>
      </c>
      <c r="BH24" s="120">
        <f t="shared" si="19"/>
        <v>-0.47572644237062028</v>
      </c>
      <c r="BI24" s="119">
        <f t="shared" si="19"/>
        <v>-0.47852006168006139</v>
      </c>
      <c r="BJ24" s="120">
        <f t="shared" si="19"/>
        <v>-0.49248815822726777</v>
      </c>
      <c r="BK24" s="119">
        <f t="shared" si="19"/>
        <v>-0.50924987408391531</v>
      </c>
      <c r="BL24" s="120">
        <f t="shared" si="19"/>
        <v>-0.51064668373863564</v>
      </c>
      <c r="BM24" s="119">
        <f t="shared" si="19"/>
        <v>-0.51344030304807675</v>
      </c>
      <c r="BN24" s="120">
        <f t="shared" si="19"/>
        <v>-0.52775760200896316</v>
      </c>
      <c r="BO24" s="119">
        <f t="shared" si="19"/>
        <v>-0.54836054441609239</v>
      </c>
      <c r="BP24" s="120">
        <f t="shared" si="19"/>
        <v>-0.56721747475482109</v>
      </c>
      <c r="BQ24" s="119">
        <f t="shared" si="19"/>
        <v>-0.5832807857841078</v>
      </c>
      <c r="BR24" s="120">
        <f t="shared" si="19"/>
        <v>-0.59899489439971454</v>
      </c>
      <c r="BS24" s="119">
        <f t="shared" si="19"/>
        <v>-0.60423293060491701</v>
      </c>
      <c r="BT24" s="120">
        <f t="shared" si="19"/>
        <v>-0.61820102715212311</v>
      </c>
      <c r="BU24" s="119">
        <f t="shared" si="20"/>
        <v>-0.63531194542245106</v>
      </c>
      <c r="BV24" s="120">
        <f t="shared" si="20"/>
        <v>-0.6531212685201383</v>
      </c>
      <c r="BW24" s="119">
        <f t="shared" si="20"/>
        <v>-0.65696249507062032</v>
      </c>
      <c r="BX24" s="120">
        <f t="shared" si="20"/>
        <v>-0.68105746161455127</v>
      </c>
      <c r="BY24" s="119">
        <f t="shared" si="20"/>
        <v>-0.68804150988815416</v>
      </c>
      <c r="BZ24" s="120">
        <f t="shared" si="20"/>
        <v>-0.71423169091416572</v>
      </c>
      <c r="CA24" s="119">
        <f t="shared" si="20"/>
        <v>-0.74112027676753756</v>
      </c>
      <c r="CB24" s="120">
        <f t="shared" si="20"/>
        <v>-0.75124714676426207</v>
      </c>
      <c r="CC24" s="119">
        <f t="shared" si="20"/>
        <v>-0.75788199262418487</v>
      </c>
      <c r="CD24" s="120" t="str">
        <f t="shared" si="20"/>
        <v>n.a.</v>
      </c>
      <c r="CE24" s="119" t="str">
        <f t="shared" si="20"/>
        <v>n.a.</v>
      </c>
      <c r="CF24" s="120" t="str">
        <f t="shared" si="20"/>
        <v>n.a.</v>
      </c>
      <c r="CG24" s="119" t="str">
        <f t="shared" si="20"/>
        <v>n.a.</v>
      </c>
      <c r="CH24" s="120" t="str">
        <f t="shared" si="20"/>
        <v>n.a.</v>
      </c>
      <c r="CI24" s="119" t="str">
        <f t="shared" si="20"/>
        <v>n.a.</v>
      </c>
      <c r="CJ24" s="120" t="str">
        <f t="shared" si="20"/>
        <v>n.a.</v>
      </c>
      <c r="CK24" s="119" t="str">
        <f t="shared" si="21"/>
        <v>n.a.</v>
      </c>
      <c r="CL24" s="120" t="str">
        <f t="shared" si="21"/>
        <v>n.a.</v>
      </c>
      <c r="CM24" s="119" t="str">
        <f t="shared" si="21"/>
        <v>n.a.</v>
      </c>
      <c r="CN24" s="120" t="str">
        <f t="shared" si="21"/>
        <v>n.a.</v>
      </c>
      <c r="CO24" s="119" t="str">
        <f t="shared" si="21"/>
        <v>n.a.</v>
      </c>
      <c r="CP24" s="120" t="str">
        <f t="shared" si="21"/>
        <v>n.a.</v>
      </c>
      <c r="CQ24" s="119" t="str">
        <f t="shared" si="21"/>
        <v>n.a.</v>
      </c>
      <c r="CR24" s="120" t="str">
        <f t="shared" si="21"/>
        <v>n.a.</v>
      </c>
      <c r="CS24" s="119" t="str">
        <f t="shared" si="21"/>
        <v>n.a.</v>
      </c>
      <c r="CT24" s="120" t="str">
        <f t="shared" si="21"/>
        <v>n.a.</v>
      </c>
      <c r="CU24" s="119" t="str">
        <f t="shared" si="21"/>
        <v>n.a.</v>
      </c>
      <c r="CV24" s="120" t="str">
        <f t="shared" si="21"/>
        <v>n.a.</v>
      </c>
      <c r="CW24" s="119" t="str">
        <f t="shared" si="21"/>
        <v>n.a.</v>
      </c>
      <c r="CX24" s="120" t="str">
        <f t="shared" si="21"/>
        <v>n.a.</v>
      </c>
      <c r="CY24" s="119" t="str">
        <f t="shared" si="21"/>
        <v>n.a.</v>
      </c>
      <c r="CZ24" s="120" t="str">
        <f t="shared" si="21"/>
        <v>n.a.</v>
      </c>
      <c r="DA24" s="119" t="str">
        <f t="shared" si="22"/>
        <v>n.a.</v>
      </c>
      <c r="DB24" s="120" t="str">
        <f t="shared" si="22"/>
        <v>n.a.</v>
      </c>
    </row>
    <row r="25" spans="1:106" x14ac:dyDescent="0.25">
      <c r="E25" s="23">
        <v>15</v>
      </c>
      <c r="F25" s="5">
        <f>IF(saida!B16&gt;0,saida!B16,$F$11)</f>
        <v>295.14999999999998</v>
      </c>
      <c r="G25" s="13">
        <f>IF(saida!B16&gt;0,saida!A16,$G$11)</f>
        <v>1.3255809584110669</v>
      </c>
      <c r="H25" s="13">
        <f t="shared" si="6"/>
        <v>1.1994399067548289</v>
      </c>
      <c r="I25" s="14">
        <f>IF(saida!D16&gt;0,saida!D16,$I$11)</f>
        <v>278.14999999999998</v>
      </c>
      <c r="J25" s="15">
        <f>IF(saida!D16&gt;0,saida!C16,$J$11)</f>
        <v>0.64294736854975298</v>
      </c>
      <c r="K25" s="15">
        <f t="shared" si="7"/>
        <v>0.6523137931829357</v>
      </c>
      <c r="L25" s="142">
        <f>saida!L16</f>
        <v>283.14999999999998</v>
      </c>
      <c r="M25" s="86">
        <f>saida!I16</f>
        <v>0.10196835299074419</v>
      </c>
      <c r="N25" s="86">
        <f>saida!J16</f>
        <v>-0.23807164860466301</v>
      </c>
      <c r="O25" s="86">
        <f>saida!K16</f>
        <v>-0.2326213198069792</v>
      </c>
      <c r="P25" s="4"/>
      <c r="Q25" s="16">
        <f t="shared" si="23"/>
        <v>303.81666666666638</v>
      </c>
      <c r="R25" s="13">
        <f t="shared" si="24"/>
        <v>1.3537560389656096</v>
      </c>
      <c r="S25" s="17">
        <f t="shared" si="8"/>
        <v>302.6966666666666</v>
      </c>
      <c r="T25" s="15">
        <f t="shared" si="9"/>
        <v>0.89830409251219034</v>
      </c>
      <c r="AK25" s="23">
        <v>15</v>
      </c>
      <c r="AL25" s="13">
        <f t="shared" si="1"/>
        <v>0.12614105165623801</v>
      </c>
      <c r="AM25" s="13">
        <f t="shared" si="10"/>
        <v>0.12614105165623801</v>
      </c>
      <c r="AN25" s="16">
        <f t="shared" si="2"/>
        <v>9.5159070335047211</v>
      </c>
      <c r="AO25" s="16">
        <f t="shared" si="11"/>
        <v>9.5159070335047211</v>
      </c>
      <c r="AP25" s="15">
        <f t="shared" si="3"/>
        <v>0</v>
      </c>
      <c r="AQ25" s="15">
        <f t="shared" si="12"/>
        <v>0</v>
      </c>
      <c r="AR25" s="17">
        <f t="shared" si="4"/>
        <v>0</v>
      </c>
      <c r="AS25" s="17">
        <f t="shared" si="13"/>
        <v>0</v>
      </c>
      <c r="AT25" s="79">
        <f t="shared" si="14"/>
        <v>-5.4503287976838122E-3</v>
      </c>
      <c r="AU25" s="79">
        <f t="shared" si="15"/>
        <v>5.4503287976838122E-3</v>
      </c>
      <c r="AV25" s="80">
        <f t="shared" si="16"/>
        <v>2.2893649158260412</v>
      </c>
      <c r="AW25" s="80">
        <f t="shared" si="17"/>
        <v>2.2893649158260412</v>
      </c>
      <c r="AZ25" s="2">
        <f t="shared" si="18"/>
        <v>0</v>
      </c>
      <c r="BC25" s="116">
        <f>saida!AN16</f>
        <v>0.75091428215888112</v>
      </c>
      <c r="BD25" s="116">
        <f>saida!AM16</f>
        <v>0.46666666666666667</v>
      </c>
      <c r="BE25" s="119">
        <f t="shared" si="19"/>
        <v>-0.36101756881897828</v>
      </c>
      <c r="BF25" s="120">
        <f t="shared" si="19"/>
        <v>-0.39865986425720151</v>
      </c>
      <c r="BG25" s="119">
        <f t="shared" si="19"/>
        <v>-0.43630215969542491</v>
      </c>
      <c r="BH25" s="120">
        <f t="shared" si="19"/>
        <v>-0.47093307149859021</v>
      </c>
      <c r="BI25" s="119">
        <f t="shared" si="19"/>
        <v>-0.47394445513364786</v>
      </c>
      <c r="BJ25" s="120">
        <f t="shared" si="19"/>
        <v>-0.48900137330893745</v>
      </c>
      <c r="BK25" s="119">
        <f t="shared" si="19"/>
        <v>-0.50706967511928469</v>
      </c>
      <c r="BL25" s="120">
        <f t="shared" si="19"/>
        <v>-0.50857536693681349</v>
      </c>
      <c r="BM25" s="119">
        <f t="shared" si="19"/>
        <v>-0.51158675057187097</v>
      </c>
      <c r="BN25" s="120">
        <f t="shared" si="19"/>
        <v>-0.52702009170154263</v>
      </c>
      <c r="BO25" s="119">
        <f t="shared" si="19"/>
        <v>-0.54922904601009459</v>
      </c>
      <c r="BP25" s="120">
        <f t="shared" si="19"/>
        <v>-0.56955588554673553</v>
      </c>
      <c r="BQ25" s="119">
        <f t="shared" si="19"/>
        <v>-0.58687134144831765</v>
      </c>
      <c r="BR25" s="120">
        <f t="shared" si="19"/>
        <v>-0.60381037439551788</v>
      </c>
      <c r="BS25" s="119">
        <f t="shared" si="19"/>
        <v>-0.60945671871125162</v>
      </c>
      <c r="BT25" s="120">
        <f t="shared" si="19"/>
        <v>-0.62451363688654071</v>
      </c>
      <c r="BU25" s="119">
        <f t="shared" si="20"/>
        <v>-0.64295836165127063</v>
      </c>
      <c r="BV25" s="120">
        <f t="shared" si="20"/>
        <v>-0.66215593232476377</v>
      </c>
      <c r="BW25" s="119">
        <f t="shared" si="20"/>
        <v>-0.66629658482296872</v>
      </c>
      <c r="BX25" s="120">
        <f t="shared" si="20"/>
        <v>-0.69226976867534296</v>
      </c>
      <c r="BY25" s="119">
        <f t="shared" si="20"/>
        <v>-0.69979822776298739</v>
      </c>
      <c r="BZ25" s="120">
        <f t="shared" si="20"/>
        <v>-0.72802994934165477</v>
      </c>
      <c r="CA25" s="119">
        <f t="shared" si="20"/>
        <v>-0.75701451682908671</v>
      </c>
      <c r="CB25" s="120">
        <f t="shared" si="20"/>
        <v>-0.76793078250617142</v>
      </c>
      <c r="CC25" s="119">
        <f t="shared" si="20"/>
        <v>-0.77508281863943351</v>
      </c>
      <c r="CD25" s="120" t="str">
        <f t="shared" si="20"/>
        <v>n.a.</v>
      </c>
      <c r="CE25" s="119" t="str">
        <f t="shared" si="20"/>
        <v>n.a.</v>
      </c>
      <c r="CF25" s="120" t="str">
        <f t="shared" si="20"/>
        <v>n.a.</v>
      </c>
      <c r="CG25" s="119" t="str">
        <f t="shared" si="20"/>
        <v>n.a.</v>
      </c>
      <c r="CH25" s="120" t="str">
        <f t="shared" si="20"/>
        <v>n.a.</v>
      </c>
      <c r="CI25" s="119" t="str">
        <f t="shared" si="20"/>
        <v>n.a.</v>
      </c>
      <c r="CJ25" s="120" t="str">
        <f t="shared" si="20"/>
        <v>n.a.</v>
      </c>
      <c r="CK25" s="119" t="str">
        <f t="shared" si="21"/>
        <v>n.a.</v>
      </c>
      <c r="CL25" s="120" t="str">
        <f t="shared" si="21"/>
        <v>n.a.</v>
      </c>
      <c r="CM25" s="119" t="str">
        <f t="shared" si="21"/>
        <v>n.a.</v>
      </c>
      <c r="CN25" s="120" t="str">
        <f t="shared" si="21"/>
        <v>n.a.</v>
      </c>
      <c r="CO25" s="119" t="str">
        <f t="shared" si="21"/>
        <v>n.a.</v>
      </c>
      <c r="CP25" s="120" t="str">
        <f t="shared" si="21"/>
        <v>n.a.</v>
      </c>
      <c r="CQ25" s="119" t="str">
        <f t="shared" si="21"/>
        <v>n.a.</v>
      </c>
      <c r="CR25" s="120" t="str">
        <f t="shared" si="21"/>
        <v>n.a.</v>
      </c>
      <c r="CS25" s="119" t="str">
        <f t="shared" si="21"/>
        <v>n.a.</v>
      </c>
      <c r="CT25" s="120" t="str">
        <f t="shared" si="21"/>
        <v>n.a.</v>
      </c>
      <c r="CU25" s="119" t="str">
        <f t="shared" si="21"/>
        <v>n.a.</v>
      </c>
      <c r="CV25" s="120" t="str">
        <f t="shared" si="21"/>
        <v>n.a.</v>
      </c>
      <c r="CW25" s="119" t="str">
        <f t="shared" si="21"/>
        <v>n.a.</v>
      </c>
      <c r="CX25" s="120" t="str">
        <f t="shared" si="21"/>
        <v>n.a.</v>
      </c>
      <c r="CY25" s="119" t="str">
        <f t="shared" si="21"/>
        <v>n.a.</v>
      </c>
      <c r="CZ25" s="120" t="str">
        <f t="shared" si="21"/>
        <v>n.a.</v>
      </c>
      <c r="DA25" s="119" t="str">
        <f t="shared" si="22"/>
        <v>n.a.</v>
      </c>
      <c r="DB25" s="120" t="str">
        <f t="shared" si="22"/>
        <v>n.a.</v>
      </c>
    </row>
    <row r="26" spans="1:106" x14ac:dyDescent="0.25">
      <c r="A26" s="44" t="s">
        <v>21</v>
      </c>
      <c r="B26" s="45">
        <f>AQ6</f>
        <v>1.8939961905083649E-2</v>
      </c>
      <c r="E26" s="23">
        <v>16</v>
      </c>
      <c r="F26" s="5">
        <f>IF(saida!B17&gt;0,saida!B17,$F$11)</f>
        <v>298.14999999999998</v>
      </c>
      <c r="G26" s="13">
        <f>IF(saida!B17&gt;0,saida!A17,$G$11)</f>
        <v>1.2191161128139709</v>
      </c>
      <c r="H26" s="13">
        <f t="shared" si="6"/>
        <v>1.251689659809907</v>
      </c>
      <c r="I26" s="14">
        <f>IF(saida!D17&gt;0,saida!D17,$I$11)</f>
        <v>278.14999999999998</v>
      </c>
      <c r="J26" s="15">
        <f>IF(saida!D17&gt;0,saida!C17,$J$11)</f>
        <v>0.64294736854975298</v>
      </c>
      <c r="K26" s="15">
        <f t="shared" ref="K26" si="25">EXP($B$11+$B$12*I26+$B$13*LN(I26))</f>
        <v>0.6523137931829357</v>
      </c>
      <c r="L26" s="142">
        <f>saida!L17</f>
        <v>283.14999999999998</v>
      </c>
      <c r="M26" s="86">
        <f>saida!I17</f>
        <v>4.9890525656677363E-2</v>
      </c>
      <c r="N26" s="86">
        <f>saida!J17</f>
        <v>-0.1228088714860547</v>
      </c>
      <c r="O26" s="86">
        <f>saida!K17</f>
        <v>-0.1289336800170349</v>
      </c>
      <c r="P26" s="4"/>
      <c r="Q26" s="16">
        <f t="shared" si="23"/>
        <v>305.64999999999969</v>
      </c>
      <c r="R26" s="13">
        <f t="shared" si="24"/>
        <v>1.3877102678403048</v>
      </c>
      <c r="S26" s="17">
        <f t="shared" si="8"/>
        <v>304.44999999999993</v>
      </c>
      <c r="T26" s="15">
        <f t="shared" si="9"/>
        <v>0.9146553598958268</v>
      </c>
      <c r="AK26" s="23">
        <v>16</v>
      </c>
      <c r="AL26" s="13">
        <f t="shared" si="1"/>
        <v>-3.2573546995936065E-2</v>
      </c>
      <c r="AM26" s="13">
        <f t="shared" si="10"/>
        <v>3.2573546995936065E-2</v>
      </c>
      <c r="AN26" s="16">
        <f t="shared" si="2"/>
        <v>-2.6718986529305737</v>
      </c>
      <c r="AO26" s="16">
        <f t="shared" si="11"/>
        <v>2.6718986529305737</v>
      </c>
      <c r="AP26" s="15">
        <f t="shared" si="3"/>
        <v>0</v>
      </c>
      <c r="AQ26" s="15">
        <f t="shared" si="12"/>
        <v>0</v>
      </c>
      <c r="AR26" s="17">
        <f t="shared" si="4"/>
        <v>0</v>
      </c>
      <c r="AS26" s="17">
        <f t="shared" si="13"/>
        <v>0</v>
      </c>
      <c r="AT26" s="79">
        <f t="shared" si="14"/>
        <v>6.1248085309801997E-3</v>
      </c>
      <c r="AU26" s="79">
        <f t="shared" si="15"/>
        <v>6.1248085309801997E-3</v>
      </c>
      <c r="AV26" s="80">
        <f t="shared" si="16"/>
        <v>-4.9872687997753395</v>
      </c>
      <c r="AW26" s="80">
        <f t="shared" si="17"/>
        <v>4.9872687997753395</v>
      </c>
      <c r="AZ26" s="2">
        <f t="shared" si="18"/>
        <v>0</v>
      </c>
      <c r="BC26" s="116">
        <f>saida!AN17</f>
        <v>0.77504588988923984</v>
      </c>
      <c r="BD26" s="116">
        <f>saida!AM17</f>
        <v>0.5</v>
      </c>
      <c r="BE26" s="119">
        <f t="shared" si="19"/>
        <v>-0.34590986124632894</v>
      </c>
      <c r="BF26" s="120">
        <f t="shared" si="19"/>
        <v>-0.38597154228962272</v>
      </c>
      <c r="BG26" s="119">
        <f t="shared" si="19"/>
        <v>-0.4260332233329166</v>
      </c>
      <c r="BH26" s="120">
        <f t="shared" si="19"/>
        <v>-0.46288996989274678</v>
      </c>
      <c r="BI26" s="119">
        <f t="shared" si="19"/>
        <v>-0.46609490437621015</v>
      </c>
      <c r="BJ26" s="120">
        <f t="shared" si="19"/>
        <v>-0.4821195767935279</v>
      </c>
      <c r="BK26" s="119">
        <f t="shared" si="19"/>
        <v>-0.50134918369430892</v>
      </c>
      <c r="BL26" s="120">
        <f t="shared" si="19"/>
        <v>-0.50295165093604044</v>
      </c>
      <c r="BM26" s="119">
        <f t="shared" si="19"/>
        <v>-0.5061565854195037</v>
      </c>
      <c r="BN26" s="120">
        <f t="shared" si="19"/>
        <v>-0.52258187464725436</v>
      </c>
      <c r="BO26" s="119">
        <f t="shared" si="19"/>
        <v>-0.54621826646279781</v>
      </c>
      <c r="BP26" s="120">
        <f t="shared" si="19"/>
        <v>-0.56785157422617671</v>
      </c>
      <c r="BQ26" s="119">
        <f t="shared" si="19"/>
        <v>-0.58627994750609136</v>
      </c>
      <c r="BR26" s="120">
        <f t="shared" si="19"/>
        <v>-0.60430770397557332</v>
      </c>
      <c r="BS26" s="119">
        <f t="shared" si="19"/>
        <v>-0.6103169561320676</v>
      </c>
      <c r="BT26" s="120">
        <f t="shared" si="19"/>
        <v>-0.62634162854938502</v>
      </c>
      <c r="BU26" s="119">
        <f t="shared" si="20"/>
        <v>-0.64597185226059939</v>
      </c>
      <c r="BV26" s="120">
        <f t="shared" si="20"/>
        <v>-0.66640330959267846</v>
      </c>
      <c r="BW26" s="119">
        <f t="shared" si="20"/>
        <v>-0.67081009450744111</v>
      </c>
      <c r="BX26" s="120">
        <f t="shared" si="20"/>
        <v>-0.69845265442731397</v>
      </c>
      <c r="BY26" s="119">
        <f t="shared" si="20"/>
        <v>-0.70646499063597257</v>
      </c>
      <c r="BZ26" s="120">
        <f t="shared" si="20"/>
        <v>-0.73651125141844298</v>
      </c>
      <c r="CA26" s="119">
        <f t="shared" si="20"/>
        <v>-0.76735874582177921</v>
      </c>
      <c r="CB26" s="120">
        <f t="shared" si="20"/>
        <v>-0.77897663332433431</v>
      </c>
      <c r="CC26" s="119">
        <f t="shared" si="20"/>
        <v>-0.78658835272255989</v>
      </c>
      <c r="CD26" s="120" t="str">
        <f t="shared" si="20"/>
        <v>n.a.</v>
      </c>
      <c r="CE26" s="119" t="str">
        <f t="shared" si="20"/>
        <v>n.a.</v>
      </c>
      <c r="CF26" s="120" t="str">
        <f t="shared" si="20"/>
        <v>n.a.</v>
      </c>
      <c r="CG26" s="119" t="str">
        <f t="shared" si="20"/>
        <v>n.a.</v>
      </c>
      <c r="CH26" s="120" t="str">
        <f t="shared" si="20"/>
        <v>n.a.</v>
      </c>
      <c r="CI26" s="119" t="str">
        <f t="shared" si="20"/>
        <v>n.a.</v>
      </c>
      <c r="CJ26" s="120" t="str">
        <f t="shared" si="20"/>
        <v>n.a.</v>
      </c>
      <c r="CK26" s="119" t="str">
        <f t="shared" si="21"/>
        <v>n.a.</v>
      </c>
      <c r="CL26" s="120" t="str">
        <f t="shared" si="21"/>
        <v>n.a.</v>
      </c>
      <c r="CM26" s="119" t="str">
        <f t="shared" si="21"/>
        <v>n.a.</v>
      </c>
      <c r="CN26" s="120" t="str">
        <f t="shared" si="21"/>
        <v>n.a.</v>
      </c>
      <c r="CO26" s="119" t="str">
        <f t="shared" si="21"/>
        <v>n.a.</v>
      </c>
      <c r="CP26" s="120" t="str">
        <f t="shared" si="21"/>
        <v>n.a.</v>
      </c>
      <c r="CQ26" s="119" t="str">
        <f t="shared" si="21"/>
        <v>n.a.</v>
      </c>
      <c r="CR26" s="120" t="str">
        <f t="shared" si="21"/>
        <v>n.a.</v>
      </c>
      <c r="CS26" s="119" t="str">
        <f t="shared" si="21"/>
        <v>n.a.</v>
      </c>
      <c r="CT26" s="120" t="str">
        <f t="shared" si="21"/>
        <v>n.a.</v>
      </c>
      <c r="CU26" s="119" t="str">
        <f t="shared" si="21"/>
        <v>n.a.</v>
      </c>
      <c r="CV26" s="120" t="str">
        <f t="shared" si="21"/>
        <v>n.a.</v>
      </c>
      <c r="CW26" s="119" t="str">
        <f t="shared" si="21"/>
        <v>n.a.</v>
      </c>
      <c r="CX26" s="120" t="str">
        <f t="shared" si="21"/>
        <v>n.a.</v>
      </c>
      <c r="CY26" s="119" t="str">
        <f t="shared" si="21"/>
        <v>n.a.</v>
      </c>
      <c r="CZ26" s="120" t="str">
        <f t="shared" si="21"/>
        <v>n.a.</v>
      </c>
      <c r="DA26" s="119" t="str">
        <f t="shared" si="22"/>
        <v>n.a.</v>
      </c>
      <c r="DB26" s="120" t="str">
        <f t="shared" si="22"/>
        <v>n.a.</v>
      </c>
    </row>
    <row r="27" spans="1:106" x14ac:dyDescent="0.25">
      <c r="A27" s="46" t="s">
        <v>22</v>
      </c>
      <c r="B27" s="47">
        <f>AQ7</f>
        <v>5.9084666997350821E-2</v>
      </c>
      <c r="E27" s="23">
        <v>17</v>
      </c>
      <c r="F27" s="5">
        <f>IF(saida!B18&gt;0,saida!B18,$F$11)</f>
        <v>298.14999999999998</v>
      </c>
      <c r="G27" s="13">
        <f>IF(saida!B18&gt;0,saida!A18,$G$11)</f>
        <v>1.2205629580219921</v>
      </c>
      <c r="H27" s="13">
        <f t="shared" si="6"/>
        <v>1.251689659809907</v>
      </c>
      <c r="I27" s="14">
        <f>IF(saida!D18&gt;0,saida!D18,$I$11)</f>
        <v>278.14999999999998</v>
      </c>
      <c r="J27" s="15">
        <f>IF(saida!D18&gt;0,saida!C18,$J$11)</f>
        <v>0.64294736854975298</v>
      </c>
      <c r="K27" s="15">
        <f t="shared" si="7"/>
        <v>0.6523137931829357</v>
      </c>
      <c r="L27" s="142">
        <f>saida!L18</f>
        <v>283.14999999999998</v>
      </c>
      <c r="M27" s="86">
        <f>saida!I18</f>
        <v>0</v>
      </c>
      <c r="N27" s="86">
        <f>saida!J18</f>
        <v>1.0000000000000001E-5</v>
      </c>
      <c r="O27" s="86">
        <f>saida!K18</f>
        <v>0</v>
      </c>
      <c r="P27" s="4"/>
      <c r="Q27" s="16">
        <f t="shared" si="23"/>
        <v>307.48333333333301</v>
      </c>
      <c r="R27" s="13">
        <f t="shared" si="24"/>
        <v>1.4221149437612817</v>
      </c>
      <c r="S27" s="17">
        <f t="shared" si="8"/>
        <v>306.20333333333326</v>
      </c>
      <c r="T27" s="15">
        <f t="shared" si="9"/>
        <v>0.93074313467428615</v>
      </c>
      <c r="AK27" s="23">
        <v>17</v>
      </c>
      <c r="AL27" s="13">
        <f t="shared" si="1"/>
        <v>-3.1126701787914879E-2</v>
      </c>
      <c r="AM27" s="13">
        <f t="shared" si="10"/>
        <v>3.1126701787914879E-2</v>
      </c>
      <c r="AN27" s="16">
        <f t="shared" si="2"/>
        <v>-2.5501922357497957</v>
      </c>
      <c r="AO27" s="16">
        <f t="shared" si="11"/>
        <v>2.5501922357497957</v>
      </c>
      <c r="AP27" s="15">
        <f t="shared" si="3"/>
        <v>0</v>
      </c>
      <c r="AQ27" s="15">
        <f t="shared" si="12"/>
        <v>0</v>
      </c>
      <c r="AR27" s="17">
        <f t="shared" si="4"/>
        <v>0</v>
      </c>
      <c r="AS27" s="17">
        <f t="shared" si="13"/>
        <v>0</v>
      </c>
      <c r="AT27" s="79">
        <f t="shared" si="14"/>
        <v>1.0000000000000001E-5</v>
      </c>
      <c r="AU27" s="79">
        <f t="shared" si="15"/>
        <v>1.0000000000000001E-5</v>
      </c>
      <c r="AV27" s="80">
        <f t="shared" si="16"/>
        <v>0</v>
      </c>
      <c r="AW27" s="80">
        <f t="shared" si="17"/>
        <v>0</v>
      </c>
      <c r="AZ27" s="2">
        <f t="shared" si="18"/>
        <v>1.0000000000000001E-5</v>
      </c>
      <c r="BC27" s="116">
        <f>saida!AN18</f>
        <v>0.79747016376802982</v>
      </c>
      <c r="BD27" s="116">
        <f>saida!AM18</f>
        <v>0.53333333333333333</v>
      </c>
      <c r="BE27" s="119">
        <f t="shared" si="19"/>
        <v>-0.32889773954097284</v>
      </c>
      <c r="BF27" s="120">
        <f t="shared" si="19"/>
        <v>-0.37101601240276616</v>
      </c>
      <c r="BG27" s="119">
        <f t="shared" si="19"/>
        <v>-0.41313428526455953</v>
      </c>
      <c r="BH27" s="120">
        <f t="shared" si="19"/>
        <v>-0.45188309629740925</v>
      </c>
      <c r="BI27" s="119">
        <f t="shared" si="19"/>
        <v>-0.45525255812635257</v>
      </c>
      <c r="BJ27" s="120">
        <f t="shared" si="19"/>
        <v>-0.47209986727107017</v>
      </c>
      <c r="BK27" s="119">
        <f t="shared" si="19"/>
        <v>-0.49231663824473099</v>
      </c>
      <c r="BL27" s="120">
        <f t="shared" si="19"/>
        <v>-0.49400136915920245</v>
      </c>
      <c r="BM27" s="119">
        <f t="shared" si="19"/>
        <v>-0.49737083098814561</v>
      </c>
      <c r="BN27" s="120">
        <f t="shared" si="19"/>
        <v>-0.51463932286148117</v>
      </c>
      <c r="BO27" s="119">
        <f t="shared" si="19"/>
        <v>-0.53948910384993931</v>
      </c>
      <c r="BP27" s="120">
        <f t="shared" si="19"/>
        <v>-0.56223297119530802</v>
      </c>
      <c r="BQ27" s="119">
        <f t="shared" si="19"/>
        <v>-0.58160737671173235</v>
      </c>
      <c r="BR27" s="120">
        <f t="shared" si="19"/>
        <v>-0.60056059949953899</v>
      </c>
      <c r="BS27" s="119">
        <f t="shared" si="19"/>
        <v>-0.60687834042880839</v>
      </c>
      <c r="BT27" s="120">
        <f t="shared" ref="BT27:CI33" si="26">IF(BT$10&gt;0,$BD27*(1-$BD27)*($C$11+$C$12*BT$10+($C$13+$C$14*BT$10)*$BD27+($C$15+$C$16*BT$10)*$BD27^2),"n.a.")</f>
        <v>-0.62372564957352539</v>
      </c>
      <c r="BU27" s="119">
        <f t="shared" si="26"/>
        <v>-0.64436360327580444</v>
      </c>
      <c r="BV27" s="120">
        <f t="shared" si="26"/>
        <v>-0.66584392243531842</v>
      </c>
      <c r="BW27" s="119">
        <f t="shared" si="26"/>
        <v>-0.67047693245011608</v>
      </c>
      <c r="BX27" s="120">
        <f t="shared" si="26"/>
        <v>-0.69953854072475352</v>
      </c>
      <c r="BY27" s="119">
        <f t="shared" si="26"/>
        <v>-0.70796219529711202</v>
      </c>
      <c r="BZ27" s="120">
        <f t="shared" si="26"/>
        <v>-0.73955089994345713</v>
      </c>
      <c r="CA27" s="119">
        <f t="shared" si="26"/>
        <v>-0.77198197004703772</v>
      </c>
      <c r="CB27" s="120">
        <f t="shared" si="26"/>
        <v>-0.78419626917695795</v>
      </c>
      <c r="CC27" s="119">
        <f t="shared" si="26"/>
        <v>-0.7921987410206982</v>
      </c>
      <c r="CD27" s="120" t="str">
        <f t="shared" si="26"/>
        <v>n.a.</v>
      </c>
      <c r="CE27" s="119" t="str">
        <f t="shared" si="26"/>
        <v>n.a.</v>
      </c>
      <c r="CF27" s="120" t="str">
        <f t="shared" si="26"/>
        <v>n.a.</v>
      </c>
      <c r="CG27" s="119" t="str">
        <f t="shared" si="26"/>
        <v>n.a.</v>
      </c>
      <c r="CH27" s="120" t="str">
        <f t="shared" si="26"/>
        <v>n.a.</v>
      </c>
      <c r="CI27" s="119" t="str">
        <f t="shared" si="26"/>
        <v>n.a.</v>
      </c>
      <c r="CJ27" s="120" t="str">
        <f t="shared" si="20"/>
        <v>n.a.</v>
      </c>
      <c r="CK27" s="119" t="str">
        <f t="shared" si="21"/>
        <v>n.a.</v>
      </c>
      <c r="CL27" s="120" t="str">
        <f t="shared" si="21"/>
        <v>n.a.</v>
      </c>
      <c r="CM27" s="119" t="str">
        <f t="shared" si="21"/>
        <v>n.a.</v>
      </c>
      <c r="CN27" s="120" t="str">
        <f t="shared" si="21"/>
        <v>n.a.</v>
      </c>
      <c r="CO27" s="119" t="str">
        <f t="shared" si="21"/>
        <v>n.a.</v>
      </c>
      <c r="CP27" s="120" t="str">
        <f t="shared" si="21"/>
        <v>n.a.</v>
      </c>
      <c r="CQ27" s="119" t="str">
        <f t="shared" si="21"/>
        <v>n.a.</v>
      </c>
      <c r="CR27" s="120" t="str">
        <f t="shared" si="21"/>
        <v>n.a.</v>
      </c>
      <c r="CS27" s="119" t="str">
        <f t="shared" si="21"/>
        <v>n.a.</v>
      </c>
      <c r="CT27" s="120" t="str">
        <f t="shared" si="21"/>
        <v>n.a.</v>
      </c>
      <c r="CU27" s="119" t="str">
        <f t="shared" si="21"/>
        <v>n.a.</v>
      </c>
      <c r="CV27" s="120" t="str">
        <f t="shared" si="21"/>
        <v>n.a.</v>
      </c>
      <c r="CW27" s="119" t="str">
        <f t="shared" si="21"/>
        <v>n.a.</v>
      </c>
      <c r="CX27" s="120" t="str">
        <f t="shared" si="21"/>
        <v>n.a.</v>
      </c>
      <c r="CY27" s="119" t="str">
        <f t="shared" si="21"/>
        <v>n.a.</v>
      </c>
      <c r="CZ27" s="120" t="str">
        <f t="shared" ref="CZ27:DB31" si="27">IF(CZ$10&gt;0,$BD27*(1-$BD27)*($C$11+$C$12*CZ$10+($C$13+$C$14*CZ$10)*$BD27+($C$15+$C$16*CZ$10)*$BD27^2),"n.a.")</f>
        <v>n.a.</v>
      </c>
      <c r="DA27" s="119" t="str">
        <f t="shared" si="27"/>
        <v>n.a.</v>
      </c>
      <c r="DB27" s="120" t="str">
        <f t="shared" si="27"/>
        <v>n.a.</v>
      </c>
    </row>
    <row r="28" spans="1:106" x14ac:dyDescent="0.25">
      <c r="A28" s="46" t="s">
        <v>23</v>
      </c>
      <c r="B28" s="48">
        <f>AS6</f>
        <v>2.2914375513889684</v>
      </c>
      <c r="E28" s="23">
        <v>18</v>
      </c>
      <c r="F28" s="5">
        <f>IF(saida!B19&gt;0,saida!B19,$F$11)</f>
        <v>298.14999999999998</v>
      </c>
      <c r="G28" s="13">
        <f>IF(saida!B19&gt;0,saida!A19,$G$11)</f>
        <v>1.2205629580219921</v>
      </c>
      <c r="H28" s="13">
        <f t="shared" si="6"/>
        <v>1.251689659809907</v>
      </c>
      <c r="I28" s="14">
        <f>IF(saida!D19&gt;0,saida!D19,$I$11)</f>
        <v>278.14999999999998</v>
      </c>
      <c r="J28" s="15">
        <f>IF(saida!D19&gt;0,saida!C19,$J$11)</f>
        <v>0.64294736854975298</v>
      </c>
      <c r="K28" s="15">
        <f t="shared" si="7"/>
        <v>0.6523137931829357</v>
      </c>
      <c r="L28" s="142">
        <f>saida!L19</f>
        <v>283.14999999999998</v>
      </c>
      <c r="M28" s="86">
        <f>saida!I19</f>
        <v>0.3327464396565486</v>
      </c>
      <c r="N28" s="86">
        <f>saida!J19</f>
        <v>-0.38449931990663122</v>
      </c>
      <c r="O28" s="86">
        <f>saida!K19</f>
        <v>-0.41771821455381092</v>
      </c>
      <c r="P28" s="4"/>
      <c r="Q28" s="16">
        <f t="shared" si="23"/>
        <v>309.31666666666632</v>
      </c>
      <c r="R28" s="13">
        <f t="shared" si="24"/>
        <v>1.4569664742747981</v>
      </c>
      <c r="S28" s="17">
        <f t="shared" si="8"/>
        <v>307.95666666666659</v>
      </c>
      <c r="T28" s="15">
        <f t="shared" si="9"/>
        <v>0.94654974016009286</v>
      </c>
      <c r="AK28" s="23">
        <v>18</v>
      </c>
      <c r="AL28" s="13">
        <f t="shared" si="1"/>
        <v>-3.1126701787914879E-2</v>
      </c>
      <c r="AM28" s="13">
        <f t="shared" si="10"/>
        <v>3.1126701787914879E-2</v>
      </c>
      <c r="AN28" s="16">
        <f t="shared" si="2"/>
        <v>-2.5501922357497957</v>
      </c>
      <c r="AO28" s="16">
        <f t="shared" si="11"/>
        <v>2.5501922357497957</v>
      </c>
      <c r="AP28" s="15">
        <f t="shared" si="3"/>
        <v>0</v>
      </c>
      <c r="AQ28" s="15">
        <f t="shared" si="12"/>
        <v>0</v>
      </c>
      <c r="AR28" s="17">
        <f t="shared" si="4"/>
        <v>0</v>
      </c>
      <c r="AS28" s="17">
        <f t="shared" si="13"/>
        <v>0</v>
      </c>
      <c r="AT28" s="79">
        <f t="shared" si="14"/>
        <v>3.3218894647179698E-2</v>
      </c>
      <c r="AU28" s="79">
        <f t="shared" si="15"/>
        <v>3.3218894647179698E-2</v>
      </c>
      <c r="AV28" s="80">
        <f t="shared" si="16"/>
        <v>-8.6395197409572297</v>
      </c>
      <c r="AW28" s="80">
        <f t="shared" si="17"/>
        <v>8.6395197409572297</v>
      </c>
      <c r="AZ28" s="2">
        <f t="shared" si="18"/>
        <v>0</v>
      </c>
      <c r="BC28" s="116">
        <f>saida!AN19</f>
        <v>0.81836210620692107</v>
      </c>
      <c r="BD28" s="116">
        <f>saida!AM19</f>
        <v>0.56666666666666665</v>
      </c>
      <c r="BE28" s="119">
        <f t="shared" ref="BE28:BT32" si="28">IF(BE$10&gt;0,$BD28*(1-$BD28)*($C$11+$C$12*BE$10+($C$13+$C$14*BE$10)*$BD28+($C$15+$C$16*BE$10)*$BD28^2),"n.a.")</f>
        <v>-0.31038003158995087</v>
      </c>
      <c r="BF28" s="120">
        <f t="shared" si="28"/>
        <v>-0.35413233555268941</v>
      </c>
      <c r="BG28" s="119">
        <f t="shared" si="28"/>
        <v>-0.39788463951542785</v>
      </c>
      <c r="BH28" s="120">
        <f t="shared" si="28"/>
        <v>-0.43813675916114725</v>
      </c>
      <c r="BI28" s="119">
        <f t="shared" si="28"/>
        <v>-0.44163694347816618</v>
      </c>
      <c r="BJ28" s="120">
        <f t="shared" si="28"/>
        <v>-0.45913786506326176</v>
      </c>
      <c r="BK28" s="119">
        <f t="shared" si="28"/>
        <v>-0.48013897096537639</v>
      </c>
      <c r="BL28" s="120">
        <f t="shared" si="28"/>
        <v>-0.48188906312388552</v>
      </c>
      <c r="BM28" s="119">
        <f t="shared" si="28"/>
        <v>-0.48538924744090434</v>
      </c>
      <c r="BN28" s="120">
        <f t="shared" si="28"/>
        <v>-0.50332769206562733</v>
      </c>
      <c r="BO28" s="119">
        <f t="shared" si="28"/>
        <v>-0.52914155140364316</v>
      </c>
      <c r="BP28" s="120">
        <f t="shared" si="28"/>
        <v>-0.5527677955435224</v>
      </c>
      <c r="BQ28" s="119">
        <f t="shared" si="28"/>
        <v>-0.57289385536638149</v>
      </c>
      <c r="BR28" s="120">
        <f t="shared" si="28"/>
        <v>-0.5925823921496135</v>
      </c>
      <c r="BS28" s="119">
        <f t="shared" si="28"/>
        <v>-0.59914523774402451</v>
      </c>
      <c r="BT28" s="120">
        <f t="shared" si="28"/>
        <v>-0.6166461593291197</v>
      </c>
      <c r="BU28" s="119">
        <f t="shared" si="26"/>
        <v>-0.63808478827086212</v>
      </c>
      <c r="BV28" s="120">
        <f t="shared" si="26"/>
        <v>-0.66039846329185792</v>
      </c>
      <c r="BW28" s="119">
        <f t="shared" si="26"/>
        <v>-0.66521121672775951</v>
      </c>
      <c r="BX28" s="120">
        <f t="shared" si="26"/>
        <v>-0.6954003064620492</v>
      </c>
      <c r="BY28" s="119">
        <f t="shared" si="26"/>
        <v>-0.7041507672545968</v>
      </c>
      <c r="BZ28" s="120">
        <f t="shared" si="26"/>
        <v>-0.7369649952266506</v>
      </c>
      <c r="CA28" s="119">
        <f t="shared" si="26"/>
        <v>-0.77065426927795933</v>
      </c>
      <c r="CB28" s="120">
        <f t="shared" si="26"/>
        <v>-0.78334243742715337</v>
      </c>
      <c r="CC28" s="119">
        <f t="shared" si="26"/>
        <v>-0.79165537518007345</v>
      </c>
      <c r="CD28" s="120" t="str">
        <f t="shared" si="26"/>
        <v>n.a.</v>
      </c>
      <c r="CE28" s="119" t="str">
        <f t="shared" si="26"/>
        <v>n.a.</v>
      </c>
      <c r="CF28" s="120" t="str">
        <f t="shared" si="26"/>
        <v>n.a.</v>
      </c>
      <c r="CG28" s="119" t="str">
        <f t="shared" si="26"/>
        <v>n.a.</v>
      </c>
      <c r="CH28" s="120" t="str">
        <f t="shared" si="26"/>
        <v>n.a.</v>
      </c>
      <c r="CI28" s="119" t="str">
        <f t="shared" si="26"/>
        <v>n.a.</v>
      </c>
      <c r="CJ28" s="120" t="str">
        <f t="shared" si="20"/>
        <v>n.a.</v>
      </c>
      <c r="CK28" s="119" t="str">
        <f t="shared" ref="CK28:CZ31" si="29">IF(CK$10&gt;0,$BD28*(1-$BD28)*($C$11+$C$12*CK$10+($C$13+$C$14*CK$10)*$BD28+($C$15+$C$16*CK$10)*$BD28^2),"n.a.")</f>
        <v>n.a.</v>
      </c>
      <c r="CL28" s="120" t="str">
        <f t="shared" si="29"/>
        <v>n.a.</v>
      </c>
      <c r="CM28" s="119" t="str">
        <f t="shared" si="29"/>
        <v>n.a.</v>
      </c>
      <c r="CN28" s="120" t="str">
        <f t="shared" si="29"/>
        <v>n.a.</v>
      </c>
      <c r="CO28" s="119" t="str">
        <f t="shared" si="29"/>
        <v>n.a.</v>
      </c>
      <c r="CP28" s="120" t="str">
        <f t="shared" si="29"/>
        <v>n.a.</v>
      </c>
      <c r="CQ28" s="119" t="str">
        <f t="shared" si="29"/>
        <v>n.a.</v>
      </c>
      <c r="CR28" s="120" t="str">
        <f t="shared" si="29"/>
        <v>n.a.</v>
      </c>
      <c r="CS28" s="119" t="str">
        <f t="shared" si="29"/>
        <v>n.a.</v>
      </c>
      <c r="CT28" s="120" t="str">
        <f t="shared" si="29"/>
        <v>n.a.</v>
      </c>
      <c r="CU28" s="119" t="str">
        <f t="shared" si="29"/>
        <v>n.a.</v>
      </c>
      <c r="CV28" s="120" t="str">
        <f t="shared" si="29"/>
        <v>n.a.</v>
      </c>
      <c r="CW28" s="119" t="str">
        <f t="shared" si="29"/>
        <v>n.a.</v>
      </c>
      <c r="CX28" s="120" t="str">
        <f t="shared" si="29"/>
        <v>n.a.</v>
      </c>
      <c r="CY28" s="119" t="str">
        <f t="shared" si="29"/>
        <v>n.a.</v>
      </c>
      <c r="CZ28" s="120" t="str">
        <f t="shared" si="29"/>
        <v>n.a.</v>
      </c>
      <c r="DA28" s="119" t="str">
        <f t="shared" si="27"/>
        <v>n.a.</v>
      </c>
      <c r="DB28" s="120" t="str">
        <f t="shared" si="27"/>
        <v>n.a.</v>
      </c>
    </row>
    <row r="29" spans="1:106" x14ac:dyDescent="0.25">
      <c r="A29" s="49" t="s">
        <v>24</v>
      </c>
      <c r="B29" s="50">
        <f>AS7</f>
        <v>6.8342512837805192</v>
      </c>
      <c r="E29" s="23">
        <v>19</v>
      </c>
      <c r="F29" s="5">
        <f>IF(saida!B20&gt;0,saida!B20,$F$11)</f>
        <v>298.14999999999998</v>
      </c>
      <c r="G29" s="13">
        <f>IF(saida!B20&gt;0,saida!A20,$G$11)</f>
        <v>1.2335989359424879</v>
      </c>
      <c r="H29" s="13">
        <f t="shared" si="6"/>
        <v>1.251689659809907</v>
      </c>
      <c r="I29" s="14">
        <f>IF(saida!D20&gt;0,saida!D20,$I$11)</f>
        <v>278.14999999999998</v>
      </c>
      <c r="J29" s="15">
        <f>IF(saida!D20&gt;0,saida!C20,$J$11)</f>
        <v>0.64294736854975298</v>
      </c>
      <c r="K29" s="15">
        <f t="shared" si="7"/>
        <v>0.6523137931829357</v>
      </c>
      <c r="L29" s="142">
        <f>saida!L20</f>
        <v>283.14999999999998</v>
      </c>
      <c r="M29" s="86">
        <f>saida!I20</f>
        <v>1</v>
      </c>
      <c r="N29" s="86">
        <f>saida!J20</f>
        <v>1.0000000000000001E-5</v>
      </c>
      <c r="O29" s="86">
        <f>saida!K20</f>
        <v>0</v>
      </c>
      <c r="P29" s="4"/>
      <c r="Q29" s="16">
        <f t="shared" si="23"/>
        <v>311.14999999999964</v>
      </c>
      <c r="R29" s="13">
        <f t="shared" si="24"/>
        <v>1.492261064079389</v>
      </c>
      <c r="S29" s="17">
        <f t="shared" si="8"/>
        <v>309.70999999999992</v>
      </c>
      <c r="T29" s="15">
        <f t="shared" si="9"/>
        <v>0.9620579199959316</v>
      </c>
      <c r="AK29" s="23">
        <v>19</v>
      </c>
      <c r="AL29" s="13">
        <f t="shared" si="1"/>
        <v>-1.8090723867419056E-2</v>
      </c>
      <c r="AM29" s="13">
        <f t="shared" si="10"/>
        <v>1.8090723867419056E-2</v>
      </c>
      <c r="AN29" s="16">
        <f t="shared" si="2"/>
        <v>-1.4664996329295206</v>
      </c>
      <c r="AO29" s="16">
        <f t="shared" si="11"/>
        <v>1.4664996329295206</v>
      </c>
      <c r="AP29" s="15">
        <f t="shared" si="3"/>
        <v>0</v>
      </c>
      <c r="AQ29" s="15">
        <f t="shared" si="12"/>
        <v>0</v>
      </c>
      <c r="AR29" s="17">
        <f t="shared" si="4"/>
        <v>0</v>
      </c>
      <c r="AS29" s="17">
        <f t="shared" si="13"/>
        <v>0</v>
      </c>
      <c r="AT29" s="79">
        <f t="shared" si="14"/>
        <v>1.0000000000000001E-5</v>
      </c>
      <c r="AU29" s="79">
        <f t="shared" si="15"/>
        <v>1.0000000000000001E-5</v>
      </c>
      <c r="AV29" s="80">
        <f t="shared" si="16"/>
        <v>0</v>
      </c>
      <c r="AW29" s="80">
        <f t="shared" si="17"/>
        <v>0</v>
      </c>
      <c r="AZ29" s="2">
        <f t="shared" si="18"/>
        <v>1.0000000000000001E-5</v>
      </c>
      <c r="BC29" s="116">
        <f>saida!AN20</f>
        <v>0.83787359269958694</v>
      </c>
      <c r="BD29" s="116">
        <f>saida!AM20</f>
        <v>0.6</v>
      </c>
      <c r="BE29" s="119">
        <f t="shared" si="28"/>
        <v>-0.29069286848443859</v>
      </c>
      <c r="BF29" s="120">
        <f t="shared" si="28"/>
        <v>-0.33559723429003507</v>
      </c>
      <c r="BG29" s="119">
        <f t="shared" si="28"/>
        <v>-0.38050160009563155</v>
      </c>
      <c r="BH29" s="120">
        <f t="shared" si="28"/>
        <v>-0.42181361663678024</v>
      </c>
      <c r="BI29" s="119">
        <f t="shared" si="28"/>
        <v>-0.42540596590122781</v>
      </c>
      <c r="BJ29" s="120">
        <f t="shared" si="28"/>
        <v>-0.44336771222346666</v>
      </c>
      <c r="BK29" s="119">
        <f t="shared" si="28"/>
        <v>-0.46492180781015296</v>
      </c>
      <c r="BL29" s="120">
        <f t="shared" si="28"/>
        <v>-0.46671798244237661</v>
      </c>
      <c r="BM29" s="119">
        <f t="shared" si="28"/>
        <v>-0.47031033170682401</v>
      </c>
      <c r="BN29" s="120">
        <f t="shared" si="28"/>
        <v>-0.48872112168711873</v>
      </c>
      <c r="BO29" s="119">
        <f t="shared" si="28"/>
        <v>-0.51521469751242088</v>
      </c>
      <c r="BP29" s="120">
        <f t="shared" si="28"/>
        <v>-0.53946305504744341</v>
      </c>
      <c r="BQ29" s="119">
        <f t="shared" si="28"/>
        <v>-0.5601190633180172</v>
      </c>
      <c r="BR29" s="120">
        <f t="shared" si="28"/>
        <v>-0.58032602793053534</v>
      </c>
      <c r="BS29" s="119">
        <f t="shared" si="28"/>
        <v>-0.58706168280137505</v>
      </c>
      <c r="BT29" s="120">
        <f t="shared" si="28"/>
        <v>-0.6050234291236134</v>
      </c>
      <c r="BU29" s="119">
        <f t="shared" si="26"/>
        <v>-0.62702656836835613</v>
      </c>
      <c r="BV29" s="120">
        <f t="shared" si="26"/>
        <v>-0.6499277949292096</v>
      </c>
      <c r="BW29" s="119">
        <f t="shared" si="26"/>
        <v>-0.65486727516782572</v>
      </c>
      <c r="BX29" s="120">
        <f t="shared" si="26"/>
        <v>-0.68585128757368752</v>
      </c>
      <c r="BY29" s="119">
        <f t="shared" si="26"/>
        <v>-0.69483216073480647</v>
      </c>
      <c r="BZ29" s="120">
        <f t="shared" si="26"/>
        <v>-0.72851043508900393</v>
      </c>
      <c r="CA29" s="119">
        <f t="shared" si="26"/>
        <v>-0.76308679675931324</v>
      </c>
      <c r="CB29" s="120">
        <f t="shared" si="26"/>
        <v>-0.77610906284293613</v>
      </c>
      <c r="CC29" s="119">
        <f t="shared" si="26"/>
        <v>-0.7846408923459991</v>
      </c>
      <c r="CD29" s="120" t="str">
        <f t="shared" si="26"/>
        <v>n.a.</v>
      </c>
      <c r="CE29" s="119" t="str">
        <f t="shared" si="26"/>
        <v>n.a.</v>
      </c>
      <c r="CF29" s="120" t="str">
        <f t="shared" si="26"/>
        <v>n.a.</v>
      </c>
      <c r="CG29" s="119" t="str">
        <f t="shared" si="26"/>
        <v>n.a.</v>
      </c>
      <c r="CH29" s="120" t="str">
        <f t="shared" si="26"/>
        <v>n.a.</v>
      </c>
      <c r="CI29" s="119" t="str">
        <f t="shared" si="26"/>
        <v>n.a.</v>
      </c>
      <c r="CJ29" s="120" t="str">
        <f t="shared" si="20"/>
        <v>n.a.</v>
      </c>
      <c r="CK29" s="119" t="str">
        <f t="shared" si="29"/>
        <v>n.a.</v>
      </c>
      <c r="CL29" s="120" t="str">
        <f t="shared" si="29"/>
        <v>n.a.</v>
      </c>
      <c r="CM29" s="119" t="str">
        <f t="shared" si="29"/>
        <v>n.a.</v>
      </c>
      <c r="CN29" s="120" t="str">
        <f t="shared" si="29"/>
        <v>n.a.</v>
      </c>
      <c r="CO29" s="119" t="str">
        <f t="shared" si="29"/>
        <v>n.a.</v>
      </c>
      <c r="CP29" s="120" t="str">
        <f t="shared" si="29"/>
        <v>n.a.</v>
      </c>
      <c r="CQ29" s="119" t="str">
        <f t="shared" si="29"/>
        <v>n.a.</v>
      </c>
      <c r="CR29" s="120" t="str">
        <f t="shared" si="29"/>
        <v>n.a.</v>
      </c>
      <c r="CS29" s="119" t="str">
        <f t="shared" si="29"/>
        <v>n.a.</v>
      </c>
      <c r="CT29" s="120" t="str">
        <f t="shared" si="29"/>
        <v>n.a.</v>
      </c>
      <c r="CU29" s="119" t="str">
        <f t="shared" si="29"/>
        <v>n.a.</v>
      </c>
      <c r="CV29" s="120" t="str">
        <f t="shared" si="29"/>
        <v>n.a.</v>
      </c>
      <c r="CW29" s="119" t="str">
        <f t="shared" si="29"/>
        <v>n.a.</v>
      </c>
      <c r="CX29" s="120" t="str">
        <f t="shared" si="29"/>
        <v>n.a.</v>
      </c>
      <c r="CY29" s="119" t="str">
        <f t="shared" si="29"/>
        <v>n.a.</v>
      </c>
      <c r="CZ29" s="120" t="str">
        <f t="shared" si="29"/>
        <v>n.a.</v>
      </c>
      <c r="DA29" s="119" t="str">
        <f t="shared" si="27"/>
        <v>n.a.</v>
      </c>
      <c r="DB29" s="120" t="str">
        <f t="shared" si="27"/>
        <v>n.a.</v>
      </c>
    </row>
    <row r="30" spans="1:106" x14ac:dyDescent="0.25">
      <c r="E30" s="23">
        <v>20</v>
      </c>
      <c r="F30" s="5">
        <f>IF(saida!B21&gt;0,saida!B21,$F$11)</f>
        <v>298.14999999999998</v>
      </c>
      <c r="G30" s="13">
        <f>IF(saida!B21&gt;0,saida!A21,$G$11)</f>
        <v>1.2191161128139709</v>
      </c>
      <c r="H30" s="13">
        <f t="shared" si="6"/>
        <v>1.251689659809907</v>
      </c>
      <c r="I30" s="14">
        <f>IF(saida!D21&gt;0,saida!D21,$I$11)</f>
        <v>278.14999999999998</v>
      </c>
      <c r="J30" s="15">
        <f>IF(saida!D21&gt;0,saida!C21,$J$11)</f>
        <v>0.64294736854975298</v>
      </c>
      <c r="K30" s="15">
        <f t="shared" si="7"/>
        <v>0.6523137931829357</v>
      </c>
      <c r="L30" s="142">
        <f>saida!L21</f>
        <v>283.14999999999998</v>
      </c>
      <c r="M30" s="86">
        <f>saida!I21</f>
        <v>0.17497443926674119</v>
      </c>
      <c r="N30" s="86">
        <f>saida!J21</f>
        <v>-0.35920369601413488</v>
      </c>
      <c r="O30" s="86">
        <f>saida!K21</f>
        <v>-0.33312891459459582</v>
      </c>
      <c r="P30" s="4"/>
      <c r="Q30" s="16">
        <f t="shared" si="23"/>
        <v>312.98333333333295</v>
      </c>
      <c r="R30" s="13">
        <f t="shared" si="24"/>
        <v>1.5279947169590082</v>
      </c>
      <c r="S30" s="17">
        <f t="shared" si="8"/>
        <v>311.46333333333325</v>
      </c>
      <c r="T30" s="15">
        <f t="shared" si="9"/>
        <v>0.97725086978330289</v>
      </c>
      <c r="AK30" s="23">
        <v>20</v>
      </c>
      <c r="AL30" s="13">
        <f t="shared" si="1"/>
        <v>-3.2573546995936065E-2</v>
      </c>
      <c r="AM30" s="13">
        <f t="shared" si="10"/>
        <v>3.2573546995936065E-2</v>
      </c>
      <c r="AN30" s="16">
        <f t="shared" si="2"/>
        <v>-2.6718986529305737</v>
      </c>
      <c r="AO30" s="16">
        <f t="shared" si="11"/>
        <v>2.6718986529305737</v>
      </c>
      <c r="AP30" s="15">
        <f t="shared" si="3"/>
        <v>0</v>
      </c>
      <c r="AQ30" s="15">
        <f t="shared" si="12"/>
        <v>0</v>
      </c>
      <c r="AR30" s="17">
        <f t="shared" si="4"/>
        <v>0</v>
      </c>
      <c r="AS30" s="17">
        <f t="shared" si="13"/>
        <v>0</v>
      </c>
      <c r="AT30" s="79">
        <f t="shared" si="14"/>
        <v>-2.6074781419539061E-2</v>
      </c>
      <c r="AU30" s="79">
        <f t="shared" si="15"/>
        <v>2.6074781419539061E-2</v>
      </c>
      <c r="AV30" s="80">
        <f t="shared" si="16"/>
        <v>7.2590515378530522</v>
      </c>
      <c r="AW30" s="80">
        <f t="shared" si="17"/>
        <v>7.2590515378530522</v>
      </c>
      <c r="AZ30" s="2">
        <f t="shared" si="18"/>
        <v>0</v>
      </c>
      <c r="BC30" s="116">
        <f>saida!AN21</f>
        <v>0.85613706997750205</v>
      </c>
      <c r="BD30" s="116">
        <f>saida!AM21</f>
        <v>0.6333333333333333</v>
      </c>
      <c r="BE30" s="119">
        <f t="shared" si="28"/>
        <v>-0.27010968451974615</v>
      </c>
      <c r="BF30" s="120">
        <f t="shared" si="28"/>
        <v>-0.31562509276003109</v>
      </c>
      <c r="BG30" s="119">
        <f t="shared" si="28"/>
        <v>-0.36114050100031597</v>
      </c>
      <c r="BH30" s="120">
        <f t="shared" si="28"/>
        <v>-0.40301467658137818</v>
      </c>
      <c r="BI30" s="119">
        <f t="shared" si="28"/>
        <v>-0.40665590924060074</v>
      </c>
      <c r="BJ30" s="120">
        <f t="shared" si="28"/>
        <v>-0.42486207253671499</v>
      </c>
      <c r="BK30" s="119">
        <f t="shared" si="28"/>
        <v>-0.44670946849205184</v>
      </c>
      <c r="BL30" s="120">
        <f t="shared" si="28"/>
        <v>-0.4485300848216629</v>
      </c>
      <c r="BM30" s="119">
        <f t="shared" si="28"/>
        <v>-0.4521713174808854</v>
      </c>
      <c r="BN30" s="120">
        <f t="shared" si="28"/>
        <v>-0.47083263485940247</v>
      </c>
      <c r="BO30" s="119">
        <f t="shared" si="28"/>
        <v>-0.49768672572117068</v>
      </c>
      <c r="BP30" s="120">
        <f t="shared" si="28"/>
        <v>-0.52226504617092495</v>
      </c>
      <c r="BQ30" s="119">
        <f t="shared" si="28"/>
        <v>-0.54320213396145556</v>
      </c>
      <c r="BR30" s="120">
        <f t="shared" si="28"/>
        <v>-0.56368406766958323</v>
      </c>
      <c r="BS30" s="119">
        <f t="shared" si="28"/>
        <v>-0.57051137890562642</v>
      </c>
      <c r="BT30" s="120">
        <f t="shared" si="28"/>
        <v>-0.58871754220174011</v>
      </c>
      <c r="BU30" s="119">
        <f t="shared" si="26"/>
        <v>-0.61102009223948028</v>
      </c>
      <c r="BV30" s="120">
        <f t="shared" si="26"/>
        <v>-0.63423295044202477</v>
      </c>
      <c r="BW30" s="119">
        <f t="shared" si="26"/>
        <v>-0.63923964534845656</v>
      </c>
      <c r="BX30" s="120">
        <f t="shared" si="26"/>
        <v>-0.67064527703425325</v>
      </c>
      <c r="BY30" s="119">
        <f t="shared" si="26"/>
        <v>-0.67974835868231021</v>
      </c>
      <c r="BZ30" s="120">
        <f t="shared" si="26"/>
        <v>-0.71388491486252381</v>
      </c>
      <c r="CA30" s="119">
        <f t="shared" si="26"/>
        <v>-0.74893177920754317</v>
      </c>
      <c r="CB30" s="120">
        <f t="shared" si="26"/>
        <v>-0.76213124759722584</v>
      </c>
      <c r="CC30" s="119">
        <f t="shared" si="26"/>
        <v>-0.77077917516287964</v>
      </c>
      <c r="CD30" s="120" t="str">
        <f t="shared" si="26"/>
        <v>n.a.</v>
      </c>
      <c r="CE30" s="119" t="str">
        <f t="shared" si="26"/>
        <v>n.a.</v>
      </c>
      <c r="CF30" s="120" t="str">
        <f t="shared" si="26"/>
        <v>n.a.</v>
      </c>
      <c r="CG30" s="119" t="str">
        <f t="shared" si="26"/>
        <v>n.a.</v>
      </c>
      <c r="CH30" s="120" t="str">
        <f t="shared" si="26"/>
        <v>n.a.</v>
      </c>
      <c r="CI30" s="119" t="str">
        <f t="shared" si="26"/>
        <v>n.a.</v>
      </c>
      <c r="CJ30" s="120" t="str">
        <f t="shared" si="20"/>
        <v>n.a.</v>
      </c>
      <c r="CK30" s="119" t="str">
        <f t="shared" si="29"/>
        <v>n.a.</v>
      </c>
      <c r="CL30" s="120" t="str">
        <f t="shared" si="29"/>
        <v>n.a.</v>
      </c>
      <c r="CM30" s="119" t="str">
        <f t="shared" si="29"/>
        <v>n.a.</v>
      </c>
      <c r="CN30" s="120" t="str">
        <f t="shared" si="29"/>
        <v>n.a.</v>
      </c>
      <c r="CO30" s="119" t="str">
        <f t="shared" si="29"/>
        <v>n.a.</v>
      </c>
      <c r="CP30" s="120" t="str">
        <f t="shared" si="29"/>
        <v>n.a.</v>
      </c>
      <c r="CQ30" s="119" t="str">
        <f t="shared" si="29"/>
        <v>n.a.</v>
      </c>
      <c r="CR30" s="120" t="str">
        <f t="shared" si="29"/>
        <v>n.a.</v>
      </c>
      <c r="CS30" s="119" t="str">
        <f t="shared" si="29"/>
        <v>n.a.</v>
      </c>
      <c r="CT30" s="120" t="str">
        <f t="shared" si="29"/>
        <v>n.a.</v>
      </c>
      <c r="CU30" s="119" t="str">
        <f t="shared" si="29"/>
        <v>n.a.</v>
      </c>
      <c r="CV30" s="120" t="str">
        <f t="shared" si="29"/>
        <v>n.a.</v>
      </c>
      <c r="CW30" s="119" t="str">
        <f t="shared" si="29"/>
        <v>n.a.</v>
      </c>
      <c r="CX30" s="120" t="str">
        <f t="shared" si="29"/>
        <v>n.a.</v>
      </c>
      <c r="CY30" s="119" t="str">
        <f t="shared" si="29"/>
        <v>n.a.</v>
      </c>
      <c r="CZ30" s="120" t="str">
        <f t="shared" si="29"/>
        <v>n.a.</v>
      </c>
      <c r="DA30" s="119" t="str">
        <f t="shared" si="27"/>
        <v>n.a.</v>
      </c>
      <c r="DB30" s="120" t="str">
        <f t="shared" si="27"/>
        <v>n.a.</v>
      </c>
    </row>
    <row r="31" spans="1:106" x14ac:dyDescent="0.25">
      <c r="A31" s="90" t="str">
        <f>saida!O1</f>
        <v>AAD pot</v>
      </c>
      <c r="B31" s="93">
        <f>saida!O2</f>
        <v>1.5955766433049079E-2</v>
      </c>
      <c r="E31" s="23">
        <v>21</v>
      </c>
      <c r="F31" s="5">
        <f>IF(saida!B22&gt;0,saida!B22,$F$11)</f>
        <v>298.14999999999998</v>
      </c>
      <c r="G31" s="13">
        <f>IF(saida!B22&gt;0,saida!A22,$G$11)</f>
        <v>1.2312703285497351</v>
      </c>
      <c r="H31" s="13">
        <f t="shared" si="6"/>
        <v>1.251689659809907</v>
      </c>
      <c r="I31" s="14">
        <f>IF(saida!D22&gt;0,saida!D22,$I$11)</f>
        <v>278.14999999999998</v>
      </c>
      <c r="J31" s="15">
        <f>IF(saida!D22&gt;0,saida!C22,$J$11)</f>
        <v>0.64294736854975298</v>
      </c>
      <c r="K31" s="15">
        <f t="shared" si="7"/>
        <v>0.6523137931829357</v>
      </c>
      <c r="L31" s="142">
        <f>saida!L22</f>
        <v>283.14999999999998</v>
      </c>
      <c r="M31" s="86">
        <f>saida!I22</f>
        <v>0.50861854777461857</v>
      </c>
      <c r="N31" s="86">
        <f>saida!J22</f>
        <v>-0.34419535863047179</v>
      </c>
      <c r="O31" s="86">
        <f>saida!K22</f>
        <v>-0.38230728574212669</v>
      </c>
      <c r="P31" s="4"/>
      <c r="Q31" s="16">
        <f t="shared" si="23"/>
        <v>314.81666666666626</v>
      </c>
      <c r="R31" s="13">
        <f t="shared" si="24"/>
        <v>1.5641632378382959</v>
      </c>
      <c r="S31" s="17">
        <f t="shared" si="8"/>
        <v>313.21666666666658</v>
      </c>
      <c r="T31" s="15">
        <f t="shared" si="9"/>
        <v>0.99211226722591517</v>
      </c>
      <c r="AK31" s="23">
        <v>21</v>
      </c>
      <c r="AL31" s="13">
        <f t="shared" si="1"/>
        <v>-2.0419331260171925E-2</v>
      </c>
      <c r="AM31" s="13">
        <f t="shared" si="10"/>
        <v>2.0419331260171925E-2</v>
      </c>
      <c r="AN31" s="16">
        <f t="shared" si="2"/>
        <v>-1.6583954625320219</v>
      </c>
      <c r="AO31" s="16">
        <f t="shared" si="11"/>
        <v>1.6583954625320219</v>
      </c>
      <c r="AP31" s="15">
        <f t="shared" si="3"/>
        <v>0</v>
      </c>
      <c r="AQ31" s="15">
        <f t="shared" si="12"/>
        <v>0</v>
      </c>
      <c r="AR31" s="17">
        <f t="shared" si="4"/>
        <v>0</v>
      </c>
      <c r="AS31" s="17">
        <f t="shared" si="13"/>
        <v>0</v>
      </c>
      <c r="AT31" s="79">
        <f t="shared" si="14"/>
        <v>3.8111927111654897E-2</v>
      </c>
      <c r="AU31" s="79">
        <f t="shared" si="15"/>
        <v>3.8111927111654897E-2</v>
      </c>
      <c r="AV31" s="80">
        <f t="shared" si="16"/>
        <v>-11.072760325211668</v>
      </c>
      <c r="AW31" s="80">
        <f t="shared" si="17"/>
        <v>11.072760325211668</v>
      </c>
      <c r="AZ31" s="2">
        <f t="shared" si="18"/>
        <v>0</v>
      </c>
      <c r="BC31" s="116">
        <f>saida!AN22</f>
        <v>0.87326856652432971</v>
      </c>
      <c r="BD31" s="116">
        <f>saida!AM22</f>
        <v>0.66666666666666663</v>
      </c>
      <c r="BE31" s="119">
        <f t="shared" si="28"/>
        <v>-0.24884121719531899</v>
      </c>
      <c r="BF31" s="120">
        <f t="shared" si="28"/>
        <v>-0.29436795670249077</v>
      </c>
      <c r="BG31" s="119">
        <f t="shared" si="28"/>
        <v>-0.33989469620966284</v>
      </c>
      <c r="BH31" s="120">
        <f t="shared" si="28"/>
        <v>-0.38177929655626075</v>
      </c>
      <c r="BI31" s="119">
        <f t="shared" si="28"/>
        <v>-0.38542143571683429</v>
      </c>
      <c r="BJ31" s="120">
        <f t="shared" si="28"/>
        <v>-0.4036321315197034</v>
      </c>
      <c r="BK31" s="119">
        <f t="shared" si="28"/>
        <v>-0.42548496648314599</v>
      </c>
      <c r="BL31" s="120">
        <f t="shared" si="28"/>
        <v>-0.42730603606343248</v>
      </c>
      <c r="BM31" s="119">
        <f t="shared" si="28"/>
        <v>-0.43094817522400597</v>
      </c>
      <c r="BN31" s="120">
        <f t="shared" si="28"/>
        <v>-0.44961413842194664</v>
      </c>
      <c r="BO31" s="119">
        <f t="shared" si="28"/>
        <v>-0.47647491473117826</v>
      </c>
      <c r="BP31" s="120">
        <f t="shared" si="28"/>
        <v>-0.50105935406505142</v>
      </c>
      <c r="BQ31" s="119">
        <f t="shared" si="28"/>
        <v>-0.52200165423834999</v>
      </c>
      <c r="BR31" s="120">
        <f t="shared" si="28"/>
        <v>-0.54248868701657693</v>
      </c>
      <c r="BS31" s="119">
        <f t="shared" si="28"/>
        <v>-0.54931769794265306</v>
      </c>
      <c r="BT31" s="120">
        <f t="shared" si="28"/>
        <v>-0.56752839374552155</v>
      </c>
      <c r="BU31" s="119">
        <f t="shared" si="26"/>
        <v>-0.5898364961040361</v>
      </c>
      <c r="BV31" s="120">
        <f t="shared" si="26"/>
        <v>-0.61305513325269312</v>
      </c>
      <c r="BW31" s="119">
        <f t="shared" si="26"/>
        <v>-0.61806307459848231</v>
      </c>
      <c r="BX31" s="120">
        <f t="shared" si="26"/>
        <v>-0.6494765248584311</v>
      </c>
      <c r="BY31" s="119">
        <f t="shared" si="26"/>
        <v>-0.65858187275986535</v>
      </c>
      <c r="BZ31" s="120">
        <f t="shared" si="26"/>
        <v>-0.69272692739024422</v>
      </c>
      <c r="CA31" s="119">
        <f t="shared" si="26"/>
        <v>-0.72778251681076656</v>
      </c>
      <c r="CB31" s="120">
        <f t="shared" si="26"/>
        <v>-0.74098527126784641</v>
      </c>
      <c r="CC31" s="119">
        <f t="shared" si="26"/>
        <v>-0.74963535177420859</v>
      </c>
      <c r="CD31" s="120" t="str">
        <f t="shared" si="26"/>
        <v>n.a.</v>
      </c>
      <c r="CE31" s="119" t="str">
        <f t="shared" si="26"/>
        <v>n.a.</v>
      </c>
      <c r="CF31" s="120" t="str">
        <f t="shared" si="26"/>
        <v>n.a.</v>
      </c>
      <c r="CG31" s="119" t="str">
        <f t="shared" si="26"/>
        <v>n.a.</v>
      </c>
      <c r="CH31" s="120" t="str">
        <f t="shared" si="26"/>
        <v>n.a.</v>
      </c>
      <c r="CI31" s="119" t="str">
        <f t="shared" si="26"/>
        <v>n.a.</v>
      </c>
      <c r="CJ31" s="120" t="str">
        <f t="shared" si="20"/>
        <v>n.a.</v>
      </c>
      <c r="CK31" s="119" t="str">
        <f t="shared" si="29"/>
        <v>n.a.</v>
      </c>
      <c r="CL31" s="120" t="str">
        <f t="shared" si="29"/>
        <v>n.a.</v>
      </c>
      <c r="CM31" s="119" t="str">
        <f t="shared" si="29"/>
        <v>n.a.</v>
      </c>
      <c r="CN31" s="120" t="str">
        <f t="shared" si="29"/>
        <v>n.a.</v>
      </c>
      <c r="CO31" s="119" t="str">
        <f t="shared" si="29"/>
        <v>n.a.</v>
      </c>
      <c r="CP31" s="120" t="str">
        <f t="shared" si="29"/>
        <v>n.a.</v>
      </c>
      <c r="CQ31" s="119" t="str">
        <f t="shared" si="29"/>
        <v>n.a.</v>
      </c>
      <c r="CR31" s="120" t="str">
        <f t="shared" si="29"/>
        <v>n.a.</v>
      </c>
      <c r="CS31" s="119" t="str">
        <f t="shared" si="29"/>
        <v>n.a.</v>
      </c>
      <c r="CT31" s="120" t="str">
        <f t="shared" si="29"/>
        <v>n.a.</v>
      </c>
      <c r="CU31" s="119" t="str">
        <f t="shared" si="29"/>
        <v>n.a.</v>
      </c>
      <c r="CV31" s="120" t="str">
        <f t="shared" si="29"/>
        <v>n.a.</v>
      </c>
      <c r="CW31" s="119" t="str">
        <f t="shared" si="29"/>
        <v>n.a.</v>
      </c>
      <c r="CX31" s="120" t="str">
        <f t="shared" si="29"/>
        <v>n.a.</v>
      </c>
      <c r="CY31" s="119" t="str">
        <f t="shared" si="29"/>
        <v>n.a.</v>
      </c>
      <c r="CZ31" s="120" t="str">
        <f t="shared" si="29"/>
        <v>n.a.</v>
      </c>
      <c r="DA31" s="119" t="str">
        <f t="shared" si="27"/>
        <v>n.a.</v>
      </c>
      <c r="DB31" s="120" t="str">
        <f t="shared" si="27"/>
        <v>n.a.</v>
      </c>
    </row>
    <row r="32" spans="1:106" x14ac:dyDescent="0.25">
      <c r="A32" s="91" t="str">
        <f>saida!P1</f>
        <v>maxAD pot</v>
      </c>
      <c r="B32" s="94">
        <f>saida!P2</f>
        <v>7.4073630222910913E-2</v>
      </c>
      <c r="E32" s="23">
        <v>22</v>
      </c>
      <c r="F32" s="5">
        <f>IF(saida!B23&gt;0,saida!B23,$F$11)</f>
        <v>300.2</v>
      </c>
      <c r="G32" s="13">
        <f>IF(saida!B23&gt;0,saida!A23,$G$11)</f>
        <v>1.27770762216482</v>
      </c>
      <c r="H32" s="13">
        <f t="shared" si="6"/>
        <v>1.2881073617612382</v>
      </c>
      <c r="I32" s="14">
        <f>IF(saida!D23&gt;0,saida!D23,$I$11)</f>
        <v>278.14999999999998</v>
      </c>
      <c r="J32" s="15">
        <f>IF(saida!D23&gt;0,saida!C23,$J$11)</f>
        <v>0.64294736854975298</v>
      </c>
      <c r="K32" s="15">
        <f t="shared" si="7"/>
        <v>0.6523137931829357</v>
      </c>
      <c r="L32" s="142">
        <f>saida!L23</f>
        <v>283.14999999999998</v>
      </c>
      <c r="M32" s="86">
        <f>saida!I23</f>
        <v>0</v>
      </c>
      <c r="N32" s="86">
        <f>saida!J23</f>
        <v>1.0000000000000001E-5</v>
      </c>
      <c r="O32" s="86">
        <f>saida!K23</f>
        <v>0</v>
      </c>
      <c r="P32" s="4"/>
      <c r="Q32" s="16">
        <f t="shared" si="23"/>
        <v>316.64999999999958</v>
      </c>
      <c r="R32" s="13">
        <f t="shared" si="24"/>
        <v>1.6007622349570165</v>
      </c>
      <c r="S32" s="17">
        <f t="shared" si="8"/>
        <v>314.96999999999991</v>
      </c>
      <c r="T32" s="15">
        <f t="shared" si="9"/>
        <v>1.0066263007247727</v>
      </c>
      <c r="AK32" s="23">
        <v>22</v>
      </c>
      <c r="AL32" s="13">
        <f t="shared" si="1"/>
        <v>-1.0399739596418156E-2</v>
      </c>
      <c r="AM32" s="13">
        <f t="shared" si="10"/>
        <v>1.0399739596418156E-2</v>
      </c>
      <c r="AN32" s="16">
        <f t="shared" si="2"/>
        <v>-0.81393735280359969</v>
      </c>
      <c r="AO32" s="16">
        <f t="shared" si="11"/>
        <v>0.81393735280359969</v>
      </c>
      <c r="AP32" s="15">
        <f t="shared" si="3"/>
        <v>0</v>
      </c>
      <c r="AQ32" s="15">
        <f t="shared" si="12"/>
        <v>0</v>
      </c>
      <c r="AR32" s="17">
        <f t="shared" si="4"/>
        <v>0</v>
      </c>
      <c r="AS32" s="17">
        <f t="shared" si="13"/>
        <v>0</v>
      </c>
      <c r="AT32" s="79">
        <f t="shared" si="14"/>
        <v>1.0000000000000001E-5</v>
      </c>
      <c r="AU32" s="79">
        <f t="shared" si="15"/>
        <v>1.0000000000000001E-5</v>
      </c>
      <c r="AV32" s="80">
        <f t="shared" si="16"/>
        <v>0</v>
      </c>
      <c r="AW32" s="80">
        <f t="shared" si="17"/>
        <v>0</v>
      </c>
      <c r="AZ32" s="2">
        <f t="shared" si="18"/>
        <v>1.0000000000000001E-5</v>
      </c>
      <c r="BC32" s="116">
        <f>saida!AN23</f>
        <v>0.88937016013641179</v>
      </c>
      <c r="BD32" s="116">
        <f>saida!AM23</f>
        <v>0.7</v>
      </c>
      <c r="BE32" s="119">
        <f>IF(BE$10&gt;0,$BD32*(1-$BD32)*($C$11+$C$12*BE$10+($C$13+$C$14*BE$10)*$BD32+($C$15+$C$16*BE$10)*$BD32^2),"n.a.")</f>
        <v>-0.22703550721473703</v>
      </c>
      <c r="BF32" s="120">
        <f t="shared" si="28"/>
        <v>-0.27191553345181285</v>
      </c>
      <c r="BG32" s="119">
        <f t="shared" si="28"/>
        <v>-0.31679555968888867</v>
      </c>
      <c r="BH32" s="120">
        <f t="shared" si="28"/>
        <v>-0.35808518382699828</v>
      </c>
      <c r="BI32" s="119">
        <f t="shared" si="28"/>
        <v>-0.36167558592596422</v>
      </c>
      <c r="BJ32" s="120">
        <f t="shared" si="28"/>
        <v>-0.3796275964207948</v>
      </c>
      <c r="BK32" s="119">
        <f t="shared" si="28"/>
        <v>-0.40117000901459116</v>
      </c>
      <c r="BL32" s="120">
        <f t="shared" si="28"/>
        <v>-0.40296521006407388</v>
      </c>
      <c r="BM32" s="119">
        <f t="shared" si="28"/>
        <v>-0.4065556121630397</v>
      </c>
      <c r="BN32" s="120">
        <f t="shared" si="28"/>
        <v>-0.42495642292024099</v>
      </c>
      <c r="BO32" s="119">
        <f t="shared" si="28"/>
        <v>-0.45143563840011586</v>
      </c>
      <c r="BP32" s="120">
        <f t="shared" si="28"/>
        <v>-0.47567085256813718</v>
      </c>
      <c r="BQ32" s="119">
        <f t="shared" si="28"/>
        <v>-0.4963156646371914</v>
      </c>
      <c r="BR32" s="120">
        <f t="shared" si="28"/>
        <v>-0.51651167644387519</v>
      </c>
      <c r="BS32" s="119">
        <f t="shared" si="28"/>
        <v>-0.52324368037943692</v>
      </c>
      <c r="BT32" s="120">
        <f t="shared" si="28"/>
        <v>-0.541195690874267</v>
      </c>
      <c r="BU32" s="119">
        <f t="shared" si="26"/>
        <v>-0.56318690373043456</v>
      </c>
      <c r="BV32" s="120">
        <f t="shared" si="26"/>
        <v>-0.58607571711134254</v>
      </c>
      <c r="BW32" s="119">
        <f t="shared" si="26"/>
        <v>-0.5910125199974211</v>
      </c>
      <c r="BX32" s="120">
        <f t="shared" si="26"/>
        <v>-0.62197973810100371</v>
      </c>
      <c r="BY32" s="119">
        <f t="shared" si="26"/>
        <v>-0.63095574334841864</v>
      </c>
      <c r="BZ32" s="120">
        <f t="shared" si="26"/>
        <v>-0.66461576302622549</v>
      </c>
      <c r="CA32" s="119">
        <f t="shared" si="26"/>
        <v>-0.69917338322877376</v>
      </c>
      <c r="CB32" s="120">
        <f t="shared" si="26"/>
        <v>-0.71218859083752573</v>
      </c>
      <c r="CC32" s="119">
        <f t="shared" si="26"/>
        <v>-0.72071579582256973</v>
      </c>
      <c r="CD32" s="120" t="str">
        <f t="shared" si="26"/>
        <v>n.a.</v>
      </c>
      <c r="CE32" s="119" t="str">
        <f t="shared" si="26"/>
        <v>n.a.</v>
      </c>
      <c r="CF32" s="120" t="str">
        <f t="shared" si="26"/>
        <v>n.a.</v>
      </c>
      <c r="CG32" s="119" t="str">
        <f t="shared" si="26"/>
        <v>n.a.</v>
      </c>
      <c r="CH32" s="120" t="str">
        <f t="shared" si="26"/>
        <v>n.a.</v>
      </c>
      <c r="CI32" s="119" t="str">
        <f t="shared" si="26"/>
        <v>n.a.</v>
      </c>
      <c r="CJ32" s="120" t="str">
        <f t="shared" ref="CJ32:DB41" si="30">IF(CJ$10&gt;0,$BD32*(1-$BD32)*($C$11+$C$12*CJ$10+($C$13+$C$14*CJ$10)*$BD32+($C$15+$C$16*CJ$10)*$BD32^2),"n.a.")</f>
        <v>n.a.</v>
      </c>
      <c r="CK32" s="119" t="str">
        <f t="shared" si="30"/>
        <v>n.a.</v>
      </c>
      <c r="CL32" s="120" t="str">
        <f t="shared" si="30"/>
        <v>n.a.</v>
      </c>
      <c r="CM32" s="119" t="str">
        <f t="shared" si="30"/>
        <v>n.a.</v>
      </c>
      <c r="CN32" s="120" t="str">
        <f t="shared" si="30"/>
        <v>n.a.</v>
      </c>
      <c r="CO32" s="119" t="str">
        <f t="shared" si="30"/>
        <v>n.a.</v>
      </c>
      <c r="CP32" s="120" t="str">
        <f t="shared" si="30"/>
        <v>n.a.</v>
      </c>
      <c r="CQ32" s="119" t="str">
        <f t="shared" si="30"/>
        <v>n.a.</v>
      </c>
      <c r="CR32" s="120" t="str">
        <f t="shared" si="30"/>
        <v>n.a.</v>
      </c>
      <c r="CS32" s="119" t="str">
        <f t="shared" si="30"/>
        <v>n.a.</v>
      </c>
      <c r="CT32" s="120" t="str">
        <f t="shared" si="30"/>
        <v>n.a.</v>
      </c>
      <c r="CU32" s="119" t="str">
        <f t="shared" si="30"/>
        <v>n.a.</v>
      </c>
      <c r="CV32" s="120" t="str">
        <f t="shared" si="30"/>
        <v>n.a.</v>
      </c>
      <c r="CW32" s="119" t="str">
        <f t="shared" si="30"/>
        <v>n.a.</v>
      </c>
      <c r="CX32" s="120" t="str">
        <f t="shared" si="30"/>
        <v>n.a.</v>
      </c>
      <c r="CY32" s="119" t="str">
        <f t="shared" si="30"/>
        <v>n.a.</v>
      </c>
      <c r="CZ32" s="120" t="str">
        <f t="shared" si="30"/>
        <v>n.a.</v>
      </c>
      <c r="DA32" s="119" t="str">
        <f t="shared" si="30"/>
        <v>n.a.</v>
      </c>
      <c r="DB32" s="120" t="str">
        <f t="shared" si="30"/>
        <v>n.a.</v>
      </c>
    </row>
    <row r="33" spans="1:106" x14ac:dyDescent="0.25">
      <c r="A33" s="91" t="str">
        <f>saida!Q1 &amp; " (%)"</f>
        <v>AARD pot (%)</v>
      </c>
      <c r="B33" s="95">
        <f>saida!Q2*100</f>
        <v>49.156068790267589</v>
      </c>
      <c r="C33" s="102" t="str">
        <f>"Corr = " &amp; ROUND(AW6,2)</f>
        <v>Corr = 6.58</v>
      </c>
      <c r="E33" s="23">
        <v>23</v>
      </c>
      <c r="F33" s="5">
        <f>IF(saida!B24&gt;0,saida!B24,$F$11)</f>
        <v>303.14999999999998</v>
      </c>
      <c r="G33" s="13">
        <f>IF(saida!B24&gt;0,saida!A24,$G$11)</f>
        <v>1.41165969114009</v>
      </c>
      <c r="H33" s="13">
        <f t="shared" si="6"/>
        <v>1.3415213959081222</v>
      </c>
      <c r="I33" s="14">
        <f>IF(saida!D24&gt;0,saida!D24,$I$11)</f>
        <v>278.14999999999998</v>
      </c>
      <c r="J33" s="15">
        <f>IF(saida!D24&gt;0,saida!C24,$J$11)</f>
        <v>0.64294736854975298</v>
      </c>
      <c r="K33" s="15">
        <f t="shared" si="7"/>
        <v>0.6523137931829357</v>
      </c>
      <c r="L33" s="142">
        <f>saida!L24</f>
        <v>288.14999999999998</v>
      </c>
      <c r="M33" s="86">
        <f>saida!I24</f>
        <v>0</v>
      </c>
      <c r="N33" s="86">
        <f>saida!J24</f>
        <v>1.0000000000000001E-5</v>
      </c>
      <c r="O33" s="86">
        <f>saida!K24</f>
        <v>0</v>
      </c>
      <c r="P33" s="4"/>
      <c r="Q33" s="16">
        <f t="shared" si="23"/>
        <v>318.48333333333289</v>
      </c>
      <c r="R33" s="13">
        <f t="shared" si="24"/>
        <v>1.6377871221607836</v>
      </c>
      <c r="S33" s="17">
        <f t="shared" si="8"/>
        <v>316.72333333333324</v>
      </c>
      <c r="T33" s="15">
        <f t="shared" si="9"/>
        <v>1.0207776963702671</v>
      </c>
      <c r="AK33" s="23">
        <v>23</v>
      </c>
      <c r="AL33" s="13">
        <f t="shared" si="1"/>
        <v>7.0138295231967795E-2</v>
      </c>
      <c r="AM33" s="13">
        <f t="shared" si="10"/>
        <v>7.0138295231967795E-2</v>
      </c>
      <c r="AN33" s="16">
        <f t="shared" si="2"/>
        <v>4.9684988295814012</v>
      </c>
      <c r="AO33" s="16">
        <f t="shared" si="11"/>
        <v>4.9684988295814012</v>
      </c>
      <c r="AP33" s="15">
        <f t="shared" si="3"/>
        <v>0</v>
      </c>
      <c r="AQ33" s="15">
        <f t="shared" si="12"/>
        <v>0</v>
      </c>
      <c r="AR33" s="17">
        <f t="shared" si="4"/>
        <v>0</v>
      </c>
      <c r="AS33" s="17">
        <f t="shared" si="13"/>
        <v>0</v>
      </c>
      <c r="AT33" s="79">
        <f t="shared" si="14"/>
        <v>1.0000000000000001E-5</v>
      </c>
      <c r="AU33" s="79">
        <f t="shared" si="15"/>
        <v>1.0000000000000001E-5</v>
      </c>
      <c r="AV33" s="80">
        <f t="shared" si="16"/>
        <v>0</v>
      </c>
      <c r="AW33" s="80">
        <f t="shared" si="17"/>
        <v>0</v>
      </c>
      <c r="AZ33" s="2">
        <f t="shared" si="18"/>
        <v>1.0000000000000001E-5</v>
      </c>
      <c r="BC33" s="116">
        <f>saida!AN24</f>
        <v>0.90453201343917922</v>
      </c>
      <c r="BD33" s="116">
        <f>saida!AM24</f>
        <v>0.73333333333333328</v>
      </c>
      <c r="BE33" s="119">
        <f t="shared" ref="BE33:BT38" si="31">IF(BE$10&gt;0,$BD33*(1-$BD33)*($C$11+$C$12*BE$10+($C$13+$C$14*BE$10)*$BD33+($C$15+$C$16*BE$10)*$BD33^2),"n.a.")</f>
        <v>-0.2047778984857154</v>
      </c>
      <c r="BF33" s="120">
        <f t="shared" si="31"/>
        <v>-0.24829519193698107</v>
      </c>
      <c r="BG33" s="119">
        <f t="shared" si="31"/>
        <v>-0.29181248538824667</v>
      </c>
      <c r="BH33" s="120">
        <f t="shared" si="31"/>
        <v>-0.33184839536341104</v>
      </c>
      <c r="BI33" s="119">
        <f t="shared" si="31"/>
        <v>-0.33532977883951209</v>
      </c>
      <c r="BJ33" s="120">
        <f t="shared" si="31"/>
        <v>-0.35273669622001852</v>
      </c>
      <c r="BK33" s="119">
        <f t="shared" si="31"/>
        <v>-0.37362499707662611</v>
      </c>
      <c r="BL33" s="120">
        <f t="shared" si="31"/>
        <v>-0.37536568881467641</v>
      </c>
      <c r="BM33" s="119">
        <f t="shared" si="31"/>
        <v>-0.37884707229077741</v>
      </c>
      <c r="BN33" s="120">
        <f t="shared" si="31"/>
        <v>-0.39668916260579651</v>
      </c>
      <c r="BO33" s="119">
        <f t="shared" si="31"/>
        <v>-0.42236436574204339</v>
      </c>
      <c r="BP33" s="120">
        <f t="shared" si="31"/>
        <v>-0.44586370420572718</v>
      </c>
      <c r="BQ33" s="119">
        <f t="shared" si="31"/>
        <v>-0.46588165919330882</v>
      </c>
      <c r="BR33" s="120">
        <f t="shared" si="31"/>
        <v>-0.485464441246378</v>
      </c>
      <c r="BS33" s="119">
        <f t="shared" si="31"/>
        <v>-0.49199203526406815</v>
      </c>
      <c r="BT33" s="120">
        <f t="shared" si="31"/>
        <v>-0.50939895264457413</v>
      </c>
      <c r="BU33" s="119">
        <f t="shared" si="20"/>
        <v>-0.53072242643569467</v>
      </c>
      <c r="BV33" s="120">
        <f t="shared" si="20"/>
        <v>-0.55291624609583956</v>
      </c>
      <c r="BW33" s="119">
        <f t="shared" si="20"/>
        <v>-0.55770314837547907</v>
      </c>
      <c r="BX33" s="120">
        <f t="shared" si="20"/>
        <v>-0.58773008085685252</v>
      </c>
      <c r="BY33" s="119">
        <f t="shared" si="20"/>
        <v>-0.59643353954710554</v>
      </c>
      <c r="BZ33" s="120">
        <f t="shared" si="20"/>
        <v>-0.62907150963555458</v>
      </c>
      <c r="CA33" s="119">
        <f t="shared" si="20"/>
        <v>-0.66257982559302919</v>
      </c>
      <c r="CB33" s="120">
        <f t="shared" si="20"/>
        <v>-0.67519984069389627</v>
      </c>
      <c r="CC33" s="119">
        <f t="shared" si="20"/>
        <v>-0.68346812644963639</v>
      </c>
      <c r="CD33" s="120" t="str">
        <f t="shared" si="20"/>
        <v>n.a.</v>
      </c>
      <c r="CE33" s="119" t="str">
        <f t="shared" si="26"/>
        <v>n.a.</v>
      </c>
      <c r="CF33" s="120" t="str">
        <f t="shared" si="26"/>
        <v>n.a.</v>
      </c>
      <c r="CG33" s="119" t="str">
        <f t="shared" si="26"/>
        <v>n.a.</v>
      </c>
      <c r="CH33" s="120" t="str">
        <f t="shared" si="26"/>
        <v>n.a.</v>
      </c>
      <c r="CI33" s="119" t="str">
        <f t="shared" si="26"/>
        <v>n.a.</v>
      </c>
      <c r="CJ33" s="120" t="str">
        <f t="shared" si="30"/>
        <v>n.a.</v>
      </c>
      <c r="CK33" s="119" t="str">
        <f t="shared" si="30"/>
        <v>n.a.</v>
      </c>
      <c r="CL33" s="120" t="str">
        <f t="shared" si="30"/>
        <v>n.a.</v>
      </c>
      <c r="CM33" s="119" t="str">
        <f t="shared" si="30"/>
        <v>n.a.</v>
      </c>
      <c r="CN33" s="120" t="str">
        <f t="shared" si="30"/>
        <v>n.a.</v>
      </c>
      <c r="CO33" s="119" t="str">
        <f t="shared" si="30"/>
        <v>n.a.</v>
      </c>
      <c r="CP33" s="120" t="str">
        <f t="shared" si="30"/>
        <v>n.a.</v>
      </c>
      <c r="CQ33" s="119" t="str">
        <f t="shared" si="30"/>
        <v>n.a.</v>
      </c>
      <c r="CR33" s="120" t="str">
        <f t="shared" si="30"/>
        <v>n.a.</v>
      </c>
      <c r="CS33" s="119" t="str">
        <f t="shared" si="30"/>
        <v>n.a.</v>
      </c>
      <c r="CT33" s="120" t="str">
        <f t="shared" si="30"/>
        <v>n.a.</v>
      </c>
      <c r="CU33" s="119" t="str">
        <f t="shared" si="30"/>
        <v>n.a.</v>
      </c>
      <c r="CV33" s="120" t="str">
        <f t="shared" si="30"/>
        <v>n.a.</v>
      </c>
      <c r="CW33" s="119" t="str">
        <f t="shared" si="30"/>
        <v>n.a.</v>
      </c>
      <c r="CX33" s="120" t="str">
        <f t="shared" si="30"/>
        <v>n.a.</v>
      </c>
      <c r="CY33" s="119" t="str">
        <f t="shared" si="30"/>
        <v>n.a.</v>
      </c>
      <c r="CZ33" s="120" t="str">
        <f t="shared" si="30"/>
        <v>n.a.</v>
      </c>
      <c r="DA33" s="119" t="str">
        <f t="shared" si="22"/>
        <v>n.a.</v>
      </c>
      <c r="DB33" s="120" t="str">
        <f t="shared" si="22"/>
        <v>n.a.</v>
      </c>
    </row>
    <row r="34" spans="1:106" x14ac:dyDescent="0.25">
      <c r="A34" s="92" t="str">
        <f>saida!R1 &amp; " (%)"</f>
        <v>maxARD pot (%)</v>
      </c>
      <c r="B34" s="96">
        <f>saida!R2*100</f>
        <v>100.0000000000022</v>
      </c>
      <c r="C34" s="102" t="str">
        <f>"Corr = " &amp; ROUND(AW7,2)</f>
        <v>Corr = 93.76</v>
      </c>
      <c r="E34" s="23">
        <v>24</v>
      </c>
      <c r="F34" s="5">
        <f>IF(saida!B25&gt;0,saida!B25,$F$11)</f>
        <v>303.14999999999998</v>
      </c>
      <c r="G34" s="13">
        <f>IF(saida!B25&gt;0,saida!A25,$G$11)</f>
        <v>1.3846537464545849</v>
      </c>
      <c r="H34" s="13">
        <f t="shared" si="6"/>
        <v>1.3415213959081222</v>
      </c>
      <c r="I34" s="14">
        <f>IF(saida!D25&gt;0,saida!D25,$I$11)</f>
        <v>278.14999999999998</v>
      </c>
      <c r="J34" s="15">
        <f>IF(saida!D25&gt;0,saida!C25,$J$11)</f>
        <v>0.64294736854975298</v>
      </c>
      <c r="K34" s="15">
        <f t="shared" si="7"/>
        <v>0.6523137931829357</v>
      </c>
      <c r="L34" s="142">
        <f>saida!L25</f>
        <v>288.14999999999998</v>
      </c>
      <c r="M34" s="86">
        <f>saida!I25</f>
        <v>0</v>
      </c>
      <c r="N34" s="86">
        <f>saida!J25</f>
        <v>1.0000000000000001E-5</v>
      </c>
      <c r="O34" s="86">
        <f>saida!K25</f>
        <v>0</v>
      </c>
      <c r="P34" s="4"/>
      <c r="Q34" s="16">
        <f t="shared" si="23"/>
        <v>320.31666666666621</v>
      </c>
      <c r="R34" s="13">
        <f t="shared" si="24"/>
        <v>1.6752331213046066</v>
      </c>
      <c r="S34" s="17">
        <f t="shared" si="8"/>
        <v>318.47666666666657</v>
      </c>
      <c r="T34" s="15">
        <f t="shared" si="9"/>
        <v>1.0345517432818949</v>
      </c>
      <c r="AK34" s="23">
        <v>24</v>
      </c>
      <c r="AL34" s="13">
        <f t="shared" si="1"/>
        <v>4.3132350546462694E-2</v>
      </c>
      <c r="AM34" s="13">
        <f t="shared" si="10"/>
        <v>4.3132350546462694E-2</v>
      </c>
      <c r="AN34" s="16">
        <f t="shared" si="2"/>
        <v>3.1150279018782396</v>
      </c>
      <c r="AO34" s="16">
        <f t="shared" si="11"/>
        <v>3.1150279018782396</v>
      </c>
      <c r="AP34" s="15">
        <f t="shared" si="3"/>
        <v>0</v>
      </c>
      <c r="AQ34" s="15">
        <f t="shared" si="12"/>
        <v>0</v>
      </c>
      <c r="AR34" s="17">
        <f t="shared" si="4"/>
        <v>0</v>
      </c>
      <c r="AS34" s="17">
        <f t="shared" si="13"/>
        <v>0</v>
      </c>
      <c r="AT34" s="79">
        <f t="shared" si="14"/>
        <v>1.0000000000000001E-5</v>
      </c>
      <c r="AU34" s="79">
        <f t="shared" si="15"/>
        <v>1.0000000000000001E-5</v>
      </c>
      <c r="AV34" s="80">
        <f t="shared" si="16"/>
        <v>0</v>
      </c>
      <c r="AW34" s="80">
        <f t="shared" si="17"/>
        <v>0</v>
      </c>
      <c r="AZ34" s="2">
        <f t="shared" si="18"/>
        <v>1.0000000000000001E-5</v>
      </c>
      <c r="BC34" s="116">
        <f>saida!AN25</f>
        <v>0.91883406311125471</v>
      </c>
      <c r="BD34" s="116">
        <f>saida!AM25</f>
        <v>0.76666666666666661</v>
      </c>
      <c r="BE34" s="119">
        <f t="shared" si="31"/>
        <v>-0.18209103812010383</v>
      </c>
      <c r="BF34" s="120">
        <f t="shared" si="31"/>
        <v>-0.22347196268156455</v>
      </c>
      <c r="BG34" s="119">
        <f t="shared" si="31"/>
        <v>-0.26485288724302541</v>
      </c>
      <c r="BH34" s="120">
        <f t="shared" si="31"/>
        <v>-0.30292333783956921</v>
      </c>
      <c r="BI34" s="119">
        <f t="shared" si="31"/>
        <v>-0.30623381180448594</v>
      </c>
      <c r="BJ34" s="120">
        <f t="shared" si="31"/>
        <v>-0.32278618162907047</v>
      </c>
      <c r="BK34" s="119">
        <f t="shared" si="31"/>
        <v>-0.34264902541857167</v>
      </c>
      <c r="BL34" s="120">
        <f t="shared" si="31"/>
        <v>-0.34430426240102985</v>
      </c>
      <c r="BM34" s="119">
        <f t="shared" si="31"/>
        <v>-0.34761473636594642</v>
      </c>
      <c r="BN34" s="120">
        <f t="shared" si="31"/>
        <v>-0.36458091543614557</v>
      </c>
      <c r="BO34" s="119">
        <f t="shared" si="31"/>
        <v>-0.38899566092740751</v>
      </c>
      <c r="BP34" s="120">
        <f t="shared" si="31"/>
        <v>-0.41134136019059681</v>
      </c>
      <c r="BQ34" s="119">
        <f t="shared" si="31"/>
        <v>-0.43037658548886815</v>
      </c>
      <c r="BR34" s="120">
        <f t="shared" si="31"/>
        <v>-0.44899800154152514</v>
      </c>
      <c r="BS34" s="119">
        <f t="shared" si="31"/>
        <v>-0.45520514022574465</v>
      </c>
      <c r="BT34" s="120">
        <f t="shared" si="31"/>
        <v>-0.47175751005032868</v>
      </c>
      <c r="BU34" s="119">
        <f t="shared" ref="BU34:CJ41" si="32">IF(BU$10&gt;0,$BD34*(1-$BD34)*($C$11+$C$12*BU$10+($C$13+$C$14*BU$10)*$BD34+($C$15+$C$16*BU$10)*$BD34^2),"n.a.")</f>
        <v>-0.49203416308544484</v>
      </c>
      <c r="BV34" s="120">
        <f t="shared" si="32"/>
        <v>-0.51313843461178921</v>
      </c>
      <c r="BW34" s="119">
        <f t="shared" si="32"/>
        <v>-0.51769033631355021</v>
      </c>
      <c r="BX34" s="120">
        <f t="shared" si="32"/>
        <v>-0.54624317426095825</v>
      </c>
      <c r="BY34" s="119">
        <f t="shared" si="32"/>
        <v>-0.55451935917325035</v>
      </c>
      <c r="BZ34" s="120">
        <f t="shared" si="32"/>
        <v>-0.58555505259434593</v>
      </c>
      <c r="CA34" s="119">
        <f t="shared" si="32"/>
        <v>-0.61741836450667065</v>
      </c>
      <c r="CB34" s="120">
        <f t="shared" si="32"/>
        <v>-0.62941883262949427</v>
      </c>
      <c r="CC34" s="119">
        <f t="shared" si="32"/>
        <v>-0.63728120829617141</v>
      </c>
      <c r="CD34" s="120" t="str">
        <f t="shared" si="32"/>
        <v>n.a.</v>
      </c>
      <c r="CE34" s="119" t="str">
        <f t="shared" si="32"/>
        <v>n.a.</v>
      </c>
      <c r="CF34" s="120" t="str">
        <f t="shared" si="32"/>
        <v>n.a.</v>
      </c>
      <c r="CG34" s="119" t="str">
        <f t="shared" si="32"/>
        <v>n.a.</v>
      </c>
      <c r="CH34" s="120" t="str">
        <f t="shared" si="32"/>
        <v>n.a.</v>
      </c>
      <c r="CI34" s="119" t="str">
        <f t="shared" si="32"/>
        <v>n.a.</v>
      </c>
      <c r="CJ34" s="120" t="str">
        <f t="shared" si="32"/>
        <v>n.a.</v>
      </c>
      <c r="CK34" s="119" t="str">
        <f t="shared" si="30"/>
        <v>n.a.</v>
      </c>
      <c r="CL34" s="120" t="str">
        <f t="shared" si="30"/>
        <v>n.a.</v>
      </c>
      <c r="CM34" s="119" t="str">
        <f t="shared" si="30"/>
        <v>n.a.</v>
      </c>
      <c r="CN34" s="120" t="str">
        <f t="shared" si="30"/>
        <v>n.a.</v>
      </c>
      <c r="CO34" s="119" t="str">
        <f t="shared" si="30"/>
        <v>n.a.</v>
      </c>
      <c r="CP34" s="120" t="str">
        <f t="shared" si="30"/>
        <v>n.a.</v>
      </c>
      <c r="CQ34" s="119" t="str">
        <f t="shared" si="30"/>
        <v>n.a.</v>
      </c>
      <c r="CR34" s="120" t="str">
        <f t="shared" si="30"/>
        <v>n.a.</v>
      </c>
      <c r="CS34" s="119" t="str">
        <f t="shared" si="30"/>
        <v>n.a.</v>
      </c>
      <c r="CT34" s="120" t="str">
        <f t="shared" si="30"/>
        <v>n.a.</v>
      </c>
      <c r="CU34" s="119" t="str">
        <f t="shared" si="30"/>
        <v>n.a.</v>
      </c>
      <c r="CV34" s="120" t="str">
        <f t="shared" si="30"/>
        <v>n.a.</v>
      </c>
      <c r="CW34" s="119" t="str">
        <f t="shared" si="30"/>
        <v>n.a.</v>
      </c>
      <c r="CX34" s="120" t="str">
        <f t="shared" si="30"/>
        <v>n.a.</v>
      </c>
      <c r="CY34" s="119" t="str">
        <f t="shared" si="30"/>
        <v>n.a.</v>
      </c>
      <c r="CZ34" s="120" t="str">
        <f t="shared" si="30"/>
        <v>n.a.</v>
      </c>
      <c r="DA34" s="119" t="str">
        <f t="shared" si="30"/>
        <v>n.a.</v>
      </c>
      <c r="DB34" s="120" t="str">
        <f t="shared" si="30"/>
        <v>n.a.</v>
      </c>
    </row>
    <row r="35" spans="1:106" s="145" customFormat="1" x14ac:dyDescent="0.25">
      <c r="E35" s="145">
        <v>25</v>
      </c>
      <c r="F35" s="146">
        <f>IF(saida!B26&gt;0,saida!B26,$F$11)</f>
        <v>303.14999999999998</v>
      </c>
      <c r="G35" s="147">
        <f>IF(saida!B26&gt;0,saida!A26,$G$11)</f>
        <v>1.3117954456176271</v>
      </c>
      <c r="H35" s="147">
        <f t="shared" si="6"/>
        <v>1.3415213959081222</v>
      </c>
      <c r="I35" s="146">
        <f>IF(saida!D26&gt;0,saida!D26,$I$11)</f>
        <v>278.14999999999998</v>
      </c>
      <c r="J35" s="147">
        <f>IF(saida!D26&gt;0,saida!C26,$J$11)</f>
        <v>0.64294736854975298</v>
      </c>
      <c r="K35" s="147">
        <f t="shared" si="7"/>
        <v>0.6523137931829357</v>
      </c>
      <c r="L35" s="148">
        <f>saida!L26</f>
        <v>288.14999999999998</v>
      </c>
      <c r="M35" s="149">
        <f>saida!I26</f>
        <v>0</v>
      </c>
      <c r="N35" s="149">
        <f>saida!J26</f>
        <v>1.0000000000000001E-5</v>
      </c>
      <c r="O35" s="149">
        <f>saida!K26</f>
        <v>0</v>
      </c>
      <c r="P35" s="146"/>
      <c r="Q35" s="150">
        <f t="shared" si="23"/>
        <v>322.14999999999952</v>
      </c>
      <c r="R35" s="147">
        <f t="shared" si="24"/>
        <v>1.7130952647664004</v>
      </c>
      <c r="S35" s="150">
        <f t="shared" si="8"/>
        <v>320.2299999999999</v>
      </c>
      <c r="T35" s="147">
        <f t="shared" si="9"/>
        <v>1.0479343172538658</v>
      </c>
      <c r="AK35" s="145">
        <v>25</v>
      </c>
      <c r="AL35" s="147">
        <f t="shared" si="1"/>
        <v>-2.9725950290495184E-2</v>
      </c>
      <c r="AM35" s="147">
        <f t="shared" si="10"/>
        <v>2.9725950290495184E-2</v>
      </c>
      <c r="AN35" s="150">
        <f t="shared" si="2"/>
        <v>-2.2660507314461245</v>
      </c>
      <c r="AO35" s="150">
        <f t="shared" si="11"/>
        <v>2.2660507314461245</v>
      </c>
      <c r="AP35" s="147">
        <f t="shared" si="3"/>
        <v>0</v>
      </c>
      <c r="AQ35" s="147">
        <f t="shared" si="12"/>
        <v>0</v>
      </c>
      <c r="AR35" s="150">
        <f t="shared" si="4"/>
        <v>0</v>
      </c>
      <c r="AS35" s="150">
        <f t="shared" si="13"/>
        <v>0</v>
      </c>
      <c r="AT35" s="147">
        <f t="shared" si="14"/>
        <v>1.0000000000000001E-5</v>
      </c>
      <c r="AU35" s="147">
        <f t="shared" si="15"/>
        <v>1.0000000000000001E-5</v>
      </c>
      <c r="AV35" s="150">
        <f t="shared" si="16"/>
        <v>0</v>
      </c>
      <c r="AW35" s="150">
        <f t="shared" si="17"/>
        <v>0</v>
      </c>
      <c r="AZ35" s="147">
        <f t="shared" si="18"/>
        <v>1.0000000000000001E-5</v>
      </c>
      <c r="BC35" s="151">
        <f>saida!AN26</f>
        <v>0.93234742965296835</v>
      </c>
      <c r="BD35" s="151">
        <f>saida!AM26</f>
        <v>0.8</v>
      </c>
      <c r="BE35" s="152">
        <f t="shared" si="31"/>
        <v>-0.15893487643388668</v>
      </c>
      <c r="BF35" s="152">
        <f t="shared" si="31"/>
        <v>-0.19734853780371775</v>
      </c>
      <c r="BG35" s="152">
        <f t="shared" si="31"/>
        <v>-0.2357621991735489</v>
      </c>
      <c r="BH35" s="152">
        <f t="shared" si="31"/>
        <v>-0.27110276763379343</v>
      </c>
      <c r="BI35" s="152">
        <f t="shared" si="31"/>
        <v>-0.27417586054337972</v>
      </c>
      <c r="BJ35" s="152">
        <f t="shared" si="31"/>
        <v>-0.28954132509131242</v>
      </c>
      <c r="BK35" s="152">
        <f t="shared" si="31"/>
        <v>-0.30797988254883141</v>
      </c>
      <c r="BL35" s="152">
        <f t="shared" si="31"/>
        <v>-0.30951642900362442</v>
      </c>
      <c r="BM35" s="152">
        <f t="shared" si="31"/>
        <v>-0.31258952191321066</v>
      </c>
      <c r="BN35" s="152">
        <f t="shared" si="31"/>
        <v>-0.32833912307484148</v>
      </c>
      <c r="BO35" s="152">
        <f t="shared" si="31"/>
        <v>-0.35100318328304209</v>
      </c>
      <c r="BP35" s="152">
        <f t="shared" si="31"/>
        <v>-0.37174656042275112</v>
      </c>
      <c r="BQ35" s="152">
        <f t="shared" si="31"/>
        <v>-0.38941684465287291</v>
      </c>
      <c r="BR35" s="152">
        <f t="shared" si="31"/>
        <v>-0.40670299226929663</v>
      </c>
      <c r="BS35" s="152">
        <f t="shared" si="31"/>
        <v>-0.41246504147477164</v>
      </c>
      <c r="BT35" s="152">
        <f t="shared" si="31"/>
        <v>-0.42783050602270384</v>
      </c>
      <c r="BU35" s="152">
        <f t="shared" si="32"/>
        <v>-0.4466532000939214</v>
      </c>
      <c r="BV35" s="152">
        <f t="shared" si="32"/>
        <v>-0.46624416739253471</v>
      </c>
      <c r="BW35" s="152">
        <f t="shared" si="32"/>
        <v>-0.47046967014321645</v>
      </c>
      <c r="BX35" s="152">
        <f t="shared" si="32"/>
        <v>-0.49697509648840005</v>
      </c>
      <c r="BY35" s="152">
        <f t="shared" si="32"/>
        <v>-0.50465782876236609</v>
      </c>
      <c r="BZ35" s="152">
        <f t="shared" si="32"/>
        <v>-0.53346807478973934</v>
      </c>
      <c r="CA35" s="152">
        <f t="shared" si="32"/>
        <v>-0.56304659404450941</v>
      </c>
      <c r="CB35" s="152">
        <f t="shared" si="32"/>
        <v>-0.57418655584176026</v>
      </c>
      <c r="CC35" s="152">
        <f t="shared" si="32"/>
        <v>-0.58148515150202784</v>
      </c>
      <c r="CD35" s="152" t="str">
        <f t="shared" si="32"/>
        <v>n.a.</v>
      </c>
      <c r="CE35" s="152" t="str">
        <f t="shared" si="32"/>
        <v>n.a.</v>
      </c>
      <c r="CF35" s="152" t="str">
        <f t="shared" si="32"/>
        <v>n.a.</v>
      </c>
      <c r="CG35" s="152" t="str">
        <f t="shared" si="32"/>
        <v>n.a.</v>
      </c>
      <c r="CH35" s="152" t="str">
        <f t="shared" si="32"/>
        <v>n.a.</v>
      </c>
      <c r="CI35" s="152" t="str">
        <f t="shared" si="32"/>
        <v>n.a.</v>
      </c>
      <c r="CJ35" s="152" t="str">
        <f t="shared" si="32"/>
        <v>n.a.</v>
      </c>
      <c r="CK35" s="152" t="str">
        <f t="shared" si="30"/>
        <v>n.a.</v>
      </c>
      <c r="CL35" s="152" t="str">
        <f t="shared" si="30"/>
        <v>n.a.</v>
      </c>
      <c r="CM35" s="152" t="str">
        <f t="shared" si="30"/>
        <v>n.a.</v>
      </c>
      <c r="CN35" s="152" t="str">
        <f t="shared" si="30"/>
        <v>n.a.</v>
      </c>
      <c r="CO35" s="152" t="str">
        <f t="shared" si="30"/>
        <v>n.a.</v>
      </c>
      <c r="CP35" s="152" t="str">
        <f t="shared" si="30"/>
        <v>n.a.</v>
      </c>
      <c r="CQ35" s="152" t="str">
        <f t="shared" si="30"/>
        <v>n.a.</v>
      </c>
      <c r="CR35" s="152" t="str">
        <f t="shared" si="30"/>
        <v>n.a.</v>
      </c>
      <c r="CS35" s="152" t="str">
        <f t="shared" si="30"/>
        <v>n.a.</v>
      </c>
      <c r="CT35" s="152" t="str">
        <f t="shared" si="30"/>
        <v>n.a.</v>
      </c>
      <c r="CU35" s="152" t="str">
        <f t="shared" si="30"/>
        <v>n.a.</v>
      </c>
      <c r="CV35" s="152" t="str">
        <f t="shared" si="30"/>
        <v>n.a.</v>
      </c>
      <c r="CW35" s="152" t="str">
        <f t="shared" si="30"/>
        <v>n.a.</v>
      </c>
      <c r="CX35" s="152" t="str">
        <f t="shared" si="30"/>
        <v>n.a.</v>
      </c>
      <c r="CY35" s="152" t="str">
        <f t="shared" si="30"/>
        <v>n.a.</v>
      </c>
      <c r="CZ35" s="152" t="str">
        <f t="shared" si="30"/>
        <v>n.a.</v>
      </c>
      <c r="DA35" s="152" t="str">
        <f t="shared" si="30"/>
        <v>n.a.</v>
      </c>
      <c r="DB35" s="152" t="str">
        <f t="shared" si="30"/>
        <v>n.a.</v>
      </c>
    </row>
    <row r="36" spans="1:106" s="145" customFormat="1" x14ac:dyDescent="0.25">
      <c r="E36" s="145">
        <v>26</v>
      </c>
      <c r="F36" s="146">
        <f>IF(saida!B27&gt;0,saida!B27,$F$11)</f>
        <v>303.14999999999998</v>
      </c>
      <c r="G36" s="147">
        <f>IF(saida!B27&gt;0,saida!A27,$G$11)</f>
        <v>1.307961401187077</v>
      </c>
      <c r="H36" s="147">
        <f t="shared" si="6"/>
        <v>1.3415213959081222</v>
      </c>
      <c r="I36" s="146">
        <f>IF(saida!D27&gt;0,saida!D27,$I$11)</f>
        <v>278.14999999999998</v>
      </c>
      <c r="J36" s="147">
        <f>IF(saida!D27&gt;0,saida!C27,$J$11)</f>
        <v>0.64294736854975298</v>
      </c>
      <c r="K36" s="147">
        <f t="shared" si="7"/>
        <v>0.6523137931829357</v>
      </c>
      <c r="L36" s="148">
        <f>saida!L27</f>
        <v>292.75</v>
      </c>
      <c r="M36" s="149">
        <f>saida!I27</f>
        <v>0.3327464396565486</v>
      </c>
      <c r="N36" s="149">
        <f>saida!J27</f>
        <v>-0.4236381134602234</v>
      </c>
      <c r="O36" s="149">
        <f>saida!K27</f>
        <v>-0.46665228021438993</v>
      </c>
      <c r="P36" s="146"/>
      <c r="Q36" s="150">
        <f t="shared" si="23"/>
        <v>323.98333333333284</v>
      </c>
      <c r="R36" s="147">
        <f t="shared" si="24"/>
        <v>1.7513683980669548</v>
      </c>
      <c r="S36" s="150">
        <f t="shared" si="8"/>
        <v>321.98333333333323</v>
      </c>
      <c r="T36" s="147">
        <f t="shared" si="9"/>
        <v>1.0609119026713287</v>
      </c>
      <c r="AK36" s="145">
        <v>26</v>
      </c>
      <c r="AL36" s="147">
        <f t="shared" si="1"/>
        <v>-3.3559994721045205E-2</v>
      </c>
      <c r="AM36" s="147">
        <f t="shared" si="10"/>
        <v>3.3559994721045205E-2</v>
      </c>
      <c r="AN36" s="150">
        <f t="shared" si="2"/>
        <v>-2.5658245488427176</v>
      </c>
      <c r="AO36" s="150">
        <f t="shared" si="11"/>
        <v>2.5658245488427176</v>
      </c>
      <c r="AP36" s="147">
        <f t="shared" si="3"/>
        <v>0</v>
      </c>
      <c r="AQ36" s="147">
        <f t="shared" si="12"/>
        <v>0</v>
      </c>
      <c r="AR36" s="150">
        <f t="shared" si="4"/>
        <v>0</v>
      </c>
      <c r="AS36" s="150">
        <f t="shared" si="13"/>
        <v>0</v>
      </c>
      <c r="AT36" s="147">
        <f t="shared" si="14"/>
        <v>4.3014166754166527E-2</v>
      </c>
      <c r="AU36" s="147">
        <f t="shared" si="15"/>
        <v>4.3014166754166527E-2</v>
      </c>
      <c r="AV36" s="150">
        <f t="shared" si="16"/>
        <v>-10.153516736922503</v>
      </c>
      <c r="AW36" s="150">
        <f t="shared" si="17"/>
        <v>10.153516736922503</v>
      </c>
      <c r="AZ36" s="147">
        <f t="shared" si="18"/>
        <v>0</v>
      </c>
      <c r="BC36" s="151">
        <f>saida!AN27</f>
        <v>0.94513560018882004</v>
      </c>
      <c r="BD36" s="151">
        <f>saida!AM27</f>
        <v>0.83333333333333337</v>
      </c>
      <c r="BE36" s="152">
        <f t="shared" si="31"/>
        <v>-0.13520666694718372</v>
      </c>
      <c r="BF36" s="152">
        <f t="shared" si="31"/>
        <v>-0.16976527101618064</v>
      </c>
      <c r="BG36" s="152">
        <f t="shared" si="31"/>
        <v>-0.20432387508517752</v>
      </c>
      <c r="BH36" s="152">
        <f t="shared" si="31"/>
        <v>-0.23611779082865464</v>
      </c>
      <c r="BI36" s="152">
        <f t="shared" si="31"/>
        <v>-0.23888247915417424</v>
      </c>
      <c r="BJ36" s="152">
        <f t="shared" si="31"/>
        <v>-0.25270592078177323</v>
      </c>
      <c r="BK36" s="152">
        <f t="shared" si="31"/>
        <v>-0.26929405073489171</v>
      </c>
      <c r="BL36" s="152">
        <f t="shared" si="31"/>
        <v>-0.27067639489765138</v>
      </c>
      <c r="BM36" s="152">
        <f t="shared" si="31"/>
        <v>-0.27344108322317096</v>
      </c>
      <c r="BN36" s="152">
        <f t="shared" si="31"/>
        <v>-0.28761011089145971</v>
      </c>
      <c r="BO36" s="152">
        <f t="shared" si="31"/>
        <v>-0.30799968729216809</v>
      </c>
      <c r="BP36" s="152">
        <f t="shared" si="31"/>
        <v>-0.32666133348942672</v>
      </c>
      <c r="BQ36" s="152">
        <f t="shared" si="31"/>
        <v>-0.34255829136116484</v>
      </c>
      <c r="BR36" s="152">
        <f t="shared" si="31"/>
        <v>-0.35810966319221316</v>
      </c>
      <c r="BS36" s="152">
        <f t="shared" si="31"/>
        <v>-0.36329345380256295</v>
      </c>
      <c r="BT36" s="152">
        <f t="shared" si="31"/>
        <v>-0.37711689543016147</v>
      </c>
      <c r="BU36" s="152">
        <f t="shared" si="32"/>
        <v>-0.39405061142397041</v>
      </c>
      <c r="BV36" s="152">
        <f t="shared" si="32"/>
        <v>-0.41167549949915822</v>
      </c>
      <c r="BW36" s="152">
        <f t="shared" si="32"/>
        <v>-0.41547694594674811</v>
      </c>
      <c r="BX36" s="152">
        <f t="shared" si="32"/>
        <v>-0.4393223827543562</v>
      </c>
      <c r="BY36" s="152">
        <f t="shared" si="32"/>
        <v>-0.4462341035681554</v>
      </c>
      <c r="BZ36" s="152">
        <f t="shared" si="32"/>
        <v>-0.47215305661990309</v>
      </c>
      <c r="CA36" s="152">
        <f t="shared" si="32"/>
        <v>-0.49876318175303064</v>
      </c>
      <c r="CB36" s="152">
        <f t="shared" si="32"/>
        <v>-0.50878517693303971</v>
      </c>
      <c r="CC36" s="152">
        <f t="shared" si="32"/>
        <v>-0.5153513117061489</v>
      </c>
      <c r="CD36" s="152" t="str">
        <f t="shared" si="32"/>
        <v>n.a.</v>
      </c>
      <c r="CE36" s="152" t="str">
        <f t="shared" si="32"/>
        <v>n.a.</v>
      </c>
      <c r="CF36" s="152" t="str">
        <f t="shared" si="32"/>
        <v>n.a.</v>
      </c>
      <c r="CG36" s="152" t="str">
        <f t="shared" si="32"/>
        <v>n.a.</v>
      </c>
      <c r="CH36" s="152" t="str">
        <f t="shared" si="32"/>
        <v>n.a.</v>
      </c>
      <c r="CI36" s="152" t="str">
        <f t="shared" si="32"/>
        <v>n.a.</v>
      </c>
      <c r="CJ36" s="152" t="str">
        <f t="shared" si="32"/>
        <v>n.a.</v>
      </c>
      <c r="CK36" s="152" t="str">
        <f t="shared" si="30"/>
        <v>n.a.</v>
      </c>
      <c r="CL36" s="152" t="str">
        <f t="shared" si="30"/>
        <v>n.a.</v>
      </c>
      <c r="CM36" s="152" t="str">
        <f t="shared" si="30"/>
        <v>n.a.</v>
      </c>
      <c r="CN36" s="152" t="str">
        <f t="shared" si="30"/>
        <v>n.a.</v>
      </c>
      <c r="CO36" s="152" t="str">
        <f t="shared" si="30"/>
        <v>n.a.</v>
      </c>
      <c r="CP36" s="152" t="str">
        <f t="shared" si="30"/>
        <v>n.a.</v>
      </c>
      <c r="CQ36" s="152" t="str">
        <f t="shared" si="30"/>
        <v>n.a.</v>
      </c>
      <c r="CR36" s="152" t="str">
        <f t="shared" si="30"/>
        <v>n.a.</v>
      </c>
      <c r="CS36" s="152" t="str">
        <f t="shared" si="30"/>
        <v>n.a.</v>
      </c>
      <c r="CT36" s="152" t="str">
        <f t="shared" si="30"/>
        <v>n.a.</v>
      </c>
      <c r="CU36" s="152" t="str">
        <f t="shared" si="30"/>
        <v>n.a.</v>
      </c>
      <c r="CV36" s="152" t="str">
        <f t="shared" si="30"/>
        <v>n.a.</v>
      </c>
      <c r="CW36" s="152" t="str">
        <f t="shared" si="30"/>
        <v>n.a.</v>
      </c>
      <c r="CX36" s="152" t="str">
        <f t="shared" si="30"/>
        <v>n.a.</v>
      </c>
      <c r="CY36" s="152" t="str">
        <f t="shared" si="30"/>
        <v>n.a.</v>
      </c>
      <c r="CZ36" s="152" t="str">
        <f t="shared" si="30"/>
        <v>n.a.</v>
      </c>
      <c r="DA36" s="152" t="str">
        <f t="shared" si="30"/>
        <v>n.a.</v>
      </c>
      <c r="DB36" s="152" t="str">
        <f t="shared" si="30"/>
        <v>n.a.</v>
      </c>
    </row>
    <row r="37" spans="1:106" x14ac:dyDescent="0.25">
      <c r="E37" s="23">
        <v>27</v>
      </c>
      <c r="F37" s="5">
        <f>IF(saida!B28&gt;0,saida!B28,$F$11)</f>
        <v>303.14999999999998</v>
      </c>
      <c r="G37" s="13">
        <f>IF(saida!B28&gt;0,saida!A28,$G$11)</f>
        <v>1.307961401187077</v>
      </c>
      <c r="H37" s="13">
        <f t="shared" si="6"/>
        <v>1.3415213959081222</v>
      </c>
      <c r="I37" s="14">
        <f>IF(saida!D28&gt;0,saida!D28,$I$11)</f>
        <v>278.14999999999998</v>
      </c>
      <c r="J37" s="15">
        <f>IF(saida!D28&gt;0,saida!C28,$J$11)</f>
        <v>0.64294736854975298</v>
      </c>
      <c r="K37" s="15">
        <f t="shared" si="7"/>
        <v>0.6523137931829357</v>
      </c>
      <c r="L37" s="142">
        <f>saida!L28</f>
        <v>292.75</v>
      </c>
      <c r="M37" s="86">
        <f>saida!I28</f>
        <v>0.17497443926674119</v>
      </c>
      <c r="N37" s="86">
        <f>saida!J28</f>
        <v>-0.34651118012688042</v>
      </c>
      <c r="O37" s="86">
        <f>saida!K28</f>
        <v>-0.35288845355769932</v>
      </c>
      <c r="P37" s="4"/>
      <c r="Q37" s="16">
        <f t="shared" si="23"/>
        <v>325.81666666666615</v>
      </c>
      <c r="R37" s="13">
        <f t="shared" si="24"/>
        <v>1.7900471825933921</v>
      </c>
      <c r="S37" s="17">
        <f t="shared" si="8"/>
        <v>323.73666666666657</v>
      </c>
      <c r="T37" s="15">
        <f t="shared" si="9"/>
        <v>1.073471612668462</v>
      </c>
      <c r="AK37" s="23">
        <v>27</v>
      </c>
      <c r="AL37" s="13">
        <f t="shared" si="1"/>
        <v>-3.3559994721045205E-2</v>
      </c>
      <c r="AM37" s="13">
        <f t="shared" si="10"/>
        <v>3.3559994721045205E-2</v>
      </c>
      <c r="AN37" s="16">
        <f t="shared" si="2"/>
        <v>-2.5658245488427176</v>
      </c>
      <c r="AO37" s="16">
        <f t="shared" si="11"/>
        <v>2.5658245488427176</v>
      </c>
      <c r="AP37" s="15">
        <f t="shared" si="3"/>
        <v>0</v>
      </c>
      <c r="AQ37" s="15">
        <f t="shared" si="12"/>
        <v>0</v>
      </c>
      <c r="AR37" s="17">
        <f t="shared" si="4"/>
        <v>0</v>
      </c>
      <c r="AS37" s="17">
        <f t="shared" si="13"/>
        <v>0</v>
      </c>
      <c r="AT37" s="79">
        <f t="shared" si="14"/>
        <v>6.3772734308188972E-3</v>
      </c>
      <c r="AU37" s="79">
        <f t="shared" si="15"/>
        <v>6.3772734308188972E-3</v>
      </c>
      <c r="AV37" s="80">
        <f t="shared" si="16"/>
        <v>-1.840423569734102</v>
      </c>
      <c r="AW37" s="80">
        <f t="shared" si="17"/>
        <v>1.840423569734102</v>
      </c>
      <c r="AZ37" s="2">
        <f t="shared" si="18"/>
        <v>0</v>
      </c>
      <c r="BC37" s="116">
        <f>saida!AN28</f>
        <v>0.95725542582042766</v>
      </c>
      <c r="BD37" s="116">
        <f>saida!AM28</f>
        <v>0.8666666666666667</v>
      </c>
      <c r="BE37" s="119">
        <f t="shared" si="31"/>
        <v>-0.1107409663842491</v>
      </c>
      <c r="BF37" s="120">
        <f t="shared" si="31"/>
        <v>-0.14050017762627806</v>
      </c>
      <c r="BG37" s="119">
        <f t="shared" si="31"/>
        <v>-0.17025938886830699</v>
      </c>
      <c r="BH37" s="120">
        <f t="shared" si="31"/>
        <v>-0.19763786321097351</v>
      </c>
      <c r="BI37" s="119">
        <f t="shared" si="31"/>
        <v>-0.20001860011033576</v>
      </c>
      <c r="BJ37" s="120">
        <f t="shared" si="31"/>
        <v>-0.21192228460714749</v>
      </c>
      <c r="BK37" s="119">
        <f t="shared" si="31"/>
        <v>-0.22620670600332141</v>
      </c>
      <c r="BL37" s="120">
        <f t="shared" si="31"/>
        <v>-0.22739707445300233</v>
      </c>
      <c r="BM37" s="119">
        <f t="shared" si="31"/>
        <v>-0.2297778113523645</v>
      </c>
      <c r="BN37" s="120">
        <f t="shared" si="31"/>
        <v>-0.24197908796159645</v>
      </c>
      <c r="BO37" s="119">
        <f t="shared" si="31"/>
        <v>-0.2595370225943936</v>
      </c>
      <c r="BP37" s="120">
        <f t="shared" si="31"/>
        <v>-0.27560699666508948</v>
      </c>
      <c r="BQ37" s="119">
        <f t="shared" si="31"/>
        <v>-0.28929623383642245</v>
      </c>
      <c r="BR37" s="120">
        <f t="shared" si="31"/>
        <v>-0.30268787889533522</v>
      </c>
      <c r="BS37" s="119">
        <f t="shared" si="31"/>
        <v>-0.30715176058163979</v>
      </c>
      <c r="BT37" s="120">
        <f t="shared" si="31"/>
        <v>-0.31905544507845118</v>
      </c>
      <c r="BU37" s="119">
        <f t="shared" si="32"/>
        <v>-0.33363745858704563</v>
      </c>
      <c r="BV37" s="120">
        <f t="shared" si="32"/>
        <v>-0.34881465632047998</v>
      </c>
      <c r="BW37" s="119">
        <f t="shared" si="32"/>
        <v>-0.35208816955710331</v>
      </c>
      <c r="BX37" s="120">
        <f t="shared" si="32"/>
        <v>-0.37262202531410338</v>
      </c>
      <c r="BY37" s="119">
        <f t="shared" si="32"/>
        <v>-0.37857386756250905</v>
      </c>
      <c r="BZ37" s="120">
        <f t="shared" si="32"/>
        <v>-0.4008932759940308</v>
      </c>
      <c r="CA37" s="119">
        <f t="shared" si="32"/>
        <v>-0.42380786865039305</v>
      </c>
      <c r="CB37" s="120">
        <f t="shared" si="32"/>
        <v>-0.43243803991058138</v>
      </c>
      <c r="CC37" s="119">
        <f t="shared" si="32"/>
        <v>-0.43809229004656663</v>
      </c>
      <c r="CD37" s="120" t="str">
        <f t="shared" si="32"/>
        <v>n.a.</v>
      </c>
      <c r="CE37" s="119" t="str">
        <f t="shared" si="32"/>
        <v>n.a.</v>
      </c>
      <c r="CF37" s="120" t="str">
        <f t="shared" si="32"/>
        <v>n.a.</v>
      </c>
      <c r="CG37" s="119" t="str">
        <f t="shared" si="32"/>
        <v>n.a.</v>
      </c>
      <c r="CH37" s="120" t="str">
        <f t="shared" si="32"/>
        <v>n.a.</v>
      </c>
      <c r="CI37" s="119" t="str">
        <f t="shared" si="32"/>
        <v>n.a.</v>
      </c>
      <c r="CJ37" s="120" t="str">
        <f t="shared" si="32"/>
        <v>n.a.</v>
      </c>
      <c r="CK37" s="119" t="str">
        <f t="shared" si="30"/>
        <v>n.a.</v>
      </c>
      <c r="CL37" s="120" t="str">
        <f t="shared" si="30"/>
        <v>n.a.</v>
      </c>
      <c r="CM37" s="119" t="str">
        <f t="shared" si="30"/>
        <v>n.a.</v>
      </c>
      <c r="CN37" s="120" t="str">
        <f t="shared" si="30"/>
        <v>n.a.</v>
      </c>
      <c r="CO37" s="119" t="str">
        <f t="shared" si="30"/>
        <v>n.a.</v>
      </c>
      <c r="CP37" s="120" t="str">
        <f t="shared" si="30"/>
        <v>n.a.</v>
      </c>
      <c r="CQ37" s="119" t="str">
        <f t="shared" si="30"/>
        <v>n.a.</v>
      </c>
      <c r="CR37" s="120" t="str">
        <f t="shared" si="30"/>
        <v>n.a.</v>
      </c>
      <c r="CS37" s="119" t="str">
        <f t="shared" si="30"/>
        <v>n.a.</v>
      </c>
      <c r="CT37" s="120" t="str">
        <f t="shared" si="30"/>
        <v>n.a.</v>
      </c>
      <c r="CU37" s="119" t="str">
        <f t="shared" si="30"/>
        <v>n.a.</v>
      </c>
      <c r="CV37" s="120" t="str">
        <f t="shared" si="30"/>
        <v>n.a.</v>
      </c>
      <c r="CW37" s="119" t="str">
        <f t="shared" si="30"/>
        <v>n.a.</v>
      </c>
      <c r="CX37" s="120" t="str">
        <f t="shared" si="30"/>
        <v>n.a.</v>
      </c>
      <c r="CY37" s="119" t="str">
        <f t="shared" si="30"/>
        <v>n.a.</v>
      </c>
      <c r="CZ37" s="120" t="str">
        <f t="shared" si="30"/>
        <v>n.a.</v>
      </c>
      <c r="DA37" s="119" t="str">
        <f t="shared" si="30"/>
        <v>n.a.</v>
      </c>
      <c r="DB37" s="120" t="str">
        <f t="shared" si="30"/>
        <v>n.a.</v>
      </c>
    </row>
    <row r="38" spans="1:106" x14ac:dyDescent="0.25">
      <c r="E38" s="23">
        <v>28</v>
      </c>
      <c r="F38" s="5">
        <f>IF(saida!B29&gt;0,saida!B29,$F$11)</f>
        <v>303.14999999999998</v>
      </c>
      <c r="G38" s="13">
        <f>IF(saida!B29&gt;0,saida!A29,$G$11)</f>
        <v>1.310574521232307</v>
      </c>
      <c r="H38" s="13">
        <f t="shared" si="6"/>
        <v>1.3415213959081222</v>
      </c>
      <c r="I38" s="14">
        <f>IF(saida!D29&gt;0,saida!D29,$I$11)</f>
        <v>278.14999999999998</v>
      </c>
      <c r="J38" s="15">
        <f>IF(saida!D29&gt;0,saida!C29,$J$11)</f>
        <v>0.64294736854975298</v>
      </c>
      <c r="K38" s="15">
        <f t="shared" si="7"/>
        <v>0.6523137931829357</v>
      </c>
      <c r="L38" s="142">
        <f>saida!L29</f>
        <v>293.14999999999998</v>
      </c>
      <c r="M38" s="86">
        <f>saida!I29</f>
        <v>1</v>
      </c>
      <c r="N38" s="86">
        <f>saida!J29</f>
        <v>1.0000000000000001E-5</v>
      </c>
      <c r="O38" s="86">
        <f>saida!K29</f>
        <v>0</v>
      </c>
      <c r="P38" s="4"/>
      <c r="Q38" s="16">
        <f t="shared" si="23"/>
        <v>327.64999999999947</v>
      </c>
      <c r="R38" s="13">
        <f t="shared" si="24"/>
        <v>1.8291260984225579</v>
      </c>
      <c r="S38" s="17">
        <f t="shared" si="8"/>
        <v>325.4899999999999</v>
      </c>
      <c r="T38" s="15">
        <f t="shared" si="9"/>
        <v>1.0856012075059134</v>
      </c>
      <c r="AK38" s="23">
        <v>28</v>
      </c>
      <c r="AL38" s="13">
        <f t="shared" si="1"/>
        <v>-3.094687467581525E-2</v>
      </c>
      <c r="AM38" s="13">
        <f t="shared" si="10"/>
        <v>3.094687467581525E-2</v>
      </c>
      <c r="AN38" s="16">
        <f t="shared" si="2"/>
        <v>-2.3613212506768804</v>
      </c>
      <c r="AO38" s="16">
        <f t="shared" si="11"/>
        <v>2.3613212506768804</v>
      </c>
      <c r="AP38" s="15">
        <f t="shared" si="3"/>
        <v>0</v>
      </c>
      <c r="AQ38" s="15">
        <f t="shared" si="12"/>
        <v>0</v>
      </c>
      <c r="AR38" s="17">
        <f t="shared" si="4"/>
        <v>0</v>
      </c>
      <c r="AS38" s="17">
        <f t="shared" si="13"/>
        <v>0</v>
      </c>
      <c r="AT38" s="79">
        <f t="shared" si="14"/>
        <v>1.0000000000000001E-5</v>
      </c>
      <c r="AU38" s="79">
        <f t="shared" si="15"/>
        <v>1.0000000000000001E-5</v>
      </c>
      <c r="AV38" s="80">
        <f t="shared" si="16"/>
        <v>0</v>
      </c>
      <c r="AW38" s="80">
        <f t="shared" si="17"/>
        <v>0</v>
      </c>
      <c r="AZ38" s="2">
        <f t="shared" si="18"/>
        <v>1.0000000000000001E-5</v>
      </c>
      <c r="BC38" s="116">
        <f>saida!AN29</f>
        <v>0.96875796658845326</v>
      </c>
      <c r="BD38" s="116">
        <f>saida!AM29</f>
        <v>0.9</v>
      </c>
      <c r="BE38" s="119">
        <f>IF(BE$10&gt;0,$BD38*(1-$BD38)*($C$11+$C$12*BE$10+($C$13+$C$14*BE$10)*$BD38+($C$15+$C$16*BE$10)*$BD38^2),"n.a.")</f>
        <v>-8.5309634673472023E-2</v>
      </c>
      <c r="BF38" s="120">
        <f t="shared" si="31"/>
        <v>-0.10926893453592042</v>
      </c>
      <c r="BG38" s="119">
        <f t="shared" si="31"/>
        <v>-0.13322823439836881</v>
      </c>
      <c r="BH38" s="120">
        <f t="shared" si="31"/>
        <v>-0.15527079027182125</v>
      </c>
      <c r="BI38" s="119">
        <f t="shared" si="31"/>
        <v>-0.15718753426081702</v>
      </c>
      <c r="BJ38" s="120">
        <f t="shared" si="31"/>
        <v>-0.16677125420579655</v>
      </c>
      <c r="BK38" s="119">
        <f t="shared" si="31"/>
        <v>-0.17827171813977175</v>
      </c>
      <c r="BL38" s="120">
        <f t="shared" si="31"/>
        <v>-0.17923009013426952</v>
      </c>
      <c r="BM38" s="119">
        <f t="shared" si="31"/>
        <v>-0.18114683412326527</v>
      </c>
      <c r="BN38" s="120">
        <f t="shared" si="31"/>
        <v>-0.19097014706686918</v>
      </c>
      <c r="BO38" s="119">
        <f t="shared" si="31"/>
        <v>-0.20510613398571384</v>
      </c>
      <c r="BP38" s="120">
        <f t="shared" si="31"/>
        <v>-0.21804415591143617</v>
      </c>
      <c r="BQ38" s="119">
        <f t="shared" si="31"/>
        <v>-0.22906543384816208</v>
      </c>
      <c r="BR38" s="120">
        <f t="shared" si="31"/>
        <v>-0.23984711878626364</v>
      </c>
      <c r="BS38" s="119">
        <f t="shared" si="31"/>
        <v>-0.2434410137656311</v>
      </c>
      <c r="BT38" s="120">
        <f t="shared" si="31"/>
        <v>-0.25302473371061029</v>
      </c>
      <c r="BU38" s="119">
        <f t="shared" si="32"/>
        <v>-0.26476479064321029</v>
      </c>
      <c r="BV38" s="120">
        <f t="shared" si="32"/>
        <v>-0.27698403357305856</v>
      </c>
      <c r="BW38" s="119">
        <f t="shared" si="32"/>
        <v>-0.27961955655792803</v>
      </c>
      <c r="BX38" s="120">
        <f t="shared" si="32"/>
        <v>-0.29615147346301757</v>
      </c>
      <c r="BY38" s="119">
        <f t="shared" si="32"/>
        <v>-0.30094333343550711</v>
      </c>
      <c r="BZ38" s="120">
        <f t="shared" si="32"/>
        <v>-0.31891280833234337</v>
      </c>
      <c r="CA38" s="119">
        <f t="shared" si="32"/>
        <v>-0.33736146922642868</v>
      </c>
      <c r="CB38" s="120">
        <f t="shared" si="32"/>
        <v>-0.34430966618653863</v>
      </c>
      <c r="CC38" s="119">
        <f t="shared" si="32"/>
        <v>-0.34886193316040359</v>
      </c>
      <c r="CD38" s="120" t="str">
        <f t="shared" si="32"/>
        <v>n.a.</v>
      </c>
      <c r="CE38" s="119" t="str">
        <f t="shared" si="32"/>
        <v>n.a.</v>
      </c>
      <c r="CF38" s="120" t="str">
        <f t="shared" si="32"/>
        <v>n.a.</v>
      </c>
      <c r="CG38" s="119" t="str">
        <f t="shared" si="32"/>
        <v>n.a.</v>
      </c>
      <c r="CH38" s="120" t="str">
        <f t="shared" si="32"/>
        <v>n.a.</v>
      </c>
      <c r="CI38" s="119" t="str">
        <f t="shared" si="32"/>
        <v>n.a.</v>
      </c>
      <c r="CJ38" s="120" t="str">
        <f t="shared" si="32"/>
        <v>n.a.</v>
      </c>
      <c r="CK38" s="119" t="str">
        <f t="shared" si="30"/>
        <v>n.a.</v>
      </c>
      <c r="CL38" s="120" t="str">
        <f t="shared" si="30"/>
        <v>n.a.</v>
      </c>
      <c r="CM38" s="119" t="str">
        <f t="shared" si="30"/>
        <v>n.a.</v>
      </c>
      <c r="CN38" s="120" t="str">
        <f t="shared" si="30"/>
        <v>n.a.</v>
      </c>
      <c r="CO38" s="119" t="str">
        <f t="shared" si="30"/>
        <v>n.a.</v>
      </c>
      <c r="CP38" s="120" t="str">
        <f t="shared" si="30"/>
        <v>n.a.</v>
      </c>
      <c r="CQ38" s="119" t="str">
        <f t="shared" si="30"/>
        <v>n.a.</v>
      </c>
      <c r="CR38" s="120" t="str">
        <f t="shared" si="30"/>
        <v>n.a.</v>
      </c>
      <c r="CS38" s="119" t="str">
        <f t="shared" si="30"/>
        <v>n.a.</v>
      </c>
      <c r="CT38" s="120" t="str">
        <f t="shared" si="30"/>
        <v>n.a.</v>
      </c>
      <c r="CU38" s="119" t="str">
        <f t="shared" si="30"/>
        <v>n.a.</v>
      </c>
      <c r="CV38" s="120" t="str">
        <f t="shared" si="30"/>
        <v>n.a.</v>
      </c>
      <c r="CW38" s="119" t="str">
        <f t="shared" si="30"/>
        <v>n.a.</v>
      </c>
      <c r="CX38" s="120" t="str">
        <f t="shared" si="30"/>
        <v>n.a.</v>
      </c>
      <c r="CY38" s="119" t="str">
        <f t="shared" si="30"/>
        <v>n.a.</v>
      </c>
      <c r="CZ38" s="120" t="str">
        <f t="shared" si="30"/>
        <v>n.a.</v>
      </c>
      <c r="DA38" s="119" t="str">
        <f t="shared" si="30"/>
        <v>n.a.</v>
      </c>
      <c r="DB38" s="120" t="str">
        <f t="shared" si="30"/>
        <v>n.a.</v>
      </c>
    </row>
    <row r="39" spans="1:106" x14ac:dyDescent="0.25">
      <c r="E39" s="23">
        <v>29</v>
      </c>
      <c r="F39" s="5">
        <f>IF(saida!B30&gt;0,saida!B30,$F$11)</f>
        <v>303.14999999999998</v>
      </c>
      <c r="G39" s="13">
        <f>IF(saida!B30&gt;0,saida!A30,$G$11)</f>
        <v>1.309427904830669</v>
      </c>
      <c r="H39" s="13">
        <f t="shared" si="6"/>
        <v>1.3415213959081222</v>
      </c>
      <c r="I39" s="14">
        <f>IF(saida!D30&gt;0,saida!D30,$I$11)</f>
        <v>278.14999999999998</v>
      </c>
      <c r="J39" s="15">
        <f>IF(saida!D30&gt;0,saida!C30,$J$11)</f>
        <v>0.64294736854975298</v>
      </c>
      <c r="K39" s="15">
        <f t="shared" si="7"/>
        <v>0.6523137931829357</v>
      </c>
      <c r="L39" s="142">
        <f>saida!L30</f>
        <v>293.14999999999998</v>
      </c>
      <c r="M39" s="86">
        <f>saida!I30</f>
        <v>0.50818039090718403</v>
      </c>
      <c r="N39" s="86">
        <f>saida!J30</f>
        <v>-0.41118966856912481</v>
      </c>
      <c r="O39" s="86">
        <f>saida!K30</f>
        <v>-0.46370169828608637</v>
      </c>
      <c r="P39" s="4"/>
      <c r="Q39" s="16">
        <f t="shared" si="23"/>
        <v>329.48333333333278</v>
      </c>
      <c r="R39" s="13">
        <f t="shared" si="24"/>
        <v>1.8685994472411387</v>
      </c>
      <c r="S39" s="17">
        <f t="shared" si="8"/>
        <v>327.24333333333323</v>
      </c>
      <c r="T39" s="15">
        <f t="shared" si="9"/>
        <v>1.0972891111526908</v>
      </c>
      <c r="AK39" s="23">
        <v>29</v>
      </c>
      <c r="AL39" s="13">
        <f t="shared" si="1"/>
        <v>-3.2093491077453296E-2</v>
      </c>
      <c r="AM39" s="13">
        <f t="shared" si="10"/>
        <v>3.2093491077453296E-2</v>
      </c>
      <c r="AN39" s="16">
        <f t="shared" si="2"/>
        <v>-2.4509551811944563</v>
      </c>
      <c r="AO39" s="16">
        <f t="shared" si="11"/>
        <v>2.4509551811944563</v>
      </c>
      <c r="AP39" s="15">
        <f t="shared" si="3"/>
        <v>0</v>
      </c>
      <c r="AQ39" s="15">
        <f t="shared" si="12"/>
        <v>0</v>
      </c>
      <c r="AR39" s="17">
        <f t="shared" si="4"/>
        <v>0</v>
      </c>
      <c r="AS39" s="17">
        <f t="shared" si="13"/>
        <v>0</v>
      </c>
      <c r="AT39" s="79">
        <f t="shared" si="14"/>
        <v>5.2512029716961561E-2</v>
      </c>
      <c r="AU39" s="79">
        <f t="shared" si="15"/>
        <v>5.2512029716961561E-2</v>
      </c>
      <c r="AV39" s="80">
        <f t="shared" si="16"/>
        <v>-12.770756108657871</v>
      </c>
      <c r="AW39" s="80">
        <f t="shared" si="17"/>
        <v>12.770756108657871</v>
      </c>
      <c r="AZ39" s="2">
        <f t="shared" si="18"/>
        <v>0</v>
      </c>
      <c r="BC39" s="116">
        <f>saida!AN30</f>
        <v>0.97968921053432656</v>
      </c>
      <c r="BD39" s="116">
        <f>saida!AM30</f>
        <v>0.93333333333333335</v>
      </c>
      <c r="BE39" s="119">
        <f t="shared" ref="BE39:BT41" si="33">IF(BE$10&gt;0,$BD39*(1-$BD39)*($C$11+$C$12*BE$10+($C$13+$C$14*BE$10)*$BD39+($C$15+$C$16*BE$10)*$BD39^2),"n.a.")</f>
        <v>-5.8621834947376474E-2</v>
      </c>
      <c r="BF39" s="120">
        <f t="shared" si="33"/>
        <v>-7.5724880241603343E-2</v>
      </c>
      <c r="BG39" s="119">
        <f t="shared" si="33"/>
        <v>-9.2827925535830261E-2</v>
      </c>
      <c r="BH39" s="120">
        <f t="shared" si="33"/>
        <v>-0.10856272720651898</v>
      </c>
      <c r="BI39" s="119">
        <f t="shared" si="33"/>
        <v>-0.10993097083005704</v>
      </c>
      <c r="BJ39" s="120">
        <f t="shared" si="33"/>
        <v>-0.11677218894774791</v>
      </c>
      <c r="BK39" s="119">
        <f t="shared" si="33"/>
        <v>-0.12498165068897683</v>
      </c>
      <c r="BL39" s="120">
        <f t="shared" si="33"/>
        <v>-0.12566577250074579</v>
      </c>
      <c r="BM39" s="119">
        <f t="shared" si="33"/>
        <v>-0.12703401612428386</v>
      </c>
      <c r="BN39" s="120">
        <f t="shared" si="33"/>
        <v>-0.13404626469491693</v>
      </c>
      <c r="BO39" s="119">
        <f t="shared" si="33"/>
        <v>-0.14413706141851085</v>
      </c>
      <c r="BP39" s="120">
        <f t="shared" si="33"/>
        <v>-0.15337270587739354</v>
      </c>
      <c r="BQ39" s="119">
        <f t="shared" si="33"/>
        <v>-0.1612401067127377</v>
      </c>
      <c r="BR39" s="120">
        <f t="shared" si="33"/>
        <v>-0.16893647709513965</v>
      </c>
      <c r="BS39" s="119">
        <f t="shared" si="33"/>
        <v>-0.17150193388927382</v>
      </c>
      <c r="BT39" s="120">
        <f t="shared" si="33"/>
        <v>-0.17834315200696446</v>
      </c>
      <c r="BU39" s="119">
        <f t="shared" si="32"/>
        <v>-0.1867236442011358</v>
      </c>
      <c r="BV39" s="120">
        <f t="shared" si="32"/>
        <v>-0.19544619730119123</v>
      </c>
      <c r="BW39" s="119">
        <f t="shared" si="32"/>
        <v>-0.19732753228355635</v>
      </c>
      <c r="BX39" s="120">
        <f t="shared" si="32"/>
        <v>-0.20912863353657299</v>
      </c>
      <c r="BY39" s="119">
        <f t="shared" si="32"/>
        <v>-0.2125492425954183</v>
      </c>
      <c r="BZ39" s="120">
        <f t="shared" si="32"/>
        <v>-0.22537652656608848</v>
      </c>
      <c r="CA39" s="119">
        <f t="shared" si="32"/>
        <v>-0.23854587144264316</v>
      </c>
      <c r="CB39" s="120">
        <f t="shared" si="32"/>
        <v>-0.24350575457796894</v>
      </c>
      <c r="CC39" s="119">
        <f t="shared" si="32"/>
        <v>-0.24675533318387191</v>
      </c>
      <c r="CD39" s="120" t="str">
        <f t="shared" si="32"/>
        <v>n.a.</v>
      </c>
      <c r="CE39" s="119" t="str">
        <f t="shared" si="32"/>
        <v>n.a.</v>
      </c>
      <c r="CF39" s="120" t="str">
        <f t="shared" si="32"/>
        <v>n.a.</v>
      </c>
      <c r="CG39" s="119" t="str">
        <f t="shared" si="32"/>
        <v>n.a.</v>
      </c>
      <c r="CH39" s="120" t="str">
        <f t="shared" si="32"/>
        <v>n.a.</v>
      </c>
      <c r="CI39" s="119" t="str">
        <f t="shared" si="32"/>
        <v>n.a.</v>
      </c>
      <c r="CJ39" s="120" t="str">
        <f t="shared" si="32"/>
        <v>n.a.</v>
      </c>
      <c r="CK39" s="119" t="str">
        <f t="shared" si="30"/>
        <v>n.a.</v>
      </c>
      <c r="CL39" s="120" t="str">
        <f t="shared" si="30"/>
        <v>n.a.</v>
      </c>
      <c r="CM39" s="119" t="str">
        <f t="shared" si="30"/>
        <v>n.a.</v>
      </c>
      <c r="CN39" s="120" t="str">
        <f t="shared" si="30"/>
        <v>n.a.</v>
      </c>
      <c r="CO39" s="119" t="str">
        <f t="shared" si="30"/>
        <v>n.a.</v>
      </c>
      <c r="CP39" s="120" t="str">
        <f t="shared" si="30"/>
        <v>n.a.</v>
      </c>
      <c r="CQ39" s="119" t="str">
        <f t="shared" si="30"/>
        <v>n.a.</v>
      </c>
      <c r="CR39" s="120" t="str">
        <f t="shared" si="30"/>
        <v>n.a.</v>
      </c>
      <c r="CS39" s="119" t="str">
        <f t="shared" si="30"/>
        <v>n.a.</v>
      </c>
      <c r="CT39" s="120" t="str">
        <f t="shared" si="30"/>
        <v>n.a.</v>
      </c>
      <c r="CU39" s="119" t="str">
        <f t="shared" si="30"/>
        <v>n.a.</v>
      </c>
      <c r="CV39" s="120" t="str">
        <f t="shared" si="30"/>
        <v>n.a.</v>
      </c>
      <c r="CW39" s="119" t="str">
        <f t="shared" si="30"/>
        <v>n.a.</v>
      </c>
      <c r="CX39" s="120" t="str">
        <f t="shared" si="30"/>
        <v>n.a.</v>
      </c>
      <c r="CY39" s="119" t="str">
        <f t="shared" si="30"/>
        <v>n.a.</v>
      </c>
      <c r="CZ39" s="120" t="str">
        <f t="shared" si="30"/>
        <v>n.a.</v>
      </c>
      <c r="DA39" s="119" t="str">
        <f t="shared" si="30"/>
        <v>n.a.</v>
      </c>
      <c r="DB39" s="120" t="str">
        <f t="shared" si="30"/>
        <v>n.a.</v>
      </c>
    </row>
    <row r="40" spans="1:106" x14ac:dyDescent="0.25">
      <c r="E40" s="23">
        <v>30</v>
      </c>
      <c r="F40" s="5">
        <f>IF(saida!B31&gt;0,saida!B31,$F$11)</f>
        <v>303.14999999999998</v>
      </c>
      <c r="G40" s="13">
        <f>IF(saida!B31&gt;0,saida!A31,$G$11)</f>
        <v>1.324220987930806</v>
      </c>
      <c r="H40" s="13">
        <f t="shared" si="6"/>
        <v>1.3415213959081222</v>
      </c>
      <c r="I40" s="14">
        <f>IF(saida!D31&gt;0,saida!D31,$I$11)</f>
        <v>278.14999999999998</v>
      </c>
      <c r="J40" s="15">
        <f>IF(saida!D31&gt;0,saida!C31,$J$11)</f>
        <v>0.64294736854975298</v>
      </c>
      <c r="K40" s="15">
        <f t="shared" si="7"/>
        <v>0.6523137931829357</v>
      </c>
      <c r="L40" s="142">
        <f>saida!L31</f>
        <v>293.14999999999998</v>
      </c>
      <c r="M40" s="86">
        <f>saida!I31</f>
        <v>0.2465156175401764</v>
      </c>
      <c r="N40" s="86">
        <f>saida!J31</f>
        <v>-0.42437150937212292</v>
      </c>
      <c r="O40" s="86">
        <f>saida!K31</f>
        <v>-0.42416261095893371</v>
      </c>
      <c r="P40" s="4"/>
      <c r="Q40" s="16">
        <f t="shared" si="23"/>
        <v>331.31666666666609</v>
      </c>
      <c r="R40" s="13">
        <f t="shared" si="24"/>
        <v>1.9084613553590626</v>
      </c>
      <c r="S40" s="17">
        <f t="shared" si="8"/>
        <v>328.99666666666656</v>
      </c>
      <c r="T40" s="15">
        <f t="shared" si="9"/>
        <v>1.1085244260619955</v>
      </c>
      <c r="AK40" s="23">
        <v>30</v>
      </c>
      <c r="AL40" s="13">
        <f t="shared" si="1"/>
        <v>-1.7300407977316246E-2</v>
      </c>
      <c r="AM40" s="13">
        <f t="shared" si="10"/>
        <v>1.7300407977316246E-2</v>
      </c>
      <c r="AN40" s="16">
        <f t="shared" si="2"/>
        <v>-1.3064592794552685</v>
      </c>
      <c r="AO40" s="16">
        <f t="shared" si="11"/>
        <v>1.3064592794552685</v>
      </c>
      <c r="AP40" s="15">
        <f t="shared" si="3"/>
        <v>0</v>
      </c>
      <c r="AQ40" s="15">
        <f t="shared" si="12"/>
        <v>0</v>
      </c>
      <c r="AR40" s="17">
        <f t="shared" si="4"/>
        <v>0</v>
      </c>
      <c r="AS40" s="17">
        <f t="shared" si="13"/>
        <v>0</v>
      </c>
      <c r="AT40" s="79">
        <f t="shared" si="14"/>
        <v>-2.0889841318921798E-4</v>
      </c>
      <c r="AU40" s="79">
        <f t="shared" si="15"/>
        <v>2.0889841318921798E-4</v>
      </c>
      <c r="AV40" s="80">
        <f t="shared" si="16"/>
        <v>4.9225362347791145E-2</v>
      </c>
      <c r="AW40" s="80">
        <f t="shared" si="17"/>
        <v>4.9225362347791145E-2</v>
      </c>
      <c r="AZ40" s="2">
        <f t="shared" si="18"/>
        <v>0</v>
      </c>
      <c r="BC40" s="116">
        <f>saida!AN31</f>
        <v>0.99009068821724255</v>
      </c>
      <c r="BD40" s="116">
        <f>saida!AM31</f>
        <v>0.96666666666666667</v>
      </c>
      <c r="BE40" s="119">
        <f t="shared" si="33"/>
        <v>-3.0324033542621229E-2</v>
      </c>
      <c r="BF40" s="120">
        <f t="shared" si="33"/>
        <v>-3.9459014834407821E-2</v>
      </c>
      <c r="BG40" s="119">
        <f t="shared" si="33"/>
        <v>-4.859399612619441E-2</v>
      </c>
      <c r="BH40" s="120">
        <f t="shared" si="33"/>
        <v>-5.6998178914638035E-2</v>
      </c>
      <c r="BI40" s="119">
        <f t="shared" si="33"/>
        <v>-5.7728977417980935E-2</v>
      </c>
      <c r="BJ40" s="120">
        <f t="shared" si="33"/>
        <v>-6.1382969934695622E-2</v>
      </c>
      <c r="BK40" s="119">
        <f t="shared" si="33"/>
        <v>-6.5767760954753188E-2</v>
      </c>
      <c r="BL40" s="120">
        <f t="shared" si="33"/>
        <v>-6.6133160206424582E-2</v>
      </c>
      <c r="BM40" s="119">
        <f t="shared" si="33"/>
        <v>-6.6863958709767482E-2</v>
      </c>
      <c r="BN40" s="120">
        <f t="shared" si="33"/>
        <v>-7.0609301039399996E-2</v>
      </c>
      <c r="BO40" s="119">
        <f t="shared" si="33"/>
        <v>-7.5998940001554119E-2</v>
      </c>
      <c r="BP40" s="120">
        <f t="shared" si="33"/>
        <v>-8.0931829899118971E-2</v>
      </c>
      <c r="BQ40" s="119">
        <f t="shared" si="33"/>
        <v>-8.5133921293340659E-2</v>
      </c>
      <c r="BR40" s="120">
        <f t="shared" si="33"/>
        <v>-8.9244662874644554E-2</v>
      </c>
      <c r="BS40" s="119">
        <f t="shared" si="33"/>
        <v>-9.061491006841263E-2</v>
      </c>
      <c r="BT40" s="120">
        <f t="shared" si="33"/>
        <v>-9.4268902585127198E-2</v>
      </c>
      <c r="BU40" s="119">
        <f t="shared" si="32"/>
        <v>-9.874504341810271E-2</v>
      </c>
      <c r="BV40" s="120">
        <f t="shared" si="32"/>
        <v>-0.10340388387691372</v>
      </c>
      <c r="BW40" s="119">
        <f t="shared" si="32"/>
        <v>-0.10440873181901032</v>
      </c>
      <c r="BX40" s="120">
        <f t="shared" si="32"/>
        <v>-0.1107118689103431</v>
      </c>
      <c r="BY40" s="119">
        <f t="shared" si="32"/>
        <v>-0.11253886516870037</v>
      </c>
      <c r="BZ40" s="120">
        <f t="shared" si="32"/>
        <v>-0.11939010113754032</v>
      </c>
      <c r="CA40" s="119">
        <f t="shared" si="32"/>
        <v>-0.126424036732216</v>
      </c>
      <c r="CB40" s="120">
        <f t="shared" si="32"/>
        <v>-0.12907318130683407</v>
      </c>
      <c r="CC40" s="119">
        <f t="shared" si="32"/>
        <v>-0.13080882775227348</v>
      </c>
      <c r="CD40" s="120" t="str">
        <f t="shared" si="32"/>
        <v>n.a.</v>
      </c>
      <c r="CE40" s="119" t="str">
        <f t="shared" si="32"/>
        <v>n.a.</v>
      </c>
      <c r="CF40" s="120" t="str">
        <f t="shared" si="32"/>
        <v>n.a.</v>
      </c>
      <c r="CG40" s="119" t="str">
        <f t="shared" si="32"/>
        <v>n.a.</v>
      </c>
      <c r="CH40" s="120" t="str">
        <f t="shared" si="32"/>
        <v>n.a.</v>
      </c>
      <c r="CI40" s="119" t="str">
        <f t="shared" si="32"/>
        <v>n.a.</v>
      </c>
      <c r="CJ40" s="120" t="str">
        <f t="shared" si="32"/>
        <v>n.a.</v>
      </c>
      <c r="CK40" s="119" t="str">
        <f t="shared" si="30"/>
        <v>n.a.</v>
      </c>
      <c r="CL40" s="120" t="str">
        <f t="shared" si="30"/>
        <v>n.a.</v>
      </c>
      <c r="CM40" s="119" t="str">
        <f t="shared" si="30"/>
        <v>n.a.</v>
      </c>
      <c r="CN40" s="120" t="str">
        <f t="shared" si="30"/>
        <v>n.a.</v>
      </c>
      <c r="CO40" s="119" t="str">
        <f t="shared" si="30"/>
        <v>n.a.</v>
      </c>
      <c r="CP40" s="120" t="str">
        <f t="shared" si="30"/>
        <v>n.a.</v>
      </c>
      <c r="CQ40" s="119" t="str">
        <f t="shared" si="30"/>
        <v>n.a.</v>
      </c>
      <c r="CR40" s="120" t="str">
        <f t="shared" si="30"/>
        <v>n.a.</v>
      </c>
      <c r="CS40" s="119" t="str">
        <f t="shared" si="30"/>
        <v>n.a.</v>
      </c>
      <c r="CT40" s="120" t="str">
        <f t="shared" si="30"/>
        <v>n.a.</v>
      </c>
      <c r="CU40" s="119" t="str">
        <f t="shared" si="30"/>
        <v>n.a.</v>
      </c>
      <c r="CV40" s="120" t="str">
        <f t="shared" si="30"/>
        <v>n.a.</v>
      </c>
      <c r="CW40" s="119" t="str">
        <f t="shared" si="30"/>
        <v>n.a.</v>
      </c>
      <c r="CX40" s="120" t="str">
        <f t="shared" si="30"/>
        <v>n.a.</v>
      </c>
      <c r="CY40" s="119" t="str">
        <f t="shared" si="30"/>
        <v>n.a.</v>
      </c>
      <c r="CZ40" s="120" t="str">
        <f t="shared" si="30"/>
        <v>n.a.</v>
      </c>
      <c r="DA40" s="119" t="str">
        <f t="shared" si="30"/>
        <v>n.a.</v>
      </c>
      <c r="DB40" s="120" t="str">
        <f t="shared" si="30"/>
        <v>n.a.</v>
      </c>
    </row>
    <row r="41" spans="1:106" x14ac:dyDescent="0.25">
      <c r="E41" s="23">
        <v>31</v>
      </c>
      <c r="F41" s="5">
        <f>IF(saida!B32&gt;0,saida!B32,$F$11)</f>
        <v>303.14999999999998</v>
      </c>
      <c r="G41" s="13">
        <f>IF(saida!B32&gt;0,saida!A32,$G$11)</f>
        <v>1.3416831506085951</v>
      </c>
      <c r="H41" s="13">
        <f t="shared" si="6"/>
        <v>1.3415213959081222</v>
      </c>
      <c r="I41" s="14">
        <f>IF(saida!D32&gt;0,saida!D32,$I$11)</f>
        <v>278.14999999999998</v>
      </c>
      <c r="J41" s="15">
        <f>IF(saida!D32&gt;0,saida!C32,$J$11)</f>
        <v>0.64294736854975298</v>
      </c>
      <c r="K41" s="15">
        <f t="shared" si="7"/>
        <v>0.6523137931829357</v>
      </c>
      <c r="L41" s="142">
        <f>saida!L32</f>
        <v>293.14999999999998</v>
      </c>
      <c r="M41" s="86">
        <f>saida!I32</f>
        <v>0.10333108909155481</v>
      </c>
      <c r="N41" s="86">
        <f>saida!J32</f>
        <v>-0.2473495708217433</v>
      </c>
      <c r="O41" s="86">
        <f>saida!K32</f>
        <v>-0.24446447896074891</v>
      </c>
      <c r="P41" s="4"/>
      <c r="Q41" s="16">
        <f t="shared" si="23"/>
        <v>333.14999999999941</v>
      </c>
      <c r="R41" s="13">
        <f t="shared" si="24"/>
        <v>1.9487057768131499</v>
      </c>
      <c r="S41" s="17">
        <f t="shared" si="8"/>
        <v>330.74999999999989</v>
      </c>
      <c r="T41" s="15">
        <f t="shared" si="9"/>
        <v>1.1192969461382691</v>
      </c>
      <c r="AK41" s="23">
        <v>31</v>
      </c>
      <c r="AL41" s="13">
        <f t="shared" si="1"/>
        <v>1.6175470047286034E-4</v>
      </c>
      <c r="AM41" s="13">
        <f t="shared" si="10"/>
        <v>1.6175470047286034E-4</v>
      </c>
      <c r="AN41" s="16">
        <f t="shared" si="2"/>
        <v>1.2056102843617548E-2</v>
      </c>
      <c r="AO41" s="16">
        <f t="shared" si="11"/>
        <v>1.2056102843617548E-2</v>
      </c>
      <c r="AP41" s="15">
        <f t="shared" si="3"/>
        <v>0</v>
      </c>
      <c r="AQ41" s="15">
        <f t="shared" si="12"/>
        <v>0</v>
      </c>
      <c r="AR41" s="17">
        <f t="shared" si="4"/>
        <v>0</v>
      </c>
      <c r="AS41" s="17">
        <f t="shared" si="13"/>
        <v>0</v>
      </c>
      <c r="AT41" s="79">
        <f t="shared" si="14"/>
        <v>-2.8850918609943932E-3</v>
      </c>
      <c r="AU41" s="79">
        <f t="shared" si="15"/>
        <v>2.8850918609943932E-3</v>
      </c>
      <c r="AV41" s="80">
        <f t="shared" si="16"/>
        <v>1.1664026144899131</v>
      </c>
      <c r="AW41" s="80">
        <f t="shared" si="17"/>
        <v>1.1664026144899131</v>
      </c>
      <c r="AZ41" s="2">
        <f t="shared" si="18"/>
        <v>0</v>
      </c>
      <c r="BC41" s="116">
        <f>saida!AN32</f>
        <v>1</v>
      </c>
      <c r="BD41" s="116">
        <f>saida!AM32</f>
        <v>1</v>
      </c>
      <c r="BE41" s="119">
        <f t="shared" si="33"/>
        <v>0</v>
      </c>
      <c r="BF41" s="120">
        <f t="shared" si="33"/>
        <v>0</v>
      </c>
      <c r="BG41" s="119">
        <f t="shared" si="33"/>
        <v>0</v>
      </c>
      <c r="BH41" s="120">
        <f t="shared" si="33"/>
        <v>0</v>
      </c>
      <c r="BI41" s="119">
        <f t="shared" si="33"/>
        <v>0</v>
      </c>
      <c r="BJ41" s="120">
        <f t="shared" si="33"/>
        <v>0</v>
      </c>
      <c r="BK41" s="119">
        <f t="shared" si="33"/>
        <v>0</v>
      </c>
      <c r="BL41" s="120">
        <f t="shared" si="33"/>
        <v>0</v>
      </c>
      <c r="BM41" s="119">
        <f t="shared" si="33"/>
        <v>0</v>
      </c>
      <c r="BN41" s="120">
        <f t="shared" si="33"/>
        <v>0</v>
      </c>
      <c r="BO41" s="119">
        <f t="shared" si="33"/>
        <v>0</v>
      </c>
      <c r="BP41" s="120">
        <f t="shared" si="33"/>
        <v>0</v>
      </c>
      <c r="BQ41" s="119">
        <f t="shared" si="33"/>
        <v>0</v>
      </c>
      <c r="BR41" s="120">
        <f t="shared" si="33"/>
        <v>0</v>
      </c>
      <c r="BS41" s="119">
        <f t="shared" si="33"/>
        <v>0</v>
      </c>
      <c r="BT41" s="120">
        <f t="shared" si="33"/>
        <v>0</v>
      </c>
      <c r="BU41" s="119">
        <f t="shared" si="32"/>
        <v>0</v>
      </c>
      <c r="BV41" s="120">
        <f t="shared" si="32"/>
        <v>0</v>
      </c>
      <c r="BW41" s="119">
        <f t="shared" si="32"/>
        <v>0</v>
      </c>
      <c r="BX41" s="120">
        <f t="shared" si="32"/>
        <v>0</v>
      </c>
      <c r="BY41" s="119">
        <f t="shared" si="32"/>
        <v>0</v>
      </c>
      <c r="BZ41" s="120">
        <f t="shared" si="32"/>
        <v>0</v>
      </c>
      <c r="CA41" s="119">
        <f t="shared" si="32"/>
        <v>0</v>
      </c>
      <c r="CB41" s="120">
        <f t="shared" si="32"/>
        <v>0</v>
      </c>
      <c r="CC41" s="119">
        <f t="shared" si="32"/>
        <v>0</v>
      </c>
      <c r="CD41" s="120" t="str">
        <f t="shared" si="32"/>
        <v>n.a.</v>
      </c>
      <c r="CE41" s="119" t="str">
        <f t="shared" si="32"/>
        <v>n.a.</v>
      </c>
      <c r="CF41" s="120" t="str">
        <f t="shared" si="32"/>
        <v>n.a.</v>
      </c>
      <c r="CG41" s="119" t="str">
        <f t="shared" si="32"/>
        <v>n.a.</v>
      </c>
      <c r="CH41" s="120" t="str">
        <f t="shared" si="32"/>
        <v>n.a.</v>
      </c>
      <c r="CI41" s="119" t="str">
        <f t="shared" si="32"/>
        <v>n.a.</v>
      </c>
      <c r="CJ41" s="120" t="str">
        <f t="shared" si="32"/>
        <v>n.a.</v>
      </c>
      <c r="CK41" s="119" t="str">
        <f t="shared" si="30"/>
        <v>n.a.</v>
      </c>
      <c r="CL41" s="120" t="str">
        <f t="shared" si="30"/>
        <v>n.a.</v>
      </c>
      <c r="CM41" s="119" t="str">
        <f t="shared" si="30"/>
        <v>n.a.</v>
      </c>
      <c r="CN41" s="120" t="str">
        <f t="shared" si="30"/>
        <v>n.a.</v>
      </c>
      <c r="CO41" s="119" t="str">
        <f t="shared" si="30"/>
        <v>n.a.</v>
      </c>
      <c r="CP41" s="120" t="str">
        <f t="shared" si="30"/>
        <v>n.a.</v>
      </c>
      <c r="CQ41" s="119" t="str">
        <f t="shared" si="30"/>
        <v>n.a.</v>
      </c>
      <c r="CR41" s="120" t="str">
        <f t="shared" si="30"/>
        <v>n.a.</v>
      </c>
      <c r="CS41" s="119" t="str">
        <f t="shared" si="30"/>
        <v>n.a.</v>
      </c>
      <c r="CT41" s="120" t="str">
        <f t="shared" si="30"/>
        <v>n.a.</v>
      </c>
      <c r="CU41" s="119" t="str">
        <f t="shared" si="30"/>
        <v>n.a.</v>
      </c>
      <c r="CV41" s="120" t="str">
        <f t="shared" si="30"/>
        <v>n.a.</v>
      </c>
      <c r="CW41" s="119" t="str">
        <f t="shared" si="30"/>
        <v>n.a.</v>
      </c>
      <c r="CX41" s="120" t="str">
        <f t="shared" si="30"/>
        <v>n.a.</v>
      </c>
      <c r="CY41" s="119" t="str">
        <f t="shared" si="30"/>
        <v>n.a.</v>
      </c>
      <c r="CZ41" s="120" t="str">
        <f t="shared" si="30"/>
        <v>n.a.</v>
      </c>
      <c r="DA41" s="119" t="str">
        <f t="shared" si="30"/>
        <v>n.a.</v>
      </c>
      <c r="DB41" s="120" t="str">
        <f t="shared" si="30"/>
        <v>n.a.</v>
      </c>
    </row>
    <row r="42" spans="1:106" x14ac:dyDescent="0.25">
      <c r="E42" s="23">
        <v>32</v>
      </c>
      <c r="F42" s="5">
        <f>IF(saida!B33&gt;0,saida!B33,$F$11)</f>
        <v>308.14999999999998</v>
      </c>
      <c r="G42" s="13">
        <f>IF(saida!B33&gt;0,saida!A33,$G$11)</f>
        <v>1.517600253941201</v>
      </c>
      <c r="H42" s="13">
        <f t="shared" si="6"/>
        <v>1.4347367206576063</v>
      </c>
      <c r="I42" s="14">
        <f>IF(saida!D33&gt;0,saida!D33,$I$11)</f>
        <v>278.14999999999998</v>
      </c>
      <c r="J42" s="15">
        <f>IF(saida!D33&gt;0,saida!C33,$J$11)</f>
        <v>0.64294736854975298</v>
      </c>
      <c r="K42" s="15">
        <f t="shared" si="7"/>
        <v>0.6523137931829357</v>
      </c>
      <c r="L42" s="142">
        <f>saida!L33</f>
        <v>293.14999999999998</v>
      </c>
      <c r="M42" s="86">
        <f>saida!I33</f>
        <v>5.0292802837838921E-2</v>
      </c>
      <c r="N42" s="86">
        <f>saida!J33</f>
        <v>-0.14193363512586549</v>
      </c>
      <c r="O42" s="86">
        <f>saida!K33</f>
        <v>-0.13333552383725561</v>
      </c>
      <c r="P42" s="4"/>
      <c r="AK42" s="23">
        <v>32</v>
      </c>
      <c r="AL42" s="13">
        <f t="shared" si="1"/>
        <v>8.2863533283594748E-2</v>
      </c>
      <c r="AM42" s="13">
        <f t="shared" si="10"/>
        <v>8.2863533283594748E-2</v>
      </c>
      <c r="AN42" s="16">
        <f t="shared" si="2"/>
        <v>5.4601686490496117</v>
      </c>
      <c r="AO42" s="16">
        <f t="shared" si="11"/>
        <v>5.4601686490496117</v>
      </c>
      <c r="AP42" s="15">
        <f t="shared" si="3"/>
        <v>0</v>
      </c>
      <c r="AQ42" s="15">
        <f t="shared" si="12"/>
        <v>0</v>
      </c>
      <c r="AR42" s="17">
        <f t="shared" si="4"/>
        <v>0</v>
      </c>
      <c r="AS42" s="17">
        <f t="shared" si="13"/>
        <v>0</v>
      </c>
      <c r="AT42" s="79">
        <f t="shared" si="14"/>
        <v>-8.5981112886098776E-3</v>
      </c>
      <c r="AU42" s="79">
        <f t="shared" si="15"/>
        <v>8.5981112886098776E-3</v>
      </c>
      <c r="AV42" s="80">
        <f t="shared" si="16"/>
        <v>6.0578391309326705</v>
      </c>
      <c r="AW42" s="80">
        <f t="shared" si="17"/>
        <v>6.0578391309326705</v>
      </c>
      <c r="AZ42" s="2">
        <f t="shared" si="18"/>
        <v>0</v>
      </c>
    </row>
    <row r="43" spans="1:106" x14ac:dyDescent="0.25">
      <c r="E43" s="23">
        <v>33</v>
      </c>
      <c r="F43" s="5">
        <f>IF(saida!B34&gt;0,saida!B34,$F$11)</f>
        <v>308.14999999999998</v>
      </c>
      <c r="G43" s="13">
        <f>IF(saida!B34&gt;0,saida!A34,$G$11)</f>
        <v>1.3879795731308111</v>
      </c>
      <c r="H43" s="13">
        <f t="shared" si="6"/>
        <v>1.4347367206576063</v>
      </c>
      <c r="I43" s="14">
        <f>IF(saida!D34&gt;0,saida!D34,$I$11)</f>
        <v>278.14999999999998</v>
      </c>
      <c r="J43" s="15">
        <f>IF(saida!D34&gt;0,saida!C34,$J$11)</f>
        <v>0.64294736854975298</v>
      </c>
      <c r="K43" s="15">
        <f t="shared" si="7"/>
        <v>0.6523137931829357</v>
      </c>
      <c r="L43" s="142">
        <f>saida!L34</f>
        <v>293.14999999999998</v>
      </c>
      <c r="M43" s="86">
        <f>saida!I34</f>
        <v>0</v>
      </c>
      <c r="N43" s="86">
        <f>saida!J34</f>
        <v>1.0000000000000001E-5</v>
      </c>
      <c r="O43" s="86">
        <f>saida!K34</f>
        <v>0</v>
      </c>
      <c r="P43" s="4"/>
      <c r="AK43" s="23">
        <v>33</v>
      </c>
      <c r="AL43" s="13">
        <f t="shared" ref="AL43:AL74" si="34">IF(AK43&lt;$A$7+1,G43-H43,0)</f>
        <v>-4.6757147526795162E-2</v>
      </c>
      <c r="AM43" s="13">
        <f t="shared" si="10"/>
        <v>4.6757147526795162E-2</v>
      </c>
      <c r="AN43" s="16">
        <f t="shared" ref="AN43:AN74" si="35">IF(AK43&lt;$A$7+1,100*AL43/G43,0)</f>
        <v>-3.3687201477559858</v>
      </c>
      <c r="AO43" s="16">
        <f t="shared" si="11"/>
        <v>3.3687201477559858</v>
      </c>
      <c r="AP43" s="15">
        <f t="shared" ref="AP43:AP74" si="36">IF(AK43&lt;$B$7+1,J43-K43,0)</f>
        <v>0</v>
      </c>
      <c r="AQ43" s="15">
        <f t="shared" si="12"/>
        <v>0</v>
      </c>
      <c r="AR43" s="17">
        <f t="shared" ref="AR43:AR74" si="37">IF(AK43&lt;$B$7+1,100*AP43/J43,0)</f>
        <v>0</v>
      </c>
      <c r="AS43" s="17">
        <f t="shared" si="13"/>
        <v>0</v>
      </c>
      <c r="AT43" s="79">
        <f t="shared" si="14"/>
        <v>1.0000000000000001E-5</v>
      </c>
      <c r="AU43" s="79">
        <f t="shared" si="15"/>
        <v>1.0000000000000001E-5</v>
      </c>
      <c r="AV43" s="80">
        <f t="shared" si="16"/>
        <v>0</v>
      </c>
      <c r="AW43" s="80">
        <f t="shared" si="17"/>
        <v>0</v>
      </c>
      <c r="AZ43" s="2">
        <f t="shared" si="18"/>
        <v>1.0000000000000001E-5</v>
      </c>
    </row>
    <row r="44" spans="1:106" x14ac:dyDescent="0.25">
      <c r="E44" s="23">
        <v>34</v>
      </c>
      <c r="F44" s="5">
        <f>IF(saida!B35&gt;0,saida!B35,$F$11)</f>
        <v>308.14999999999998</v>
      </c>
      <c r="G44" s="13">
        <f>IF(saida!B35&gt;0,saida!A35,$G$11)</f>
        <v>1.411408961898323</v>
      </c>
      <c r="H44" s="13">
        <f t="shared" si="6"/>
        <v>1.4347367206576063</v>
      </c>
      <c r="I44" s="14">
        <f>IF(saida!D35&gt;0,saida!D35,$I$11)</f>
        <v>278.14999999999998</v>
      </c>
      <c r="J44" s="15">
        <f>IF(saida!D35&gt;0,saida!C35,$J$11)</f>
        <v>0.64294736854975298</v>
      </c>
      <c r="K44" s="15">
        <f t="shared" si="7"/>
        <v>0.6523137931829357</v>
      </c>
      <c r="L44" s="142">
        <f>saida!L35</f>
        <v>293.14999999999998</v>
      </c>
      <c r="M44" s="86">
        <f>saida!I35</f>
        <v>0</v>
      </c>
      <c r="N44" s="86">
        <f>saida!J35</f>
        <v>1.0000000000000001E-5</v>
      </c>
      <c r="O44" s="86">
        <f>saida!K35</f>
        <v>0</v>
      </c>
      <c r="P44" s="4"/>
      <c r="AK44" s="23">
        <v>34</v>
      </c>
      <c r="AL44" s="13">
        <f t="shared" si="34"/>
        <v>-2.3327758759283279E-2</v>
      </c>
      <c r="AM44" s="13">
        <f t="shared" si="10"/>
        <v>2.3327758759283279E-2</v>
      </c>
      <c r="AN44" s="16">
        <f t="shared" si="35"/>
        <v>-1.652799393303257</v>
      </c>
      <c r="AO44" s="16">
        <f t="shared" si="11"/>
        <v>1.652799393303257</v>
      </c>
      <c r="AP44" s="15">
        <f t="shared" si="36"/>
        <v>0</v>
      </c>
      <c r="AQ44" s="15">
        <f t="shared" si="12"/>
        <v>0</v>
      </c>
      <c r="AR44" s="17">
        <f t="shared" si="37"/>
        <v>0</v>
      </c>
      <c r="AS44" s="17">
        <f t="shared" si="13"/>
        <v>0</v>
      </c>
      <c r="AT44" s="79">
        <f t="shared" si="14"/>
        <v>1.0000000000000001E-5</v>
      </c>
      <c r="AU44" s="79">
        <f t="shared" si="15"/>
        <v>1.0000000000000001E-5</v>
      </c>
      <c r="AV44" s="80">
        <f t="shared" si="16"/>
        <v>0</v>
      </c>
      <c r="AW44" s="80">
        <f t="shared" si="17"/>
        <v>0</v>
      </c>
      <c r="AZ44" s="2">
        <f t="shared" si="18"/>
        <v>1.0000000000000001E-5</v>
      </c>
    </row>
    <row r="45" spans="1:106" x14ac:dyDescent="0.25">
      <c r="E45" s="23">
        <v>35</v>
      </c>
      <c r="F45" s="5">
        <f>IF(saida!B36&gt;0,saida!B36,$F$11)</f>
        <v>308.14999999999998</v>
      </c>
      <c r="G45" s="13">
        <f>IF(saida!B36&gt;0,saida!A36,$G$11)</f>
        <v>1.411408961898323</v>
      </c>
      <c r="H45" s="13">
        <f t="shared" si="6"/>
        <v>1.4347367206576063</v>
      </c>
      <c r="I45" s="14">
        <f>IF(saida!D36&gt;0,saida!D36,$I$11)</f>
        <v>278.14999999999998</v>
      </c>
      <c r="J45" s="15">
        <f>IF(saida!D36&gt;0,saida!C36,$J$11)</f>
        <v>0.64294736854975298</v>
      </c>
      <c r="K45" s="15">
        <f t="shared" si="7"/>
        <v>0.6523137931829357</v>
      </c>
      <c r="L45" s="142">
        <f>saida!L36</f>
        <v>293.14999999999998</v>
      </c>
      <c r="M45" s="86">
        <f>saida!I36</f>
        <v>0</v>
      </c>
      <c r="N45" s="86">
        <f>saida!J36</f>
        <v>1.0000000000000001E-5</v>
      </c>
      <c r="O45" s="86">
        <f>saida!K36</f>
        <v>0</v>
      </c>
      <c r="P45" s="4"/>
      <c r="AK45" s="23">
        <v>35</v>
      </c>
      <c r="AL45" s="13">
        <f t="shared" si="34"/>
        <v>-2.3327758759283279E-2</v>
      </c>
      <c r="AM45" s="13">
        <f t="shared" si="10"/>
        <v>2.3327758759283279E-2</v>
      </c>
      <c r="AN45" s="16">
        <f t="shared" si="35"/>
        <v>-1.652799393303257</v>
      </c>
      <c r="AO45" s="16">
        <f t="shared" si="11"/>
        <v>1.652799393303257</v>
      </c>
      <c r="AP45" s="15">
        <f t="shared" si="36"/>
        <v>0</v>
      </c>
      <c r="AQ45" s="15">
        <f t="shared" si="12"/>
        <v>0</v>
      </c>
      <c r="AR45" s="17">
        <f t="shared" si="37"/>
        <v>0</v>
      </c>
      <c r="AS45" s="17">
        <f t="shared" si="13"/>
        <v>0</v>
      </c>
      <c r="AT45" s="79">
        <f t="shared" si="14"/>
        <v>1.0000000000000001E-5</v>
      </c>
      <c r="AU45" s="79">
        <f t="shared" si="15"/>
        <v>1.0000000000000001E-5</v>
      </c>
      <c r="AV45" s="80">
        <f t="shared" si="16"/>
        <v>0</v>
      </c>
      <c r="AW45" s="80">
        <f t="shared" si="17"/>
        <v>0</v>
      </c>
      <c r="AZ45" s="2">
        <f t="shared" si="18"/>
        <v>1.0000000000000001E-5</v>
      </c>
    </row>
    <row r="46" spans="1:106" x14ac:dyDescent="0.25">
      <c r="E46" s="23">
        <v>36</v>
      </c>
      <c r="F46" s="5">
        <f>IF(saida!B37&gt;0,saida!B37,$F$11)</f>
        <v>308.14999999999998</v>
      </c>
      <c r="G46" s="13">
        <f>IF(saida!B37&gt;0,saida!A37,$G$11)</f>
        <v>1.4084308409218449</v>
      </c>
      <c r="H46" s="13">
        <f t="shared" si="6"/>
        <v>1.4347367206576063</v>
      </c>
      <c r="I46" s="14">
        <f>IF(saida!D37&gt;0,saida!D37,$I$11)</f>
        <v>278.14999999999998</v>
      </c>
      <c r="J46" s="15">
        <f>IF(saida!D37&gt;0,saida!C37,$J$11)</f>
        <v>0.64294736854975298</v>
      </c>
      <c r="K46" s="15">
        <f t="shared" si="7"/>
        <v>0.6523137931829357</v>
      </c>
      <c r="L46" s="142">
        <f>saida!L37</f>
        <v>293.14999999999998</v>
      </c>
      <c r="M46" s="86">
        <f>saida!I37</f>
        <v>0</v>
      </c>
      <c r="N46" s="86">
        <f>saida!J37</f>
        <v>1.0000000000000001E-5</v>
      </c>
      <c r="O46" s="86">
        <f>saida!K37</f>
        <v>0</v>
      </c>
      <c r="P46" s="4"/>
      <c r="AK46" s="23">
        <v>36</v>
      </c>
      <c r="AL46" s="13">
        <f t="shared" si="34"/>
        <v>-2.6305879735761373E-2</v>
      </c>
      <c r="AM46" s="13">
        <f t="shared" si="10"/>
        <v>2.6305879735761373E-2</v>
      </c>
      <c r="AN46" s="16">
        <f t="shared" si="35"/>
        <v>-1.8677438019280856</v>
      </c>
      <c r="AO46" s="16">
        <f t="shared" si="11"/>
        <v>1.8677438019280856</v>
      </c>
      <c r="AP46" s="15">
        <f t="shared" si="36"/>
        <v>0</v>
      </c>
      <c r="AQ46" s="15">
        <f t="shared" si="12"/>
        <v>0</v>
      </c>
      <c r="AR46" s="17">
        <f t="shared" si="37"/>
        <v>0</v>
      </c>
      <c r="AS46" s="17">
        <f t="shared" si="13"/>
        <v>0</v>
      </c>
      <c r="AT46" s="79">
        <f t="shared" si="14"/>
        <v>1.0000000000000001E-5</v>
      </c>
      <c r="AU46" s="79">
        <f t="shared" si="15"/>
        <v>1.0000000000000001E-5</v>
      </c>
      <c r="AV46" s="80">
        <f t="shared" si="16"/>
        <v>0</v>
      </c>
      <c r="AW46" s="80">
        <f t="shared" si="17"/>
        <v>0</v>
      </c>
      <c r="AZ46" s="2">
        <f t="shared" si="18"/>
        <v>1.0000000000000001E-5</v>
      </c>
    </row>
    <row r="47" spans="1:106" x14ac:dyDescent="0.25">
      <c r="E47" s="23">
        <v>37</v>
      </c>
      <c r="F47" s="5">
        <f>IF(saida!B38&gt;0,saida!B38,$F$11)</f>
        <v>308.14999999999998</v>
      </c>
      <c r="G47" s="13">
        <f>IF(saida!B38&gt;0,saida!A38,$G$11)</f>
        <v>1.429155169725415</v>
      </c>
      <c r="H47" s="13">
        <f t="shared" si="6"/>
        <v>1.4347367206576063</v>
      </c>
      <c r="I47" s="14">
        <f>IF(saida!D38&gt;0,saida!D38,$I$11)</f>
        <v>278.14999999999998</v>
      </c>
      <c r="J47" s="15">
        <f>IF(saida!D38&gt;0,saida!C38,$J$11)</f>
        <v>0.64294736854975298</v>
      </c>
      <c r="K47" s="15">
        <f t="shared" si="7"/>
        <v>0.6523137931829357</v>
      </c>
      <c r="L47" s="142">
        <f>saida!L38</f>
        <v>293.14999999999998</v>
      </c>
      <c r="M47" s="86">
        <f>saida!I38</f>
        <v>0.24891041266024791</v>
      </c>
      <c r="N47" s="86">
        <f>saida!J38</f>
        <v>-0.47698559921950429</v>
      </c>
      <c r="O47" s="86">
        <f>saida!K38</f>
        <v>-0.42594777598890171</v>
      </c>
      <c r="P47" s="4"/>
      <c r="AK47" s="23">
        <v>37</v>
      </c>
      <c r="AL47" s="13">
        <f t="shared" si="34"/>
        <v>-5.5815509321912593E-3</v>
      </c>
      <c r="AM47" s="13">
        <f t="shared" si="10"/>
        <v>5.5815509321912593E-3</v>
      </c>
      <c r="AN47" s="16">
        <f t="shared" si="35"/>
        <v>-0.39054897959496226</v>
      </c>
      <c r="AO47" s="16">
        <f t="shared" si="11"/>
        <v>0.39054897959496226</v>
      </c>
      <c r="AP47" s="15">
        <f t="shared" si="36"/>
        <v>0</v>
      </c>
      <c r="AQ47" s="15">
        <f t="shared" si="12"/>
        <v>0</v>
      </c>
      <c r="AR47" s="17">
        <f t="shared" si="37"/>
        <v>0</v>
      </c>
      <c r="AS47" s="17">
        <f t="shared" si="13"/>
        <v>0</v>
      </c>
      <c r="AT47" s="79">
        <f t="shared" si="14"/>
        <v>-5.1037823230602575E-2</v>
      </c>
      <c r="AU47" s="79">
        <f t="shared" si="15"/>
        <v>5.1037823230602575E-2</v>
      </c>
      <c r="AV47" s="80">
        <f t="shared" si="16"/>
        <v>10.70007633650077</v>
      </c>
      <c r="AW47" s="80">
        <f t="shared" si="17"/>
        <v>10.70007633650077</v>
      </c>
      <c r="AZ47" s="2">
        <f t="shared" si="18"/>
        <v>0</v>
      </c>
    </row>
    <row r="48" spans="1:106" x14ac:dyDescent="0.25">
      <c r="E48" s="23">
        <v>38</v>
      </c>
      <c r="F48" s="5">
        <f>IF(saida!B39&gt;0,saida!B39,$F$11)</f>
        <v>310.39999999999998</v>
      </c>
      <c r="G48" s="13">
        <f>IF(saida!B39&gt;0,saida!A39,$G$11)</f>
        <v>1.4759170651998901</v>
      </c>
      <c r="H48" s="13">
        <f t="shared" si="6"/>
        <v>1.4777690682929487</v>
      </c>
      <c r="I48" s="14">
        <f>IF(saida!D39&gt;0,saida!D39,$I$11)</f>
        <v>278.14999999999998</v>
      </c>
      <c r="J48" s="15">
        <f>IF(saida!D39&gt;0,saida!C39,$J$11)</f>
        <v>0.64294736854975298</v>
      </c>
      <c r="K48" s="15">
        <f t="shared" si="7"/>
        <v>0.6523137931829357</v>
      </c>
      <c r="L48" s="142">
        <f>saida!L39</f>
        <v>293.14999999999998</v>
      </c>
      <c r="M48" s="86">
        <f>saida!I39</f>
        <v>0</v>
      </c>
      <c r="N48" s="86">
        <f>saida!J39</f>
        <v>1.0000000000000001E-5</v>
      </c>
      <c r="O48" s="86">
        <f>saida!K39</f>
        <v>0</v>
      </c>
      <c r="P48" s="4"/>
      <c r="AK48" s="23">
        <v>38</v>
      </c>
      <c r="AL48" s="13">
        <f t="shared" si="34"/>
        <v>-1.8520030930586628E-3</v>
      </c>
      <c r="AM48" s="13">
        <f t="shared" si="10"/>
        <v>1.8520030930586628E-3</v>
      </c>
      <c r="AN48" s="16">
        <f t="shared" si="35"/>
        <v>-0.1254815149662788</v>
      </c>
      <c r="AO48" s="16">
        <f t="shared" si="11"/>
        <v>0.1254815149662788</v>
      </c>
      <c r="AP48" s="15">
        <f t="shared" si="36"/>
        <v>0</v>
      </c>
      <c r="AQ48" s="15">
        <f t="shared" si="12"/>
        <v>0</v>
      </c>
      <c r="AR48" s="17">
        <f t="shared" si="37"/>
        <v>0</v>
      </c>
      <c r="AS48" s="17">
        <f t="shared" si="13"/>
        <v>0</v>
      </c>
      <c r="AT48" s="79">
        <f t="shared" si="14"/>
        <v>1.0000000000000001E-5</v>
      </c>
      <c r="AU48" s="79">
        <f t="shared" si="15"/>
        <v>1.0000000000000001E-5</v>
      </c>
      <c r="AV48" s="80">
        <f t="shared" si="16"/>
        <v>0</v>
      </c>
      <c r="AW48" s="80">
        <f t="shared" si="17"/>
        <v>0</v>
      </c>
      <c r="AZ48" s="2">
        <f t="shared" si="18"/>
        <v>1.0000000000000001E-5</v>
      </c>
    </row>
    <row r="49" spans="5:52" x14ac:dyDescent="0.25">
      <c r="E49" s="23">
        <v>39</v>
      </c>
      <c r="F49" s="5">
        <f>IF(saida!B40&gt;0,saida!B40,$F$11)</f>
        <v>311.14999999999998</v>
      </c>
      <c r="G49" s="13">
        <f>IF(saida!B40&gt;0,saida!A40,$G$11)</f>
        <v>1.4953407513632779</v>
      </c>
      <c r="H49" s="13">
        <f t="shared" si="6"/>
        <v>1.492261064079389</v>
      </c>
      <c r="I49" s="14">
        <f>IF(saida!D40&gt;0,saida!D40,$I$11)</f>
        <v>278.14999999999998</v>
      </c>
      <c r="J49" s="15">
        <f>IF(saida!D40&gt;0,saida!C40,$J$11)</f>
        <v>0.64294736854975298</v>
      </c>
      <c r="K49" s="15">
        <f t="shared" si="7"/>
        <v>0.6523137931829357</v>
      </c>
      <c r="L49" s="142">
        <f>saida!L40</f>
        <v>293.14999999999998</v>
      </c>
      <c r="M49" s="86">
        <f>saida!I40</f>
        <v>1</v>
      </c>
      <c r="N49" s="86">
        <f>saida!J40</f>
        <v>1.0000000000000001E-5</v>
      </c>
      <c r="O49" s="86">
        <f>saida!K40</f>
        <v>0</v>
      </c>
      <c r="P49" s="4"/>
      <c r="AK49" s="23">
        <v>39</v>
      </c>
      <c r="AL49" s="13">
        <f t="shared" si="34"/>
        <v>3.0796872838889655E-3</v>
      </c>
      <c r="AM49" s="13">
        <f t="shared" si="10"/>
        <v>3.0796872838889655E-3</v>
      </c>
      <c r="AN49" s="16">
        <f t="shared" si="35"/>
        <v>0.20595220728661776</v>
      </c>
      <c r="AO49" s="16">
        <f t="shared" si="11"/>
        <v>0.20595220728661776</v>
      </c>
      <c r="AP49" s="15">
        <f t="shared" si="36"/>
        <v>0</v>
      </c>
      <c r="AQ49" s="15">
        <f t="shared" si="12"/>
        <v>0</v>
      </c>
      <c r="AR49" s="17">
        <f t="shared" si="37"/>
        <v>0</v>
      </c>
      <c r="AS49" s="17">
        <f t="shared" si="13"/>
        <v>0</v>
      </c>
      <c r="AT49" s="79">
        <f t="shared" si="14"/>
        <v>1.0000000000000001E-5</v>
      </c>
      <c r="AU49" s="79">
        <f t="shared" si="15"/>
        <v>1.0000000000000001E-5</v>
      </c>
      <c r="AV49" s="80">
        <f t="shared" si="16"/>
        <v>0</v>
      </c>
      <c r="AW49" s="80">
        <f t="shared" si="17"/>
        <v>0</v>
      </c>
      <c r="AZ49" s="2">
        <f t="shared" si="18"/>
        <v>1.0000000000000001E-5</v>
      </c>
    </row>
    <row r="50" spans="5:52" s="145" customFormat="1" x14ac:dyDescent="0.25">
      <c r="E50" s="145">
        <v>40</v>
      </c>
      <c r="F50" s="146">
        <f>IF(saida!B41&gt;0,saida!B41,$F$11)</f>
        <v>313.14999999999998</v>
      </c>
      <c r="G50" s="147">
        <f>IF(saida!B41&gt;0,saida!A41,$G$11)</f>
        <v>1.604604371163366</v>
      </c>
      <c r="H50" s="147">
        <f t="shared" si="6"/>
        <v>1.531264859147667</v>
      </c>
      <c r="I50" s="146">
        <f>IF(saida!D41&gt;0,saida!D41,$I$11)</f>
        <v>278.14999999999998</v>
      </c>
      <c r="J50" s="147">
        <f>IF(saida!D41&gt;0,saida!C41,$J$11)</f>
        <v>0.64294736854975298</v>
      </c>
      <c r="K50" s="147">
        <f t="shared" si="7"/>
        <v>0.6523137931829357</v>
      </c>
      <c r="L50" s="148">
        <f>saida!L41</f>
        <v>293.14999999999998</v>
      </c>
      <c r="M50" s="149">
        <f>saida!I41</f>
        <v>0.9163852040642898</v>
      </c>
      <c r="N50" s="149">
        <f>saida!J41</f>
        <v>-0.10937527779248821</v>
      </c>
      <c r="O50" s="149">
        <f>saida!K41</f>
        <v>-0.1345421704692415</v>
      </c>
      <c r="P50" s="146"/>
      <c r="Q50" s="146"/>
      <c r="R50" s="146"/>
      <c r="S50" s="146"/>
      <c r="T50" s="146"/>
      <c r="AK50" s="145">
        <v>40</v>
      </c>
      <c r="AL50" s="147">
        <f t="shared" si="34"/>
        <v>7.3339512015698993E-2</v>
      </c>
      <c r="AM50" s="147">
        <f t="shared" si="10"/>
        <v>7.3339512015698993E-2</v>
      </c>
      <c r="AN50" s="150">
        <f t="shared" si="35"/>
        <v>4.5705666352215264</v>
      </c>
      <c r="AO50" s="150">
        <f t="shared" si="11"/>
        <v>4.5705666352215264</v>
      </c>
      <c r="AP50" s="147">
        <f t="shared" si="36"/>
        <v>0</v>
      </c>
      <c r="AQ50" s="147">
        <f t="shared" si="12"/>
        <v>0</v>
      </c>
      <c r="AR50" s="150">
        <f t="shared" si="37"/>
        <v>0</v>
      </c>
      <c r="AS50" s="150">
        <f t="shared" si="13"/>
        <v>0</v>
      </c>
      <c r="AT50" s="147">
        <f t="shared" si="14"/>
        <v>2.5166892676753289E-2</v>
      </c>
      <c r="AU50" s="147">
        <f t="shared" si="15"/>
        <v>2.5166892676753289E-2</v>
      </c>
      <c r="AV50" s="150">
        <f t="shared" si="16"/>
        <v>-23.009672006960361</v>
      </c>
      <c r="AW50" s="150">
        <f t="shared" si="17"/>
        <v>23.009672006960361</v>
      </c>
      <c r="AZ50" s="147">
        <f t="shared" si="18"/>
        <v>0</v>
      </c>
    </row>
    <row r="51" spans="5:52" s="145" customFormat="1" x14ac:dyDescent="0.25">
      <c r="E51" s="145">
        <v>41</v>
      </c>
      <c r="F51" s="146">
        <f>IF(saida!B42&gt;0,saida!B42,$F$11)</f>
        <v>313.14999999999998</v>
      </c>
      <c r="G51" s="147">
        <f>IF(saida!B42&gt;0,saida!A42,$G$11)</f>
        <v>1.4795151455195481</v>
      </c>
      <c r="H51" s="147">
        <f t="shared" si="6"/>
        <v>1.531264859147667</v>
      </c>
      <c r="I51" s="146">
        <f>IF(saida!D42&gt;0,saida!D42,$I$11)</f>
        <v>278.14999999999998</v>
      </c>
      <c r="J51" s="147">
        <f>IF(saida!D42&gt;0,saida!C42,$J$11)</f>
        <v>0.64294736854975298</v>
      </c>
      <c r="K51" s="147">
        <f t="shared" si="7"/>
        <v>0.6523137931829357</v>
      </c>
      <c r="L51" s="148">
        <f>saida!L42</f>
        <v>293.14999999999998</v>
      </c>
      <c r="M51" s="149">
        <f>saida!I42</f>
        <v>0.72360666043016297</v>
      </c>
      <c r="N51" s="149">
        <f>saida!J42</f>
        <v>-0.30711310724000518</v>
      </c>
      <c r="O51" s="149">
        <f>saida!K42</f>
        <v>-0.34329380074537608</v>
      </c>
      <c r="P51" s="146"/>
      <c r="Q51" s="146"/>
      <c r="R51" s="146"/>
      <c r="S51" s="146"/>
      <c r="T51" s="146"/>
      <c r="AK51" s="145">
        <v>41</v>
      </c>
      <c r="AL51" s="147">
        <f t="shared" si="34"/>
        <v>-5.1749713628118865E-2</v>
      </c>
      <c r="AM51" s="147">
        <f t="shared" si="10"/>
        <v>5.1749713628118865E-2</v>
      </c>
      <c r="AN51" s="150">
        <f t="shared" si="35"/>
        <v>-3.4977481497795941</v>
      </c>
      <c r="AO51" s="150">
        <f t="shared" si="11"/>
        <v>3.4977481497795941</v>
      </c>
      <c r="AP51" s="147">
        <f t="shared" si="36"/>
        <v>0</v>
      </c>
      <c r="AQ51" s="147">
        <f t="shared" si="12"/>
        <v>0</v>
      </c>
      <c r="AR51" s="150">
        <f t="shared" si="37"/>
        <v>0</v>
      </c>
      <c r="AS51" s="150">
        <f t="shared" si="13"/>
        <v>0</v>
      </c>
      <c r="AT51" s="147">
        <f t="shared" si="14"/>
        <v>3.6180693505370898E-2</v>
      </c>
      <c r="AU51" s="147">
        <f t="shared" si="15"/>
        <v>3.6180693505370898E-2</v>
      </c>
      <c r="AV51" s="150">
        <f t="shared" si="16"/>
        <v>-11.780901776066537</v>
      </c>
      <c r="AW51" s="150">
        <f t="shared" si="17"/>
        <v>11.780901776066537</v>
      </c>
      <c r="AZ51" s="147">
        <f t="shared" si="18"/>
        <v>0</v>
      </c>
    </row>
    <row r="52" spans="5:52" x14ac:dyDescent="0.25">
      <c r="E52" s="23">
        <v>42</v>
      </c>
      <c r="F52" s="5">
        <f>IF(saida!B43&gt;0,saida!B43,$F$11)</f>
        <v>313.14999999999998</v>
      </c>
      <c r="G52" s="13">
        <f>IF(saida!B43&gt;0,saida!A43,$G$11)</f>
        <v>1.516896775915739</v>
      </c>
      <c r="H52" s="13">
        <f t="shared" si="6"/>
        <v>1.531264859147667</v>
      </c>
      <c r="I52" s="14">
        <f>IF(saida!D43&gt;0,saida!D43,$I$11)</f>
        <v>278.14999999999998</v>
      </c>
      <c r="J52" s="15">
        <f>IF(saida!D43&gt;0,saida!C43,$J$11)</f>
        <v>0.64294736854975298</v>
      </c>
      <c r="K52" s="15">
        <f t="shared" si="7"/>
        <v>0.6523137931829357</v>
      </c>
      <c r="L52" s="142">
        <f>saida!L43</f>
        <v>293.14999999999998</v>
      </c>
      <c r="M52" s="86">
        <f>saida!I43</f>
        <v>0.57741897846871504</v>
      </c>
      <c r="N52" s="86">
        <f>saida!J43</f>
        <v>-0.39821652208348762</v>
      </c>
      <c r="O52" s="86">
        <f>saida!K43</f>
        <v>-0.43668119745537531</v>
      </c>
      <c r="P52" s="4"/>
      <c r="AK52" s="23">
        <v>42</v>
      </c>
      <c r="AL52" s="13">
        <f t="shared" si="34"/>
        <v>-1.4368083231927953E-2</v>
      </c>
      <c r="AM52" s="13">
        <f>IF(AK52&lt;$A$7+1,ABS(AL52),0)</f>
        <v>1.4368083231927953E-2</v>
      </c>
      <c r="AN52" s="16">
        <f t="shared" si="35"/>
        <v>-0.94720243724257702</v>
      </c>
      <c r="AO52" s="16">
        <f>IF(AK52&lt;$A$7+1,ABS(AN52),0)</f>
        <v>0.94720243724257702</v>
      </c>
      <c r="AP52" s="15">
        <f t="shared" si="36"/>
        <v>0</v>
      </c>
      <c r="AQ52" s="15">
        <f t="shared" ref="AQ52:AQ115" si="38">IF(AK52&lt;$B$7+1,ABS(AP52),0)</f>
        <v>0</v>
      </c>
      <c r="AR52" s="17">
        <f t="shared" si="37"/>
        <v>0</v>
      </c>
      <c r="AS52" s="17">
        <f t="shared" ref="AS52:AS115" si="39">IF(AK52&lt;$B$7+1,ABS(AR52),0)</f>
        <v>0</v>
      </c>
      <c r="AT52" s="79">
        <f t="shared" si="14"/>
        <v>3.8464675371887691E-2</v>
      </c>
      <c r="AU52" s="79">
        <f t="shared" si="15"/>
        <v>3.8464675371887691E-2</v>
      </c>
      <c r="AV52" s="80">
        <f t="shared" si="16"/>
        <v>-9.6592364301306972</v>
      </c>
      <c r="AW52" s="80">
        <f t="shared" si="17"/>
        <v>9.6592364301306972</v>
      </c>
      <c r="AZ52" s="2">
        <f t="shared" si="18"/>
        <v>0</v>
      </c>
    </row>
    <row r="53" spans="5:52" x14ac:dyDescent="0.25">
      <c r="E53" s="23">
        <v>43</v>
      </c>
      <c r="F53" s="5">
        <f>IF(saida!B44&gt;0,saida!B44,$F$11)</f>
        <v>313.14999999999998</v>
      </c>
      <c r="G53" s="13">
        <f>IF(saida!B44&gt;0,saida!A44,$G$11)</f>
        <v>1.639463792580375</v>
      </c>
      <c r="H53" s="13">
        <f t="shared" si="6"/>
        <v>1.531264859147667</v>
      </c>
      <c r="I53" s="14">
        <f>IF(saida!D44&gt;0,saida!D44,$I$11)</f>
        <v>278.14999999999998</v>
      </c>
      <c r="J53" s="15">
        <f>IF(saida!D44&gt;0,saida!C44,$J$11)</f>
        <v>0.64294736854975298</v>
      </c>
      <c r="K53" s="15">
        <f t="shared" si="7"/>
        <v>0.6523137931829357</v>
      </c>
      <c r="L53" s="142">
        <f>saida!L44</f>
        <v>293.14999999999998</v>
      </c>
      <c r="M53" s="86">
        <f>saida!I44</f>
        <v>0.4655844750988487</v>
      </c>
      <c r="N53" s="86">
        <f>saida!J44</f>
        <v>-0.42590538514575599</v>
      </c>
      <c r="O53" s="86">
        <f>saida!K44</f>
        <v>-0.47414611465561401</v>
      </c>
      <c r="P53" s="4"/>
      <c r="AK53" s="23">
        <v>43</v>
      </c>
      <c r="AL53" s="13">
        <f t="shared" si="34"/>
        <v>0.10819893343270803</v>
      </c>
      <c r="AM53" s="13">
        <f t="shared" ref="AM53:AM96" si="40">IF(AK53&lt;$A$7+1,ABS(AL53),0)</f>
        <v>0.10819893343270803</v>
      </c>
      <c r="AN53" s="16">
        <f t="shared" si="35"/>
        <v>6.5996537357139315</v>
      </c>
      <c r="AO53" s="16">
        <f t="shared" ref="AO53:AO96" si="41">IF(AK53&lt;$A$7+1,ABS(AN53),0)</f>
        <v>6.5996537357139315</v>
      </c>
      <c r="AP53" s="15">
        <f t="shared" si="36"/>
        <v>0</v>
      </c>
      <c r="AQ53" s="15">
        <f t="shared" si="38"/>
        <v>0</v>
      </c>
      <c r="AR53" s="17">
        <f t="shared" si="37"/>
        <v>0</v>
      </c>
      <c r="AS53" s="17">
        <f t="shared" si="39"/>
        <v>0</v>
      </c>
      <c r="AT53" s="79">
        <f t="shared" si="14"/>
        <v>4.8240729509858027E-2</v>
      </c>
      <c r="AU53" s="79">
        <f t="shared" si="15"/>
        <v>4.8240729509858027E-2</v>
      </c>
      <c r="AV53" s="80">
        <f t="shared" si="16"/>
        <v>-11.32663055982464</v>
      </c>
      <c r="AW53" s="80">
        <f t="shared" si="17"/>
        <v>11.32663055982464</v>
      </c>
      <c r="AZ53" s="2">
        <f t="shared" si="18"/>
        <v>0</v>
      </c>
    </row>
    <row r="54" spans="5:52" x14ac:dyDescent="0.25">
      <c r="E54" s="23">
        <v>44</v>
      </c>
      <c r="F54" s="5">
        <f>IF(saida!B45&gt;0,saida!B45,$F$11)</f>
        <v>315.60000000000002</v>
      </c>
      <c r="G54" s="13">
        <f>IF(saida!B45&gt;0,saida!A45,$G$11)</f>
        <v>1.5638029610552</v>
      </c>
      <c r="H54" s="13">
        <f t="shared" si="6"/>
        <v>1.5797485826161388</v>
      </c>
      <c r="I54" s="14">
        <f>IF(saida!D45&gt;0,saida!D45,$I$11)</f>
        <v>278.14999999999998</v>
      </c>
      <c r="J54" s="15">
        <f>IF(saida!D45&gt;0,saida!C45,$J$11)</f>
        <v>0.64294736854975298</v>
      </c>
      <c r="K54" s="15">
        <f t="shared" si="7"/>
        <v>0.6523137931829357</v>
      </c>
      <c r="L54" s="142">
        <f>saida!L45</f>
        <v>293.14999999999998</v>
      </c>
      <c r="M54" s="86">
        <f>saida!I45</f>
        <v>0.37545798254518398</v>
      </c>
      <c r="N54" s="86">
        <f>saida!J45</f>
        <v>-0.44228439201611158</v>
      </c>
      <c r="O54" s="86">
        <f>saida!K45</f>
        <v>-0.47763986919563378</v>
      </c>
      <c r="P54" s="4"/>
      <c r="AK54" s="23">
        <v>44</v>
      </c>
      <c r="AL54" s="13">
        <f t="shared" si="34"/>
        <v>-1.5945621560938816E-2</v>
      </c>
      <c r="AM54" s="13">
        <f t="shared" si="40"/>
        <v>1.5945621560938816E-2</v>
      </c>
      <c r="AN54" s="16">
        <f t="shared" si="35"/>
        <v>-1.0196694825401318</v>
      </c>
      <c r="AO54" s="16">
        <f t="shared" si="41"/>
        <v>1.0196694825401318</v>
      </c>
      <c r="AP54" s="15">
        <f t="shared" si="36"/>
        <v>0</v>
      </c>
      <c r="AQ54" s="15">
        <f t="shared" si="38"/>
        <v>0</v>
      </c>
      <c r="AR54" s="17">
        <f t="shared" si="37"/>
        <v>0</v>
      </c>
      <c r="AS54" s="17">
        <f t="shared" si="39"/>
        <v>0</v>
      </c>
      <c r="AT54" s="79">
        <f t="shared" si="14"/>
        <v>3.5355477179522199E-2</v>
      </c>
      <c r="AU54" s="79">
        <f t="shared" si="15"/>
        <v>3.5355477179522199E-2</v>
      </c>
      <c r="AV54" s="80">
        <f t="shared" si="16"/>
        <v>-7.993833338399666</v>
      </c>
      <c r="AW54" s="80">
        <f t="shared" si="17"/>
        <v>7.993833338399666</v>
      </c>
      <c r="AZ54" s="2">
        <f t="shared" si="18"/>
        <v>0</v>
      </c>
    </row>
    <row r="55" spans="5:52" x14ac:dyDescent="0.25">
      <c r="E55" s="23">
        <v>45</v>
      </c>
      <c r="F55" s="5">
        <f>IF(saida!B46&gt;0,saida!B46,$F$11)</f>
        <v>318.14999999999998</v>
      </c>
      <c r="G55" s="13">
        <f>IF(saida!B46&gt;0,saida!A46,$G$11)</f>
        <v>1.6498625114573791</v>
      </c>
      <c r="H55" s="13">
        <f t="shared" si="6"/>
        <v>1.631023859567418</v>
      </c>
      <c r="I55" s="14">
        <f>IF(saida!D46&gt;0,saida!D46,$I$11)</f>
        <v>278.14999999999998</v>
      </c>
      <c r="J55" s="15">
        <f>IF(saida!D46&gt;0,saida!C46,$J$11)</f>
        <v>0.64294736854975298</v>
      </c>
      <c r="K55" s="15">
        <f t="shared" si="7"/>
        <v>0.6523137931829357</v>
      </c>
      <c r="L55" s="142">
        <f>saida!L46</f>
        <v>293.14999999999998</v>
      </c>
      <c r="M55" s="86">
        <f>saida!I46</f>
        <v>0.30349130772966493</v>
      </c>
      <c r="N55" s="86">
        <f>saida!J46</f>
        <v>-0.43768469804441129</v>
      </c>
      <c r="O55" s="86">
        <f>saida!K46</f>
        <v>-0.45787133112595252</v>
      </c>
      <c r="P55" s="4"/>
      <c r="AK55" s="23">
        <v>45</v>
      </c>
      <c r="AL55" s="13">
        <f t="shared" si="34"/>
        <v>1.8838651889961033E-2</v>
      </c>
      <c r="AM55" s="13">
        <f t="shared" si="40"/>
        <v>1.8838651889961033E-2</v>
      </c>
      <c r="AN55" s="16">
        <f t="shared" si="35"/>
        <v>1.1418316228859711</v>
      </c>
      <c r="AO55" s="16">
        <f t="shared" si="41"/>
        <v>1.1418316228859711</v>
      </c>
      <c r="AP55" s="15">
        <f t="shared" si="36"/>
        <v>0</v>
      </c>
      <c r="AQ55" s="15">
        <f t="shared" si="38"/>
        <v>0</v>
      </c>
      <c r="AR55" s="17">
        <f t="shared" si="37"/>
        <v>0</v>
      </c>
      <c r="AS55" s="17">
        <f t="shared" si="39"/>
        <v>0</v>
      </c>
      <c r="AT55" s="79">
        <f t="shared" si="14"/>
        <v>2.0186633081541228E-2</v>
      </c>
      <c r="AU55" s="79">
        <f t="shared" si="15"/>
        <v>2.0186633081541228E-2</v>
      </c>
      <c r="AV55" s="80">
        <f t="shared" si="16"/>
        <v>-4.6121404681807991</v>
      </c>
      <c r="AW55" s="80">
        <f t="shared" si="17"/>
        <v>4.6121404681807991</v>
      </c>
      <c r="AZ55" s="2">
        <f t="shared" si="18"/>
        <v>0</v>
      </c>
    </row>
    <row r="56" spans="5:52" x14ac:dyDescent="0.25">
      <c r="E56" s="23">
        <v>46</v>
      </c>
      <c r="F56" s="5">
        <f>IF(saida!B47&gt;0,saida!B47,$F$11)</f>
        <v>318.14999999999998</v>
      </c>
      <c r="G56" s="13">
        <f>IF(saida!B47&gt;0,saida!A47,$G$11)</f>
        <v>1.623241353263851</v>
      </c>
      <c r="H56" s="13">
        <f t="shared" si="6"/>
        <v>1.631023859567418</v>
      </c>
      <c r="I56" s="14">
        <f>IF(saida!D47&gt;0,saida!D47,$I$11)</f>
        <v>278.14999999999998</v>
      </c>
      <c r="J56" s="15">
        <f>IF(saida!D47&gt;0,saida!C47,$J$11)</f>
        <v>0.64294736854975298</v>
      </c>
      <c r="K56" s="15">
        <f t="shared" si="7"/>
        <v>0.6523137931829357</v>
      </c>
      <c r="L56" s="142">
        <f>saida!L47</f>
        <v>293.14999999999998</v>
      </c>
      <c r="M56" s="86">
        <f>saida!I47</f>
        <v>0.24525046072206419</v>
      </c>
      <c r="N56" s="86">
        <f>saida!J47</f>
        <v>-0.42915018837275432</v>
      </c>
      <c r="O56" s="86">
        <f>saida!K47</f>
        <v>-0.4232056304937627</v>
      </c>
      <c r="P56" s="4"/>
      <c r="AK56" s="23">
        <v>46</v>
      </c>
      <c r="AL56" s="13">
        <f t="shared" si="34"/>
        <v>-7.7825063035670272E-3</v>
      </c>
      <c r="AM56" s="13">
        <f t="shared" si="40"/>
        <v>7.7825063035670272E-3</v>
      </c>
      <c r="AN56" s="16">
        <f t="shared" si="35"/>
        <v>-0.47944233849875395</v>
      </c>
      <c r="AO56" s="16">
        <f t="shared" si="41"/>
        <v>0.47944233849875395</v>
      </c>
      <c r="AP56" s="15">
        <f t="shared" si="36"/>
        <v>0</v>
      </c>
      <c r="AQ56" s="15">
        <f t="shared" si="38"/>
        <v>0</v>
      </c>
      <c r="AR56" s="17">
        <f t="shared" si="37"/>
        <v>0</v>
      </c>
      <c r="AS56" s="17">
        <f t="shared" si="39"/>
        <v>0</v>
      </c>
      <c r="AT56" s="79">
        <f t="shared" si="14"/>
        <v>-5.9445578789916187E-3</v>
      </c>
      <c r="AU56" s="79">
        <f t="shared" si="15"/>
        <v>5.9445578789916187E-3</v>
      </c>
      <c r="AV56" s="80">
        <f t="shared" si="16"/>
        <v>1.3851928858594027</v>
      </c>
      <c r="AW56" s="80">
        <f t="shared" si="17"/>
        <v>1.3851928858594027</v>
      </c>
      <c r="AZ56" s="2">
        <f t="shared" si="18"/>
        <v>0</v>
      </c>
    </row>
    <row r="57" spans="5:52" x14ac:dyDescent="0.25">
      <c r="E57" s="23">
        <v>47</v>
      </c>
      <c r="F57" s="5">
        <f>IF(saida!B48&gt;0,saida!B48,$F$11)</f>
        <v>318.14999999999998</v>
      </c>
      <c r="G57" s="13">
        <f>IF(saida!B48&gt;0,saida!A48,$G$11)</f>
        <v>1.623241353263851</v>
      </c>
      <c r="H57" s="13">
        <f t="shared" si="6"/>
        <v>1.631023859567418</v>
      </c>
      <c r="I57" s="14">
        <f>IF(saida!D48&gt;0,saida!D48,$I$11)</f>
        <v>278.14999999999998</v>
      </c>
      <c r="J57" s="15">
        <f>IF(saida!D48&gt;0,saida!C48,$J$11)</f>
        <v>0.64294736854975298</v>
      </c>
      <c r="K57" s="15">
        <f t="shared" si="7"/>
        <v>0.6523137931829357</v>
      </c>
      <c r="L57" s="142">
        <f>saida!L48</f>
        <v>293.14999999999998</v>
      </c>
      <c r="M57" s="86">
        <f>saida!I48</f>
        <v>0.1009284886988096</v>
      </c>
      <c r="N57" s="86">
        <f>saida!J48</f>
        <v>-0.25516226463538128</v>
      </c>
      <c r="O57" s="86">
        <f>saida!K48</f>
        <v>-0.24002652566256369</v>
      </c>
      <c r="P57" s="4"/>
      <c r="AK57" s="23">
        <v>47</v>
      </c>
      <c r="AL57" s="13">
        <f t="shared" si="34"/>
        <v>-7.7825063035670272E-3</v>
      </c>
      <c r="AM57" s="13">
        <f t="shared" si="40"/>
        <v>7.7825063035670272E-3</v>
      </c>
      <c r="AN57" s="16">
        <f t="shared" si="35"/>
        <v>-0.47944233849875395</v>
      </c>
      <c r="AO57" s="16">
        <f t="shared" si="41"/>
        <v>0.47944233849875395</v>
      </c>
      <c r="AP57" s="15">
        <f t="shared" si="36"/>
        <v>0</v>
      </c>
      <c r="AQ57" s="15">
        <f t="shared" si="38"/>
        <v>0</v>
      </c>
      <c r="AR57" s="17">
        <f t="shared" si="37"/>
        <v>0</v>
      </c>
      <c r="AS57" s="17">
        <f t="shared" si="39"/>
        <v>0</v>
      </c>
      <c r="AT57" s="79">
        <f t="shared" si="14"/>
        <v>-1.5135738972817586E-2</v>
      </c>
      <c r="AU57" s="79">
        <f t="shared" si="15"/>
        <v>1.5135738972817586E-2</v>
      </c>
      <c r="AV57" s="80">
        <f t="shared" si="16"/>
        <v>5.9318093113987977</v>
      </c>
      <c r="AW57" s="80">
        <f t="shared" si="17"/>
        <v>5.9318093113987977</v>
      </c>
      <c r="AZ57" s="2">
        <f t="shared" si="18"/>
        <v>0</v>
      </c>
    </row>
    <row r="58" spans="5:52" x14ac:dyDescent="0.25">
      <c r="E58" s="23">
        <v>48</v>
      </c>
      <c r="F58" s="5">
        <f>IF(saida!B49&gt;0,saida!B49,$F$11)</f>
        <v>318.14999999999998</v>
      </c>
      <c r="G58" s="13">
        <f>IF(saida!B49&gt;0,saida!A49,$G$11)</f>
        <v>1.6201677310695319</v>
      </c>
      <c r="H58" s="13">
        <f t="shared" si="6"/>
        <v>1.631023859567418</v>
      </c>
      <c r="I58" s="14">
        <f>IF(saida!D49&gt;0,saida!D49,$I$11)</f>
        <v>278.14999999999998</v>
      </c>
      <c r="J58" s="15">
        <f>IF(saida!D49&gt;0,saida!C49,$J$11)</f>
        <v>0.64294736854975298</v>
      </c>
      <c r="K58" s="15">
        <f t="shared" si="7"/>
        <v>0.6523137931829357</v>
      </c>
      <c r="L58" s="142">
        <f>saida!L49</f>
        <v>293.14999999999998</v>
      </c>
      <c r="M58" s="86">
        <f>saida!I49</f>
        <v>4.9160915342923807E-2</v>
      </c>
      <c r="N58" s="86">
        <f>saida!J49</f>
        <v>-0.12234293921063701</v>
      </c>
      <c r="O58" s="86">
        <f>saida!K49</f>
        <v>-0.13064871343199111</v>
      </c>
      <c r="P58" s="4"/>
      <c r="AK58" s="23">
        <v>48</v>
      </c>
      <c r="AL58" s="13">
        <f t="shared" si="34"/>
        <v>-1.0856128497886086E-2</v>
      </c>
      <c r="AM58" s="13">
        <f t="shared" si="40"/>
        <v>1.0856128497886086E-2</v>
      </c>
      <c r="AN58" s="16">
        <f t="shared" si="35"/>
        <v>-0.6700620120806603</v>
      </c>
      <c r="AO58" s="16">
        <f t="shared" si="41"/>
        <v>0.6700620120806603</v>
      </c>
      <c r="AP58" s="15">
        <f t="shared" si="36"/>
        <v>0</v>
      </c>
      <c r="AQ58" s="15">
        <f t="shared" si="38"/>
        <v>0</v>
      </c>
      <c r="AR58" s="17">
        <f t="shared" si="37"/>
        <v>0</v>
      </c>
      <c r="AS58" s="17">
        <f t="shared" si="39"/>
        <v>0</v>
      </c>
      <c r="AT58" s="79">
        <f t="shared" si="14"/>
        <v>8.3057742213541036E-3</v>
      </c>
      <c r="AU58" s="79">
        <f t="shared" si="15"/>
        <v>8.3057742213541036E-3</v>
      </c>
      <c r="AV58" s="80">
        <f t="shared" si="16"/>
        <v>-6.7889281350794652</v>
      </c>
      <c r="AW58" s="80">
        <f t="shared" si="17"/>
        <v>6.7889281350794652</v>
      </c>
      <c r="AZ58" s="2">
        <f t="shared" si="18"/>
        <v>0</v>
      </c>
    </row>
    <row r="59" spans="5:52" x14ac:dyDescent="0.25">
      <c r="E59" s="23">
        <v>49</v>
      </c>
      <c r="F59" s="5">
        <f>IF(saida!B50&gt;0,saida!B50,$F$11)</f>
        <v>318.7</v>
      </c>
      <c r="G59" s="13">
        <f>IF(saida!B50&gt;0,saida!A50,$G$11)</f>
        <v>1.622544316312958</v>
      </c>
      <c r="H59" s="13">
        <f t="shared" si="6"/>
        <v>1.6421907101180944</v>
      </c>
      <c r="I59" s="14">
        <f>IF(saida!D50&gt;0,saida!D50,$I$11)</f>
        <v>278.14999999999998</v>
      </c>
      <c r="J59" s="15">
        <f>IF(saida!D50&gt;0,saida!C50,$J$11)</f>
        <v>0.64294736854975298</v>
      </c>
      <c r="K59" s="15">
        <f t="shared" si="7"/>
        <v>0.6523137931829357</v>
      </c>
      <c r="L59" s="142">
        <f>saida!L50</f>
        <v>293.14999999999998</v>
      </c>
      <c r="M59" s="86">
        <f>saida!I50</f>
        <v>0</v>
      </c>
      <c r="N59" s="86">
        <f>saida!J50</f>
        <v>1.0000000000000001E-5</v>
      </c>
      <c r="O59" s="86">
        <f>saida!K50</f>
        <v>0</v>
      </c>
      <c r="P59" s="4"/>
      <c r="AK59" s="23">
        <v>49</v>
      </c>
      <c r="AL59" s="13">
        <f t="shared" si="34"/>
        <v>-1.9646393805136331E-2</v>
      </c>
      <c r="AM59" s="13">
        <f t="shared" si="40"/>
        <v>1.9646393805136331E-2</v>
      </c>
      <c r="AN59" s="16">
        <f t="shared" si="35"/>
        <v>-1.210838656769663</v>
      </c>
      <c r="AO59" s="16">
        <f t="shared" si="41"/>
        <v>1.210838656769663</v>
      </c>
      <c r="AP59" s="15">
        <f t="shared" si="36"/>
        <v>0</v>
      </c>
      <c r="AQ59" s="15">
        <f t="shared" si="38"/>
        <v>0</v>
      </c>
      <c r="AR59" s="17">
        <f t="shared" si="37"/>
        <v>0</v>
      </c>
      <c r="AS59" s="17">
        <f t="shared" si="39"/>
        <v>0</v>
      </c>
      <c r="AT59" s="79">
        <f t="shared" si="14"/>
        <v>1.0000000000000001E-5</v>
      </c>
      <c r="AU59" s="79">
        <f t="shared" si="15"/>
        <v>1.0000000000000001E-5</v>
      </c>
      <c r="AV59" s="80">
        <f t="shared" si="16"/>
        <v>0</v>
      </c>
      <c r="AW59" s="80">
        <f t="shared" si="17"/>
        <v>0</v>
      </c>
      <c r="AZ59" s="2">
        <f t="shared" si="18"/>
        <v>1.0000000000000001E-5</v>
      </c>
    </row>
    <row r="60" spans="5:52" x14ac:dyDescent="0.25">
      <c r="E60" s="23">
        <v>50</v>
      </c>
      <c r="F60" s="5">
        <f>IF(saida!B51&gt;0,saida!B51,$F$11)</f>
        <v>323.14999999999998</v>
      </c>
      <c r="G60" s="13">
        <f>IF(saida!B51&gt;0,saida!A51,$G$11)</f>
        <v>1.8524579549854081</v>
      </c>
      <c r="H60" s="13">
        <f t="shared" si="6"/>
        <v>1.7339209068304935</v>
      </c>
      <c r="I60" s="14">
        <f>IF(saida!D51&gt;0,saida!D51,$I$11)</f>
        <v>278.14999999999998</v>
      </c>
      <c r="J60" s="15">
        <f>IF(saida!D51&gt;0,saida!C51,$J$11)</f>
        <v>0.64294736854975298</v>
      </c>
      <c r="K60" s="15">
        <f t="shared" si="7"/>
        <v>0.6523137931829357</v>
      </c>
      <c r="L60" s="142">
        <f>saida!L51</f>
        <v>293.14999999999998</v>
      </c>
      <c r="M60" s="86">
        <f>saida!I51</f>
        <v>5.0402637248651773E-2</v>
      </c>
      <c r="N60" s="86">
        <f>saida!J51</f>
        <v>-0.14392160251017649</v>
      </c>
      <c r="O60" s="86">
        <f>saida!K51</f>
        <v>-0.13359550704511791</v>
      </c>
      <c r="P60" s="4"/>
      <c r="AK60" s="23">
        <v>50</v>
      </c>
      <c r="AL60" s="13">
        <f t="shared" si="34"/>
        <v>0.11853704815491461</v>
      </c>
      <c r="AM60" s="13">
        <f t="shared" si="40"/>
        <v>0.11853704815491461</v>
      </c>
      <c r="AN60" s="16">
        <f t="shared" si="35"/>
        <v>6.3989062659102744</v>
      </c>
      <c r="AO60" s="16">
        <f t="shared" si="41"/>
        <v>6.3989062659102744</v>
      </c>
      <c r="AP60" s="15">
        <f t="shared" si="36"/>
        <v>0</v>
      </c>
      <c r="AQ60" s="15">
        <f t="shared" si="38"/>
        <v>0</v>
      </c>
      <c r="AR60" s="17">
        <f t="shared" si="37"/>
        <v>0</v>
      </c>
      <c r="AS60" s="17">
        <f t="shared" si="39"/>
        <v>0</v>
      </c>
      <c r="AT60" s="79">
        <f t="shared" si="14"/>
        <v>-1.0326095465058582E-2</v>
      </c>
      <c r="AU60" s="79">
        <f t="shared" si="15"/>
        <v>1.0326095465058582E-2</v>
      </c>
      <c r="AV60" s="80">
        <f t="shared" si="16"/>
        <v>7.1748057865937387</v>
      </c>
      <c r="AW60" s="80">
        <f t="shared" si="17"/>
        <v>7.1748057865937387</v>
      </c>
      <c r="AZ60" s="2">
        <f t="shared" si="18"/>
        <v>0</v>
      </c>
    </row>
    <row r="61" spans="5:52" x14ac:dyDescent="0.25">
      <c r="E61" s="23">
        <v>51</v>
      </c>
      <c r="F61" s="5">
        <f>IF(saida!B52&gt;0,saida!B52,$F$11)</f>
        <v>323.14999999999998</v>
      </c>
      <c r="G61" s="13">
        <f>IF(saida!B52&gt;0,saida!A52,$G$11)</f>
        <v>1.805512494509073</v>
      </c>
      <c r="H61" s="13">
        <f t="shared" si="6"/>
        <v>1.7339209068304935</v>
      </c>
      <c r="I61" s="14">
        <f>IF(saida!D52&gt;0,saida!D52,$I$11)</f>
        <v>278.14999999999998</v>
      </c>
      <c r="J61" s="15">
        <f>IF(saida!D52&gt;0,saida!C52,$J$11)</f>
        <v>0.64294736854975298</v>
      </c>
      <c r="K61" s="15">
        <f t="shared" si="7"/>
        <v>0.6523137931829357</v>
      </c>
      <c r="L61" s="142">
        <f>saida!L52</f>
        <v>293.14999999999998</v>
      </c>
      <c r="M61" s="86">
        <f>saida!I52</f>
        <v>0.10156094483621909</v>
      </c>
      <c r="N61" s="86">
        <f>saida!J52</f>
        <v>-0.26716691625818151</v>
      </c>
      <c r="O61" s="86">
        <f>saida!K52</f>
        <v>-0.2411999891965913</v>
      </c>
      <c r="P61" s="4"/>
      <c r="AK61" s="23">
        <v>51</v>
      </c>
      <c r="AL61" s="13">
        <f t="shared" si="34"/>
        <v>7.1591587678579538E-2</v>
      </c>
      <c r="AM61" s="13">
        <f t="shared" si="40"/>
        <v>7.1591587678579538E-2</v>
      </c>
      <c r="AN61" s="16">
        <f t="shared" si="35"/>
        <v>3.965167114395717</v>
      </c>
      <c r="AO61" s="16">
        <f t="shared" si="41"/>
        <v>3.965167114395717</v>
      </c>
      <c r="AP61" s="15">
        <f t="shared" si="36"/>
        <v>0</v>
      </c>
      <c r="AQ61" s="15">
        <f t="shared" si="38"/>
        <v>0</v>
      </c>
      <c r="AR61" s="17">
        <f t="shared" si="37"/>
        <v>0</v>
      </c>
      <c r="AS61" s="17">
        <f t="shared" si="39"/>
        <v>0</v>
      </c>
      <c r="AT61" s="79">
        <f t="shared" si="14"/>
        <v>-2.5966927061590206E-2</v>
      </c>
      <c r="AU61" s="79">
        <f t="shared" si="15"/>
        <v>2.5966927061590206E-2</v>
      </c>
      <c r="AV61" s="80">
        <f t="shared" si="16"/>
        <v>9.7193647421885885</v>
      </c>
      <c r="AW61" s="80">
        <f t="shared" si="17"/>
        <v>9.7193647421885885</v>
      </c>
      <c r="AZ61" s="2">
        <f t="shared" si="18"/>
        <v>0</v>
      </c>
    </row>
    <row r="62" spans="5:52" x14ac:dyDescent="0.25">
      <c r="E62" s="23">
        <v>52</v>
      </c>
      <c r="F62" s="5">
        <f>IF(saida!B53&gt;0,saida!B53,$F$11)</f>
        <v>323.14999999999998</v>
      </c>
      <c r="G62" s="13">
        <f>IF(saida!B53&gt;0,saida!A53,$G$11)</f>
        <v>1.722340336979594</v>
      </c>
      <c r="H62" s="13">
        <f t="shared" si="6"/>
        <v>1.7339209068304935</v>
      </c>
      <c r="I62" s="14">
        <f>IF(saida!D53&gt;0,saida!D53,$I$11)</f>
        <v>278.14999999999998</v>
      </c>
      <c r="J62" s="15">
        <f>IF(saida!D53&gt;0,saida!C53,$J$11)</f>
        <v>0.64294736854975298</v>
      </c>
      <c r="K62" s="15">
        <f t="shared" si="7"/>
        <v>0.6523137931829357</v>
      </c>
      <c r="L62" s="142">
        <f>saida!L53</f>
        <v>293.14999999999998</v>
      </c>
      <c r="M62" s="86">
        <f>saida!I53</f>
        <v>0.50788851873368657</v>
      </c>
      <c r="N62" s="86">
        <f>saida!J53</f>
        <v>-0.48265780316005907</v>
      </c>
      <c r="O62" s="86">
        <f>saida!K53</f>
        <v>-0.46379014141472918</v>
      </c>
      <c r="P62" s="4"/>
      <c r="AK62" s="23">
        <v>52</v>
      </c>
      <c r="AL62" s="13">
        <f t="shared" si="34"/>
        <v>-1.1580569850899503E-2</v>
      </c>
      <c r="AM62" s="13">
        <f t="shared" si="40"/>
        <v>1.1580569850899503E-2</v>
      </c>
      <c r="AN62" s="16">
        <f t="shared" si="35"/>
        <v>-0.67237407161977814</v>
      </c>
      <c r="AO62" s="16">
        <f t="shared" si="41"/>
        <v>0.67237407161977814</v>
      </c>
      <c r="AP62" s="15">
        <f t="shared" si="36"/>
        <v>0</v>
      </c>
      <c r="AQ62" s="15">
        <f t="shared" si="38"/>
        <v>0</v>
      </c>
      <c r="AR62" s="17">
        <f t="shared" si="37"/>
        <v>0</v>
      </c>
      <c r="AS62" s="17">
        <f t="shared" si="39"/>
        <v>0</v>
      </c>
      <c r="AT62" s="79">
        <f t="shared" si="14"/>
        <v>-1.8867661745329889E-2</v>
      </c>
      <c r="AU62" s="79">
        <f t="shared" si="15"/>
        <v>1.8867661745329889E-2</v>
      </c>
      <c r="AV62" s="80">
        <f t="shared" si="16"/>
        <v>3.9091177272592423</v>
      </c>
      <c r="AW62" s="80">
        <f t="shared" si="17"/>
        <v>3.9091177272592423</v>
      </c>
      <c r="AZ62" s="2">
        <f t="shared" si="18"/>
        <v>0</v>
      </c>
    </row>
    <row r="63" spans="5:52" x14ac:dyDescent="0.25">
      <c r="E63" s="23">
        <v>53</v>
      </c>
      <c r="F63" s="5">
        <f>IF(saida!B54&gt;0,saida!B54,$F$11)</f>
        <v>323.14999999999998</v>
      </c>
      <c r="G63" s="13">
        <f>IF(saida!B54&gt;0,saida!A54,$G$11)</f>
        <v>1.716782406413899</v>
      </c>
      <c r="H63" s="13">
        <f t="shared" si="6"/>
        <v>1.7339209068304935</v>
      </c>
      <c r="I63" s="14">
        <f>IF(saida!D54&gt;0,saida!D54,$I$11)</f>
        <v>278.14999999999998</v>
      </c>
      <c r="J63" s="15">
        <f>IF(saida!D54&gt;0,saida!C54,$J$11)</f>
        <v>0.64294736854975298</v>
      </c>
      <c r="K63" s="15">
        <f t="shared" si="7"/>
        <v>0.6523137931829357</v>
      </c>
      <c r="L63" s="142">
        <f>saida!L54</f>
        <v>293.14999999999998</v>
      </c>
      <c r="M63" s="86">
        <f>saida!I54</f>
        <v>0.84377088145058698</v>
      </c>
      <c r="N63" s="86">
        <f>saida!J54</f>
        <v>-0.23385009300383189</v>
      </c>
      <c r="O63" s="86">
        <f>saida!K54</f>
        <v>-0.22711458842266999</v>
      </c>
      <c r="P63" s="4"/>
      <c r="AK63" s="23">
        <v>53</v>
      </c>
      <c r="AL63" s="13">
        <f t="shared" si="34"/>
        <v>-1.7138500416594482E-2</v>
      </c>
      <c r="AM63" s="13">
        <f t="shared" si="40"/>
        <v>1.7138500416594482E-2</v>
      </c>
      <c r="AN63" s="16">
        <f t="shared" si="35"/>
        <v>-0.99829194151600376</v>
      </c>
      <c r="AO63" s="16">
        <f t="shared" si="41"/>
        <v>0.99829194151600376</v>
      </c>
      <c r="AP63" s="15">
        <f t="shared" si="36"/>
        <v>0</v>
      </c>
      <c r="AQ63" s="15">
        <f t="shared" si="38"/>
        <v>0</v>
      </c>
      <c r="AR63" s="17">
        <f t="shared" si="37"/>
        <v>0</v>
      </c>
      <c r="AS63" s="17">
        <f t="shared" si="39"/>
        <v>0</v>
      </c>
      <c r="AT63" s="79">
        <f t="shared" si="14"/>
        <v>-6.7355045811618997E-3</v>
      </c>
      <c r="AU63" s="79">
        <f t="shared" si="15"/>
        <v>6.7355045811618997E-3</v>
      </c>
      <c r="AV63" s="80">
        <f t="shared" si="16"/>
        <v>2.8802659407330364</v>
      </c>
      <c r="AW63" s="80">
        <f t="shared" si="17"/>
        <v>2.8802659407330364</v>
      </c>
      <c r="AZ63" s="2">
        <f t="shared" si="18"/>
        <v>0</v>
      </c>
    </row>
    <row r="64" spans="5:52" x14ac:dyDescent="0.25">
      <c r="E64" s="23">
        <v>54</v>
      </c>
      <c r="F64" s="5">
        <f>IF(saida!B55&gt;0,saida!B55,$F$11)</f>
        <v>326.89999999999998</v>
      </c>
      <c r="G64" s="13">
        <f>IF(saida!B55&gt;0,saida!A55,$G$11)</f>
        <v>1.7876652473062979</v>
      </c>
      <c r="H64" s="13">
        <f t="shared" si="6"/>
        <v>1.8130912674910942</v>
      </c>
      <c r="I64" s="14">
        <f>IF(saida!D55&gt;0,saida!D55,$I$11)</f>
        <v>278.14999999999998</v>
      </c>
      <c r="J64" s="15">
        <f>IF(saida!D55&gt;0,saida!C55,$J$11)</f>
        <v>0.64294736854975298</v>
      </c>
      <c r="K64" s="15">
        <f t="shared" si="7"/>
        <v>0.6523137931829357</v>
      </c>
      <c r="L64" s="142">
        <f>saida!L55</f>
        <v>293.14999999999998</v>
      </c>
      <c r="M64" s="86">
        <f>saida!I55</f>
        <v>1</v>
      </c>
      <c r="N64" s="86">
        <f>saida!J55</f>
        <v>1.0000000000000001E-5</v>
      </c>
      <c r="O64" s="86">
        <f>saida!K55</f>
        <v>0</v>
      </c>
      <c r="P64" s="4"/>
      <c r="AK64" s="23">
        <v>54</v>
      </c>
      <c r="AL64" s="13">
        <f t="shared" si="34"/>
        <v>-2.5426020184796227E-2</v>
      </c>
      <c r="AM64" s="13">
        <f t="shared" si="40"/>
        <v>2.5426020184796227E-2</v>
      </c>
      <c r="AN64" s="16">
        <f t="shared" si="35"/>
        <v>-1.4223032093457564</v>
      </c>
      <c r="AO64" s="16">
        <f t="shared" si="41"/>
        <v>1.4223032093457564</v>
      </c>
      <c r="AP64" s="15">
        <f t="shared" si="36"/>
        <v>0</v>
      </c>
      <c r="AQ64" s="15">
        <f t="shared" si="38"/>
        <v>0</v>
      </c>
      <c r="AR64" s="17">
        <f t="shared" si="37"/>
        <v>0</v>
      </c>
      <c r="AS64" s="17">
        <f t="shared" si="39"/>
        <v>0</v>
      </c>
      <c r="AT64" s="79">
        <f t="shared" si="14"/>
        <v>1.0000000000000001E-5</v>
      </c>
      <c r="AU64" s="79">
        <f t="shared" si="15"/>
        <v>1.0000000000000001E-5</v>
      </c>
      <c r="AV64" s="80">
        <f t="shared" si="16"/>
        <v>0</v>
      </c>
      <c r="AW64" s="80">
        <f t="shared" si="17"/>
        <v>0</v>
      </c>
      <c r="AZ64" s="2">
        <f t="shared" si="18"/>
        <v>1.0000000000000001E-5</v>
      </c>
    </row>
    <row r="65" spans="5:52" x14ac:dyDescent="0.25">
      <c r="E65" s="23">
        <v>55</v>
      </c>
      <c r="F65" s="5">
        <f>IF(saida!B56&gt;0,saida!B56,$F$11)</f>
        <v>330.75</v>
      </c>
      <c r="G65" s="13">
        <f>IF(saida!B56&gt;0,saida!A56,$G$11)</f>
        <v>1.858723903430344</v>
      </c>
      <c r="H65" s="13">
        <f t="shared" si="6"/>
        <v>1.8960992733055384</v>
      </c>
      <c r="I65" s="14">
        <f>IF(saida!D56&gt;0,saida!D56,$I$11)</f>
        <v>278.14999999999998</v>
      </c>
      <c r="J65" s="15">
        <f>IF(saida!D56&gt;0,saida!C56,$J$11)</f>
        <v>0.64294736854975298</v>
      </c>
      <c r="K65" s="15">
        <f t="shared" si="7"/>
        <v>0.6523137931829357</v>
      </c>
      <c r="L65" s="142">
        <f>saida!L56</f>
        <v>293.14999999999998</v>
      </c>
      <c r="M65" s="86">
        <f>saida!I56</f>
        <v>0</v>
      </c>
      <c r="N65" s="86">
        <f>saida!J56</f>
        <v>1.0000000000000001E-5</v>
      </c>
      <c r="O65" s="86">
        <f>saida!K56</f>
        <v>0</v>
      </c>
      <c r="P65" s="4"/>
      <c r="AK65" s="23">
        <v>55</v>
      </c>
      <c r="AL65" s="13">
        <f t="shared" si="34"/>
        <v>-3.7375369875194409E-2</v>
      </c>
      <c r="AM65" s="13">
        <f t="shared" si="40"/>
        <v>3.7375369875194409E-2</v>
      </c>
      <c r="AN65" s="16">
        <f t="shared" si="35"/>
        <v>-2.0108080498785634</v>
      </c>
      <c r="AO65" s="16">
        <f t="shared" si="41"/>
        <v>2.0108080498785634</v>
      </c>
      <c r="AP65" s="15">
        <f t="shared" si="36"/>
        <v>0</v>
      </c>
      <c r="AQ65" s="15">
        <f t="shared" si="38"/>
        <v>0</v>
      </c>
      <c r="AR65" s="17">
        <f t="shared" si="37"/>
        <v>0</v>
      </c>
      <c r="AS65" s="17">
        <f t="shared" si="39"/>
        <v>0</v>
      </c>
      <c r="AT65" s="79">
        <f t="shared" si="14"/>
        <v>1.0000000000000001E-5</v>
      </c>
      <c r="AU65" s="79">
        <f t="shared" si="15"/>
        <v>1.0000000000000001E-5</v>
      </c>
      <c r="AV65" s="80">
        <f t="shared" si="16"/>
        <v>0</v>
      </c>
      <c r="AW65" s="80">
        <f t="shared" si="17"/>
        <v>0</v>
      </c>
      <c r="AZ65" s="2">
        <f t="shared" si="18"/>
        <v>1.0000000000000001E-5</v>
      </c>
    </row>
    <row r="66" spans="5:52" x14ac:dyDescent="0.25">
      <c r="E66" s="23">
        <v>56</v>
      </c>
      <c r="F66" s="5">
        <f>IF(saida!B57&gt;0,saida!B57,$F$11)</f>
        <v>333.15</v>
      </c>
      <c r="G66" s="13">
        <f>IF(saida!B57&gt;0,saida!A57,$G$11)</f>
        <v>1.953936623137162</v>
      </c>
      <c r="H66" s="13">
        <f t="shared" si="6"/>
        <v>1.9487057768131637</v>
      </c>
      <c r="I66" s="14">
        <f>IF(saida!D57&gt;0,saida!D57,$I$11)</f>
        <v>278.14999999999998</v>
      </c>
      <c r="J66" s="15">
        <f>IF(saida!D57&gt;0,saida!C57,$J$11)</f>
        <v>0.64294736854975298</v>
      </c>
      <c r="K66" s="15">
        <f t="shared" si="7"/>
        <v>0.6523137931829357</v>
      </c>
      <c r="L66" s="142">
        <f>saida!L57</f>
        <v>293.14999999999998</v>
      </c>
      <c r="M66" s="86">
        <f>saida!I57</f>
        <v>0.72249466255086658</v>
      </c>
      <c r="N66" s="86">
        <f>saida!J57</f>
        <v>-0.35855025989495842</v>
      </c>
      <c r="O66" s="86">
        <f>saida!K57</f>
        <v>-0.34418959013433997</v>
      </c>
      <c r="P66" s="4"/>
      <c r="AK66" s="23">
        <v>56</v>
      </c>
      <c r="AL66" s="13">
        <f t="shared" si="34"/>
        <v>5.2308463239982839E-3</v>
      </c>
      <c r="AM66" s="13">
        <f t="shared" si="40"/>
        <v>5.2308463239982839E-3</v>
      </c>
      <c r="AN66" s="16">
        <f t="shared" si="35"/>
        <v>0.26770808541373503</v>
      </c>
      <c r="AO66" s="16">
        <f t="shared" si="41"/>
        <v>0.26770808541373503</v>
      </c>
      <c r="AP66" s="15">
        <f t="shared" si="36"/>
        <v>0</v>
      </c>
      <c r="AQ66" s="15">
        <f t="shared" si="38"/>
        <v>0</v>
      </c>
      <c r="AR66" s="17">
        <f t="shared" si="37"/>
        <v>0</v>
      </c>
      <c r="AS66" s="17">
        <f t="shared" si="39"/>
        <v>0</v>
      </c>
      <c r="AT66" s="79">
        <f t="shared" si="14"/>
        <v>-1.436066976061845E-2</v>
      </c>
      <c r="AU66" s="79">
        <f t="shared" si="15"/>
        <v>1.436066976061845E-2</v>
      </c>
      <c r="AV66" s="80">
        <f t="shared" si="16"/>
        <v>4.0052041141528054</v>
      </c>
      <c r="AW66" s="80">
        <f t="shared" si="17"/>
        <v>4.0052041141528054</v>
      </c>
      <c r="AZ66" s="2">
        <f t="shared" si="18"/>
        <v>0</v>
      </c>
    </row>
    <row r="67" spans="5:52" x14ac:dyDescent="0.25">
      <c r="E67" s="23">
        <v>57</v>
      </c>
      <c r="F67" s="5">
        <f>IF(saida!B58&gt;0,saida!B58,$F$11)</f>
        <v>333.15</v>
      </c>
      <c r="G67" s="13">
        <f>IF(saida!B58&gt;0,saida!A58,$G$11)</f>
        <v>1.9061943392688321</v>
      </c>
      <c r="H67" s="13">
        <f t="shared" si="6"/>
        <v>1.9487057768131637</v>
      </c>
      <c r="I67" s="14">
        <f>IF(saida!D58&gt;0,saida!D58,$I$11)</f>
        <v>278.14999999999998</v>
      </c>
      <c r="J67" s="15">
        <f>IF(saida!D58&gt;0,saida!C58,$J$11)</f>
        <v>0.64294736854975298</v>
      </c>
      <c r="K67" s="15">
        <f t="shared" si="7"/>
        <v>0.6523137931829357</v>
      </c>
      <c r="L67" s="142">
        <f>saida!L58</f>
        <v>295.14999999999998</v>
      </c>
      <c r="M67" s="86">
        <f>saida!I58</f>
        <v>0</v>
      </c>
      <c r="N67" s="86">
        <f>saida!J58</f>
        <v>1.0000000000000001E-5</v>
      </c>
      <c r="O67" s="86">
        <f>saida!K58</f>
        <v>0</v>
      </c>
      <c r="P67" s="4"/>
      <c r="AK67" s="23">
        <v>57</v>
      </c>
      <c r="AL67" s="13">
        <f t="shared" si="34"/>
        <v>-4.2511437544331621E-2</v>
      </c>
      <c r="AM67" s="13">
        <f t="shared" si="40"/>
        <v>4.2511437544331621E-2</v>
      </c>
      <c r="AN67" s="16">
        <f t="shared" si="35"/>
        <v>-2.2301733180383869</v>
      </c>
      <c r="AO67" s="16">
        <f t="shared" si="41"/>
        <v>2.2301733180383869</v>
      </c>
      <c r="AP67" s="15">
        <f t="shared" si="36"/>
        <v>0</v>
      </c>
      <c r="AQ67" s="15">
        <f t="shared" si="38"/>
        <v>0</v>
      </c>
      <c r="AR67" s="17">
        <f t="shared" si="37"/>
        <v>0</v>
      </c>
      <c r="AS67" s="17">
        <f t="shared" si="39"/>
        <v>0</v>
      </c>
      <c r="AT67" s="79">
        <f t="shared" si="14"/>
        <v>1.0000000000000001E-5</v>
      </c>
      <c r="AU67" s="79">
        <f t="shared" si="15"/>
        <v>1.0000000000000001E-5</v>
      </c>
      <c r="AV67" s="80">
        <f t="shared" si="16"/>
        <v>0</v>
      </c>
      <c r="AW67" s="80">
        <f t="shared" si="17"/>
        <v>0</v>
      </c>
      <c r="AZ67" s="2">
        <f t="shared" si="18"/>
        <v>1.0000000000000001E-5</v>
      </c>
    </row>
    <row r="68" spans="5:52" x14ac:dyDescent="0.25">
      <c r="E68" s="23">
        <v>58</v>
      </c>
      <c r="F68" s="5">
        <f>IF(saida!B59&gt;0,saida!B59,$F$11)</f>
        <v>278.14999999999998</v>
      </c>
      <c r="G68" s="13">
        <f>IF(saida!B59&gt;0,saida!A59,$G$11)</f>
        <v>0.93743468465636259</v>
      </c>
      <c r="H68" s="13">
        <f t="shared" si="6"/>
        <v>0.92720974552822011</v>
      </c>
      <c r="I68" s="14">
        <f>IF(saida!D59&gt;0,saida!D59,$I$11)</f>
        <v>278.14999999999998</v>
      </c>
      <c r="J68" s="15">
        <f>IF(saida!D59&gt;0,saida!C59,$J$11)</f>
        <v>0.64294736854975298</v>
      </c>
      <c r="K68" s="15">
        <f t="shared" si="7"/>
        <v>0.6523137931829357</v>
      </c>
      <c r="L68" s="142">
        <f>saida!L59</f>
        <v>297.55</v>
      </c>
      <c r="M68" s="86">
        <f>saida!I59</f>
        <v>0.17497443926674119</v>
      </c>
      <c r="N68" s="86">
        <f>saida!J59</f>
        <v>-0.37439678811778271</v>
      </c>
      <c r="O68" s="86">
        <f>saida!K59</f>
        <v>-0.36276822303925099</v>
      </c>
      <c r="P68" s="4"/>
      <c r="AK68" s="23">
        <v>58</v>
      </c>
      <c r="AL68" s="13">
        <f t="shared" si="34"/>
        <v>0</v>
      </c>
      <c r="AM68" s="13">
        <f t="shared" si="40"/>
        <v>0</v>
      </c>
      <c r="AN68" s="16">
        <f t="shared" si="35"/>
        <v>0</v>
      </c>
      <c r="AO68" s="16">
        <f t="shared" si="41"/>
        <v>0</v>
      </c>
      <c r="AP68" s="15">
        <f t="shared" si="36"/>
        <v>0</v>
      </c>
      <c r="AQ68" s="15">
        <f t="shared" si="38"/>
        <v>0</v>
      </c>
      <c r="AR68" s="17">
        <f t="shared" si="37"/>
        <v>0</v>
      </c>
      <c r="AS68" s="17">
        <f t="shared" si="39"/>
        <v>0</v>
      </c>
      <c r="AT68" s="79">
        <f t="shared" si="14"/>
        <v>-1.1628565078531716E-2</v>
      </c>
      <c r="AU68" s="79">
        <f t="shared" si="15"/>
        <v>1.1628565078531716E-2</v>
      </c>
      <c r="AV68" s="80">
        <f t="shared" si="16"/>
        <v>3.1059468049906047</v>
      </c>
      <c r="AW68" s="80">
        <f t="shared" si="17"/>
        <v>3.1059468049906047</v>
      </c>
      <c r="AZ68" s="2">
        <f t="shared" si="18"/>
        <v>0</v>
      </c>
    </row>
    <row r="69" spans="5:52" s="145" customFormat="1" x14ac:dyDescent="0.25">
      <c r="E69" s="145">
        <v>59</v>
      </c>
      <c r="F69" s="146">
        <f>IF(saida!B60&gt;0,saida!B60,$F$11)</f>
        <v>278.14999999999998</v>
      </c>
      <c r="G69" s="147">
        <f>IF(saida!B60&gt;0,saida!A60,$G$11)</f>
        <v>0.93743468465636259</v>
      </c>
      <c r="H69" s="147">
        <f t="shared" si="6"/>
        <v>0.92720974552822011</v>
      </c>
      <c r="I69" s="146">
        <f>IF(saida!D60&gt;0,saida!D60,$I$11)</f>
        <v>278.14999999999998</v>
      </c>
      <c r="J69" s="147">
        <f>IF(saida!D60&gt;0,saida!C60,$J$11)</f>
        <v>0.64294736854975298</v>
      </c>
      <c r="K69" s="147">
        <f t="shared" si="7"/>
        <v>0.6523137931829357</v>
      </c>
      <c r="L69" s="148">
        <f>saida!L60</f>
        <v>297.75</v>
      </c>
      <c r="M69" s="149">
        <f>saida!I60</f>
        <v>0.3327464396565486</v>
      </c>
      <c r="N69" s="149">
        <f>saida!J60</f>
        <v>-0.49817419805782071</v>
      </c>
      <c r="O69" s="149">
        <f>saida!K60</f>
        <v>-0.49213877274594148</v>
      </c>
      <c r="P69" s="146"/>
      <c r="Q69" s="146"/>
      <c r="R69" s="146"/>
      <c r="S69" s="146"/>
      <c r="T69" s="146"/>
      <c r="AK69" s="145">
        <v>59</v>
      </c>
      <c r="AL69" s="147">
        <f t="shared" si="34"/>
        <v>0</v>
      </c>
      <c r="AM69" s="147">
        <f t="shared" si="40"/>
        <v>0</v>
      </c>
      <c r="AN69" s="150">
        <f t="shared" si="35"/>
        <v>0</v>
      </c>
      <c r="AO69" s="150">
        <f t="shared" si="41"/>
        <v>0</v>
      </c>
      <c r="AP69" s="147">
        <f t="shared" si="36"/>
        <v>0</v>
      </c>
      <c r="AQ69" s="147">
        <f t="shared" si="38"/>
        <v>0</v>
      </c>
      <c r="AR69" s="150">
        <f t="shared" si="37"/>
        <v>0</v>
      </c>
      <c r="AS69" s="150">
        <f t="shared" si="39"/>
        <v>0</v>
      </c>
      <c r="AT69" s="147">
        <f t="shared" si="14"/>
        <v>-6.0354253118792278E-3</v>
      </c>
      <c r="AU69" s="147">
        <f t="shared" si="15"/>
        <v>6.0354253118792278E-3</v>
      </c>
      <c r="AV69" s="150">
        <f t="shared" si="16"/>
        <v>1.2115090133950945</v>
      </c>
      <c r="AW69" s="150">
        <f t="shared" si="17"/>
        <v>1.2115090133950945</v>
      </c>
      <c r="AZ69" s="147">
        <f t="shared" si="18"/>
        <v>0</v>
      </c>
    </row>
    <row r="70" spans="5:52" s="145" customFormat="1" x14ac:dyDescent="0.25">
      <c r="E70" s="145">
        <v>60</v>
      </c>
      <c r="F70" s="146">
        <f>IF(saida!B61&gt;0,saida!B61,$F$11)</f>
        <v>278.14999999999998</v>
      </c>
      <c r="G70" s="147">
        <f>IF(saida!B61&gt;0,saida!A61,$G$11)</f>
        <v>0.93743468465636259</v>
      </c>
      <c r="H70" s="147">
        <f t="shared" si="6"/>
        <v>0.92720974552822011</v>
      </c>
      <c r="I70" s="146">
        <f>IF(saida!D61&gt;0,saida!D61,$I$11)</f>
        <v>278.14999999999998</v>
      </c>
      <c r="J70" s="147">
        <f>IF(saida!D61&gt;0,saida!C61,$J$11)</f>
        <v>0.64294736854975298</v>
      </c>
      <c r="K70" s="147">
        <f t="shared" si="7"/>
        <v>0.6523137931829357</v>
      </c>
      <c r="L70" s="148">
        <f>saida!L61</f>
        <v>298.14999999999998</v>
      </c>
      <c r="M70" s="149">
        <f>saida!I61</f>
        <v>0</v>
      </c>
      <c r="N70" s="149">
        <f>saida!J61</f>
        <v>1.0000000000000001E-5</v>
      </c>
      <c r="O70" s="149">
        <f>saida!K61</f>
        <v>0</v>
      </c>
      <c r="P70" s="146"/>
      <c r="Q70" s="146"/>
      <c r="R70" s="146"/>
      <c r="S70" s="146"/>
      <c r="T70" s="146"/>
      <c r="AK70" s="145">
        <v>60</v>
      </c>
      <c r="AL70" s="147">
        <f t="shared" si="34"/>
        <v>0</v>
      </c>
      <c r="AM70" s="147">
        <f t="shared" si="40"/>
        <v>0</v>
      </c>
      <c r="AN70" s="150">
        <f t="shared" si="35"/>
        <v>0</v>
      </c>
      <c r="AO70" s="150">
        <f t="shared" si="41"/>
        <v>0</v>
      </c>
      <c r="AP70" s="147">
        <f t="shared" si="36"/>
        <v>0</v>
      </c>
      <c r="AQ70" s="147">
        <f t="shared" si="38"/>
        <v>0</v>
      </c>
      <c r="AR70" s="150">
        <f t="shared" si="37"/>
        <v>0</v>
      </c>
      <c r="AS70" s="150">
        <f t="shared" si="39"/>
        <v>0</v>
      </c>
      <c r="AT70" s="147">
        <f t="shared" si="14"/>
        <v>1.0000000000000001E-5</v>
      </c>
      <c r="AU70" s="147">
        <f t="shared" si="15"/>
        <v>1.0000000000000001E-5</v>
      </c>
      <c r="AV70" s="150">
        <f t="shared" si="16"/>
        <v>0</v>
      </c>
      <c r="AW70" s="150">
        <f t="shared" si="17"/>
        <v>0</v>
      </c>
      <c r="AZ70" s="147">
        <f t="shared" si="18"/>
        <v>1.0000000000000001E-5</v>
      </c>
    </row>
    <row r="71" spans="5:52" x14ac:dyDescent="0.25">
      <c r="E71" s="23">
        <v>61</v>
      </c>
      <c r="F71" s="5">
        <f>IF(saida!B62&gt;0,saida!B62,$F$11)</f>
        <v>278.14999999999998</v>
      </c>
      <c r="G71" s="13">
        <f>IF(saida!B62&gt;0,saida!A62,$G$11)</f>
        <v>0.93743468465636259</v>
      </c>
      <c r="H71" s="13">
        <f t="shared" si="6"/>
        <v>0.92720974552822011</v>
      </c>
      <c r="I71" s="14">
        <f>IF(saida!D62&gt;0,saida!D62,$I$11)</f>
        <v>278.14999999999998</v>
      </c>
      <c r="J71" s="15">
        <f>IF(saida!D62&gt;0,saida!C62,$J$11)</f>
        <v>0.64294736854975298</v>
      </c>
      <c r="K71" s="15">
        <f t="shared" si="7"/>
        <v>0.6523137931829357</v>
      </c>
      <c r="L71" s="142">
        <f>saida!L62</f>
        <v>298.14999999999998</v>
      </c>
      <c r="M71" s="86">
        <f>saida!I62</f>
        <v>0</v>
      </c>
      <c r="N71" s="86">
        <f>saida!J62</f>
        <v>1.0000000000000001E-5</v>
      </c>
      <c r="O71" s="86">
        <f>saida!K62</f>
        <v>0</v>
      </c>
      <c r="P71" s="4"/>
      <c r="AK71" s="23">
        <v>61</v>
      </c>
      <c r="AL71" s="13">
        <f t="shared" si="34"/>
        <v>0</v>
      </c>
      <c r="AM71" s="13">
        <f t="shared" si="40"/>
        <v>0</v>
      </c>
      <c r="AN71" s="16">
        <f t="shared" si="35"/>
        <v>0</v>
      </c>
      <c r="AO71" s="16">
        <f t="shared" si="41"/>
        <v>0</v>
      </c>
      <c r="AP71" s="15">
        <f t="shared" si="36"/>
        <v>0</v>
      </c>
      <c r="AQ71" s="15">
        <f t="shared" si="38"/>
        <v>0</v>
      </c>
      <c r="AR71" s="17">
        <f t="shared" si="37"/>
        <v>0</v>
      </c>
      <c r="AS71" s="17">
        <f t="shared" si="39"/>
        <v>0</v>
      </c>
      <c r="AT71" s="79">
        <f t="shared" si="14"/>
        <v>1.0000000000000001E-5</v>
      </c>
      <c r="AU71" s="79">
        <f t="shared" si="15"/>
        <v>1.0000000000000001E-5</v>
      </c>
      <c r="AV71" s="80">
        <f t="shared" si="16"/>
        <v>0</v>
      </c>
      <c r="AW71" s="80">
        <f t="shared" si="17"/>
        <v>0</v>
      </c>
      <c r="AZ71" s="2">
        <f t="shared" si="18"/>
        <v>1.0000000000000001E-5</v>
      </c>
    </row>
    <row r="72" spans="5:52" x14ac:dyDescent="0.25">
      <c r="E72" s="23">
        <v>62</v>
      </c>
      <c r="F72" s="5">
        <f>IF(saida!B63&gt;0,saida!B63,$F$11)</f>
        <v>278.14999999999998</v>
      </c>
      <c r="G72" s="13">
        <f>IF(saida!B63&gt;0,saida!A63,$G$11)</f>
        <v>0.93743468465636259</v>
      </c>
      <c r="H72" s="13">
        <f t="shared" si="6"/>
        <v>0.92720974552822011</v>
      </c>
      <c r="I72" s="14">
        <f>IF(saida!D63&gt;0,saida!D63,$I$11)</f>
        <v>278.14999999999998</v>
      </c>
      <c r="J72" s="15">
        <f>IF(saida!D63&gt;0,saida!C63,$J$11)</f>
        <v>0.64294736854975298</v>
      </c>
      <c r="K72" s="15">
        <f t="shared" si="7"/>
        <v>0.6523137931829357</v>
      </c>
      <c r="L72" s="142">
        <f>saida!L63</f>
        <v>298.14999999999998</v>
      </c>
      <c r="M72" s="86">
        <f>saida!I63</f>
        <v>0</v>
      </c>
      <c r="N72" s="86">
        <f>saida!J63</f>
        <v>1.0000000000000001E-5</v>
      </c>
      <c r="O72" s="86">
        <f>saida!K63</f>
        <v>0</v>
      </c>
      <c r="P72" s="4"/>
      <c r="AK72" s="23">
        <v>62</v>
      </c>
      <c r="AL72" s="13">
        <f t="shared" si="34"/>
        <v>0</v>
      </c>
      <c r="AM72" s="13">
        <f t="shared" si="40"/>
        <v>0</v>
      </c>
      <c r="AN72" s="16">
        <f t="shared" si="35"/>
        <v>0</v>
      </c>
      <c r="AO72" s="16">
        <f t="shared" si="41"/>
        <v>0</v>
      </c>
      <c r="AP72" s="15">
        <f t="shared" si="36"/>
        <v>0</v>
      </c>
      <c r="AQ72" s="15">
        <f t="shared" si="38"/>
        <v>0</v>
      </c>
      <c r="AR72" s="17">
        <f t="shared" si="37"/>
        <v>0</v>
      </c>
      <c r="AS72" s="17">
        <f t="shared" si="39"/>
        <v>0</v>
      </c>
      <c r="AT72" s="79">
        <f t="shared" si="14"/>
        <v>1.0000000000000001E-5</v>
      </c>
      <c r="AU72" s="79">
        <f t="shared" si="15"/>
        <v>1.0000000000000001E-5</v>
      </c>
      <c r="AV72" s="80">
        <f t="shared" si="16"/>
        <v>0</v>
      </c>
      <c r="AW72" s="80">
        <f t="shared" si="17"/>
        <v>0</v>
      </c>
      <c r="AZ72" s="2">
        <f t="shared" si="18"/>
        <v>1.0000000000000001E-5</v>
      </c>
    </row>
    <row r="73" spans="5:52" x14ac:dyDescent="0.25">
      <c r="E73" s="23">
        <v>63</v>
      </c>
      <c r="F73" s="5">
        <f>IF(saida!B64&gt;0,saida!B64,$F$11)</f>
        <v>278.14999999999998</v>
      </c>
      <c r="G73" s="13">
        <f>IF(saida!B64&gt;0,saida!A64,$G$11)</f>
        <v>0.93743468465636259</v>
      </c>
      <c r="H73" s="13">
        <f t="shared" si="6"/>
        <v>0.92720974552822011</v>
      </c>
      <c r="I73" s="14">
        <f>IF(saida!D64&gt;0,saida!D64,$I$11)</f>
        <v>278.14999999999998</v>
      </c>
      <c r="J73" s="15">
        <f>IF(saida!D64&gt;0,saida!C64,$J$11)</f>
        <v>0.64294736854975298</v>
      </c>
      <c r="K73" s="15">
        <f t="shared" si="7"/>
        <v>0.6523137931829357</v>
      </c>
      <c r="L73" s="142">
        <f>saida!L64</f>
        <v>298.14999999999998</v>
      </c>
      <c r="M73" s="86">
        <f>saida!I64</f>
        <v>0</v>
      </c>
      <c r="N73" s="86">
        <f>saida!J64</f>
        <v>1.0000000000000001E-5</v>
      </c>
      <c r="O73" s="86">
        <f>saida!K64</f>
        <v>0</v>
      </c>
      <c r="P73" s="4"/>
      <c r="AK73" s="23">
        <v>63</v>
      </c>
      <c r="AL73" s="13">
        <f t="shared" si="34"/>
        <v>0</v>
      </c>
      <c r="AM73" s="13">
        <f t="shared" si="40"/>
        <v>0</v>
      </c>
      <c r="AN73" s="16">
        <f t="shared" si="35"/>
        <v>0</v>
      </c>
      <c r="AO73" s="16">
        <f t="shared" si="41"/>
        <v>0</v>
      </c>
      <c r="AP73" s="15">
        <f t="shared" si="36"/>
        <v>0</v>
      </c>
      <c r="AQ73" s="15">
        <f t="shared" si="38"/>
        <v>0</v>
      </c>
      <c r="AR73" s="17">
        <f t="shared" si="37"/>
        <v>0</v>
      </c>
      <c r="AS73" s="17">
        <f t="shared" si="39"/>
        <v>0</v>
      </c>
      <c r="AT73" s="79">
        <f t="shared" si="14"/>
        <v>1.0000000000000001E-5</v>
      </c>
      <c r="AU73" s="79">
        <f t="shared" si="15"/>
        <v>1.0000000000000001E-5</v>
      </c>
      <c r="AV73" s="80">
        <f t="shared" si="16"/>
        <v>0</v>
      </c>
      <c r="AW73" s="80">
        <f t="shared" si="17"/>
        <v>0</v>
      </c>
      <c r="AZ73" s="2">
        <f t="shared" si="18"/>
        <v>1.0000000000000001E-5</v>
      </c>
    </row>
    <row r="74" spans="5:52" x14ac:dyDescent="0.25">
      <c r="E74" s="23">
        <v>64</v>
      </c>
      <c r="F74" s="5">
        <f>IF(saida!B65&gt;0,saida!B65,$F$11)</f>
        <v>278.14999999999998</v>
      </c>
      <c r="G74" s="13">
        <f>IF(saida!B65&gt;0,saida!A65,$G$11)</f>
        <v>0.93743468465636259</v>
      </c>
      <c r="H74" s="13">
        <f t="shared" si="6"/>
        <v>0.92720974552822011</v>
      </c>
      <c r="I74" s="14">
        <f>IF(saida!D65&gt;0,saida!D65,$I$11)</f>
        <v>278.14999999999998</v>
      </c>
      <c r="J74" s="15">
        <f>IF(saida!D65&gt;0,saida!C65,$J$11)</f>
        <v>0.64294736854975298</v>
      </c>
      <c r="K74" s="15">
        <f t="shared" si="7"/>
        <v>0.6523137931829357</v>
      </c>
      <c r="L74" s="142">
        <f>saida!L65</f>
        <v>298.14999999999998</v>
      </c>
      <c r="M74" s="86">
        <f>saida!I65</f>
        <v>0</v>
      </c>
      <c r="N74" s="86">
        <f>saida!J65</f>
        <v>1.0000000000000001E-5</v>
      </c>
      <c r="O74" s="86">
        <f>saida!K65</f>
        <v>0</v>
      </c>
      <c r="P74" s="4"/>
      <c r="AK74" s="23">
        <v>64</v>
      </c>
      <c r="AL74" s="13">
        <f t="shared" si="34"/>
        <v>0</v>
      </c>
      <c r="AM74" s="13">
        <f t="shared" si="40"/>
        <v>0</v>
      </c>
      <c r="AN74" s="16">
        <f t="shared" si="35"/>
        <v>0</v>
      </c>
      <c r="AO74" s="16">
        <f t="shared" si="41"/>
        <v>0</v>
      </c>
      <c r="AP74" s="15">
        <f t="shared" si="36"/>
        <v>0</v>
      </c>
      <c r="AQ74" s="15">
        <f t="shared" si="38"/>
        <v>0</v>
      </c>
      <c r="AR74" s="17">
        <f t="shared" si="37"/>
        <v>0</v>
      </c>
      <c r="AS74" s="17">
        <f t="shared" si="39"/>
        <v>0</v>
      </c>
      <c r="AT74" s="79">
        <f t="shared" si="14"/>
        <v>1.0000000000000001E-5</v>
      </c>
      <c r="AU74" s="79">
        <f t="shared" si="15"/>
        <v>1.0000000000000001E-5</v>
      </c>
      <c r="AV74" s="80">
        <f t="shared" si="16"/>
        <v>0</v>
      </c>
      <c r="AW74" s="80">
        <f t="shared" si="17"/>
        <v>0</v>
      </c>
      <c r="AZ74" s="2">
        <f t="shared" si="18"/>
        <v>1.0000000000000001E-5</v>
      </c>
    </row>
    <row r="75" spans="5:52" x14ac:dyDescent="0.25">
      <c r="E75" s="23">
        <v>65</v>
      </c>
      <c r="F75" s="5">
        <f>IF(saida!B66&gt;0,saida!B66,$F$11)</f>
        <v>278.14999999999998</v>
      </c>
      <c r="G75" s="13">
        <f>IF(saida!B66&gt;0,saida!A66,$G$11)</f>
        <v>0.93743468465636259</v>
      </c>
      <c r="H75" s="13">
        <f t="shared" si="6"/>
        <v>0.92720974552822011</v>
      </c>
      <c r="I75" s="14">
        <f>IF(saida!D66&gt;0,saida!D66,$I$11)</f>
        <v>278.14999999999998</v>
      </c>
      <c r="J75" s="15">
        <f>IF(saida!D66&gt;0,saida!C66,$J$11)</f>
        <v>0.64294736854975298</v>
      </c>
      <c r="K75" s="15">
        <f t="shared" si="7"/>
        <v>0.6523137931829357</v>
      </c>
      <c r="L75" s="142">
        <f>saida!L66</f>
        <v>298.14999999999998</v>
      </c>
      <c r="M75" s="86">
        <f>saida!I66</f>
        <v>0</v>
      </c>
      <c r="N75" s="86">
        <f>saida!J66</f>
        <v>1.0000000000000001E-5</v>
      </c>
      <c r="O75" s="86">
        <f>saida!K66</f>
        <v>0</v>
      </c>
      <c r="P75" s="4"/>
      <c r="AK75" s="23">
        <v>65</v>
      </c>
      <c r="AL75" s="13">
        <f t="shared" ref="AL75:AL106" si="42">IF(AK75&lt;$A$7+1,G75-H75,0)</f>
        <v>0</v>
      </c>
      <c r="AM75" s="13">
        <f t="shared" si="40"/>
        <v>0</v>
      </c>
      <c r="AN75" s="16">
        <f t="shared" ref="AN75:AN106" si="43">IF(AK75&lt;$A$7+1,100*AL75/G75,0)</f>
        <v>0</v>
      </c>
      <c r="AO75" s="16">
        <f t="shared" si="41"/>
        <v>0</v>
      </c>
      <c r="AP75" s="15">
        <f t="shared" ref="AP75:AP106" si="44">IF(AK75&lt;$B$7+1,J75-K75,0)</f>
        <v>0</v>
      </c>
      <c r="AQ75" s="15">
        <f t="shared" si="38"/>
        <v>0</v>
      </c>
      <c r="AR75" s="17">
        <f t="shared" ref="AR75:AR106" si="45">IF(AK75&lt;$B$7+1,100*AP75/J75,0)</f>
        <v>0</v>
      </c>
      <c r="AS75" s="17">
        <f t="shared" si="39"/>
        <v>0</v>
      </c>
      <c r="AT75" s="79">
        <f t="shared" si="14"/>
        <v>1.0000000000000001E-5</v>
      </c>
      <c r="AU75" s="79">
        <f t="shared" si="15"/>
        <v>1.0000000000000001E-5</v>
      </c>
      <c r="AV75" s="80">
        <f t="shared" si="16"/>
        <v>0</v>
      </c>
      <c r="AW75" s="80">
        <f t="shared" si="17"/>
        <v>0</v>
      </c>
      <c r="AZ75" s="2">
        <f t="shared" si="18"/>
        <v>1.0000000000000001E-5</v>
      </c>
    </row>
    <row r="76" spans="5:52" x14ac:dyDescent="0.25">
      <c r="E76" s="23">
        <v>66</v>
      </c>
      <c r="F76" s="5">
        <f>IF(saida!B67&gt;0,saida!B67,$F$11)</f>
        <v>278.14999999999998</v>
      </c>
      <c r="G76" s="13">
        <f>IF(saida!B67&gt;0,saida!A67,$G$11)</f>
        <v>0.93743468465636259</v>
      </c>
      <c r="H76" s="13">
        <f t="shared" ref="H76:H139" si="46">EXP($A$11+$A$12*F76+$A$13*LN(F76))</f>
        <v>0.92720974552822011</v>
      </c>
      <c r="I76" s="14">
        <f>IF(saida!D67&gt;0,saida!D67,$I$11)</f>
        <v>278.14999999999998</v>
      </c>
      <c r="J76" s="15">
        <f>IF(saida!D67&gt;0,saida!C67,$J$11)</f>
        <v>0.64294736854975298</v>
      </c>
      <c r="K76" s="15">
        <f t="shared" ref="K76:K139" si="47">EXP($B$11+$B$12*I76+$B$13*LN(I76))</f>
        <v>0.6523137931829357</v>
      </c>
      <c r="L76" s="142">
        <f>saida!L67</f>
        <v>300.2</v>
      </c>
      <c r="M76" s="86">
        <f>saida!I67</f>
        <v>0</v>
      </c>
      <c r="N76" s="86">
        <f>saida!J67</f>
        <v>1.0000000000000001E-5</v>
      </c>
      <c r="O76" s="86">
        <f>saida!K67</f>
        <v>0</v>
      </c>
      <c r="P76" s="4"/>
      <c r="AK76" s="23">
        <v>66</v>
      </c>
      <c r="AL76" s="13">
        <f t="shared" si="42"/>
        <v>0</v>
      </c>
      <c r="AM76" s="13">
        <f t="shared" si="40"/>
        <v>0</v>
      </c>
      <c r="AN76" s="16">
        <f t="shared" si="43"/>
        <v>0</v>
      </c>
      <c r="AO76" s="16">
        <f t="shared" si="41"/>
        <v>0</v>
      </c>
      <c r="AP76" s="15">
        <f t="shared" si="44"/>
        <v>0</v>
      </c>
      <c r="AQ76" s="15">
        <f t="shared" si="38"/>
        <v>0</v>
      </c>
      <c r="AR76" s="17">
        <f t="shared" si="45"/>
        <v>0</v>
      </c>
      <c r="AS76" s="17">
        <f t="shared" si="39"/>
        <v>0</v>
      </c>
      <c r="AT76" s="79">
        <f t="shared" ref="AT76:AT139" si="48">IF(AK76&lt;$C$7+1,N76-O76,0)</f>
        <v>1.0000000000000001E-5</v>
      </c>
      <c r="AU76" s="79">
        <f t="shared" ref="AU76:AU139" si="49">IF(AK76&lt;$C$7+1,ABS(AT76),0)</f>
        <v>1.0000000000000001E-5</v>
      </c>
      <c r="AV76" s="80">
        <f t="shared" ref="AV76:AV139" si="50">IF(IF(AK76&lt;$C$7+1,100*AT76/N76,0)=100,0,IF(AK76&lt;$C$7+1,100*AT76/N76,0))</f>
        <v>0</v>
      </c>
      <c r="AW76" s="80">
        <f t="shared" ref="AW76:AW139" si="51">IF(IF(AK76&lt;$C$7+1,ABS(AV76),0)=100,0,IF(AK76&lt;$C$7+1,ABS(AV76),0))</f>
        <v>0</v>
      </c>
      <c r="AZ76" s="2">
        <f t="shared" ref="AZ76:AZ139" si="52">IF(AW76=0,AU76,0)</f>
        <v>1.0000000000000001E-5</v>
      </c>
    </row>
    <row r="77" spans="5:52" x14ac:dyDescent="0.25">
      <c r="E77" s="23">
        <v>67</v>
      </c>
      <c r="F77" s="5">
        <f>IF(saida!B68&gt;0,saida!B68,$F$11)</f>
        <v>278.14999999999998</v>
      </c>
      <c r="G77" s="13">
        <f>IF(saida!B68&gt;0,saida!A68,$G$11)</f>
        <v>0.93743468465636259</v>
      </c>
      <c r="H77" s="13">
        <f t="shared" si="46"/>
        <v>0.92720974552822011</v>
      </c>
      <c r="I77" s="14">
        <f>IF(saida!D68&gt;0,saida!D68,$I$11)</f>
        <v>278.14999999999998</v>
      </c>
      <c r="J77" s="15">
        <f>IF(saida!D68&gt;0,saida!C68,$J$11)</f>
        <v>0.64294736854975298</v>
      </c>
      <c r="K77" s="15">
        <f t="shared" si="47"/>
        <v>0.6523137931829357</v>
      </c>
      <c r="L77" s="142">
        <f>saida!L68</f>
        <v>303.14999999999998</v>
      </c>
      <c r="M77" s="86">
        <f>saida!I68</f>
        <v>0</v>
      </c>
      <c r="N77" s="86">
        <f>saida!J68</f>
        <v>1.0000000000000001E-5</v>
      </c>
      <c r="O77" s="86">
        <f>saida!K68</f>
        <v>0</v>
      </c>
      <c r="P77" s="4"/>
      <c r="AK77" s="23">
        <v>67</v>
      </c>
      <c r="AL77" s="13">
        <f t="shared" si="42"/>
        <v>0</v>
      </c>
      <c r="AM77" s="13">
        <f t="shared" si="40"/>
        <v>0</v>
      </c>
      <c r="AN77" s="16">
        <f t="shared" si="43"/>
        <v>0</v>
      </c>
      <c r="AO77" s="16">
        <f t="shared" si="41"/>
        <v>0</v>
      </c>
      <c r="AP77" s="15">
        <f t="shared" si="44"/>
        <v>0</v>
      </c>
      <c r="AQ77" s="15">
        <f t="shared" si="38"/>
        <v>0</v>
      </c>
      <c r="AR77" s="17">
        <f t="shared" si="45"/>
        <v>0</v>
      </c>
      <c r="AS77" s="17">
        <f t="shared" si="39"/>
        <v>0</v>
      </c>
      <c r="AT77" s="79">
        <f t="shared" si="48"/>
        <v>1.0000000000000001E-5</v>
      </c>
      <c r="AU77" s="79">
        <f t="shared" si="49"/>
        <v>1.0000000000000001E-5</v>
      </c>
      <c r="AV77" s="80">
        <f t="shared" si="50"/>
        <v>0</v>
      </c>
      <c r="AW77" s="80">
        <f t="shared" si="51"/>
        <v>0</v>
      </c>
      <c r="AZ77" s="2">
        <f t="shared" si="52"/>
        <v>1.0000000000000001E-5</v>
      </c>
    </row>
    <row r="78" spans="5:52" x14ac:dyDescent="0.25">
      <c r="E78" s="23">
        <v>68</v>
      </c>
      <c r="F78" s="5">
        <f>IF(saida!B69&gt;0,saida!B69,$F$11)</f>
        <v>278.14999999999998</v>
      </c>
      <c r="G78" s="13">
        <f>IF(saida!B69&gt;0,saida!A69,$G$11)</f>
        <v>0.93743468465636259</v>
      </c>
      <c r="H78" s="13">
        <f t="shared" si="46"/>
        <v>0.92720974552822011</v>
      </c>
      <c r="I78" s="14">
        <f>IF(saida!D69&gt;0,saida!D69,$I$11)</f>
        <v>278.14999999999998</v>
      </c>
      <c r="J78" s="15">
        <f>IF(saida!D69&gt;0,saida!C69,$J$11)</f>
        <v>0.64294736854975298</v>
      </c>
      <c r="K78" s="15">
        <f t="shared" si="47"/>
        <v>0.6523137931829357</v>
      </c>
      <c r="L78" s="142">
        <f>saida!L69</f>
        <v>303.14999999999998</v>
      </c>
      <c r="M78" s="86">
        <f>saida!I69</f>
        <v>5.0292802837838921E-2</v>
      </c>
      <c r="N78" s="86">
        <f>saida!J69</f>
        <v>-0.1294181533485316</v>
      </c>
      <c r="O78" s="86">
        <f>saida!K69</f>
        <v>-0.13682116725624521</v>
      </c>
      <c r="P78" s="4"/>
      <c r="AK78" s="23">
        <v>68</v>
      </c>
      <c r="AL78" s="13">
        <f t="shared" si="42"/>
        <v>0</v>
      </c>
      <c r="AM78" s="13">
        <f t="shared" si="40"/>
        <v>0</v>
      </c>
      <c r="AN78" s="16">
        <f t="shared" si="43"/>
        <v>0</v>
      </c>
      <c r="AO78" s="16">
        <f t="shared" si="41"/>
        <v>0</v>
      </c>
      <c r="AP78" s="15">
        <f t="shared" si="44"/>
        <v>0</v>
      </c>
      <c r="AQ78" s="15">
        <f t="shared" si="38"/>
        <v>0</v>
      </c>
      <c r="AR78" s="17">
        <f t="shared" si="45"/>
        <v>0</v>
      </c>
      <c r="AS78" s="17">
        <f t="shared" si="39"/>
        <v>0</v>
      </c>
      <c r="AT78" s="79">
        <f t="shared" si="48"/>
        <v>7.4030139077136126E-3</v>
      </c>
      <c r="AU78" s="79">
        <f t="shared" si="49"/>
        <v>7.4030139077136126E-3</v>
      </c>
      <c r="AV78" s="80">
        <f t="shared" si="50"/>
        <v>-5.7202283575912327</v>
      </c>
      <c r="AW78" s="80">
        <f t="shared" si="51"/>
        <v>5.7202283575912327</v>
      </c>
      <c r="AZ78" s="2">
        <f t="shared" si="52"/>
        <v>0</v>
      </c>
    </row>
    <row r="79" spans="5:52" x14ac:dyDescent="0.25">
      <c r="E79" s="23">
        <v>69</v>
      </c>
      <c r="F79" s="5">
        <f>IF(saida!B70&gt;0,saida!B70,$F$11)</f>
        <v>278.14999999999998</v>
      </c>
      <c r="G79" s="13">
        <f>IF(saida!B70&gt;0,saida!A70,$G$11)</f>
        <v>0.93743468465636259</v>
      </c>
      <c r="H79" s="13">
        <f t="shared" si="46"/>
        <v>0.92720974552822011</v>
      </c>
      <c r="I79" s="14">
        <f>IF(saida!D70&gt;0,saida!D70,$I$11)</f>
        <v>278.14999999999998</v>
      </c>
      <c r="J79" s="15">
        <f>IF(saida!D70&gt;0,saida!C70,$J$11)</f>
        <v>0.64294736854975298</v>
      </c>
      <c r="K79" s="15">
        <f t="shared" si="47"/>
        <v>0.6523137931829357</v>
      </c>
      <c r="L79" s="142">
        <f>saida!L70</f>
        <v>303.14999999999998</v>
      </c>
      <c r="M79" s="86">
        <f>saida!I70</f>
        <v>0</v>
      </c>
      <c r="N79" s="86">
        <f>saida!J70</f>
        <v>1.0000000000000001E-5</v>
      </c>
      <c r="O79" s="86">
        <f>saida!K70</f>
        <v>0</v>
      </c>
      <c r="P79" s="4"/>
      <c r="AK79" s="23">
        <v>69</v>
      </c>
      <c r="AL79" s="13">
        <f t="shared" si="42"/>
        <v>0</v>
      </c>
      <c r="AM79" s="13">
        <f t="shared" si="40"/>
        <v>0</v>
      </c>
      <c r="AN79" s="16">
        <f t="shared" si="43"/>
        <v>0</v>
      </c>
      <c r="AO79" s="16">
        <f t="shared" si="41"/>
        <v>0</v>
      </c>
      <c r="AP79" s="15">
        <f t="shared" si="44"/>
        <v>0</v>
      </c>
      <c r="AQ79" s="15">
        <f t="shared" si="38"/>
        <v>0</v>
      </c>
      <c r="AR79" s="17">
        <f t="shared" si="45"/>
        <v>0</v>
      </c>
      <c r="AS79" s="17">
        <f t="shared" si="39"/>
        <v>0</v>
      </c>
      <c r="AT79" s="79">
        <f t="shared" si="48"/>
        <v>1.0000000000000001E-5</v>
      </c>
      <c r="AU79" s="79">
        <f t="shared" si="49"/>
        <v>1.0000000000000001E-5</v>
      </c>
      <c r="AV79" s="80">
        <f t="shared" si="50"/>
        <v>0</v>
      </c>
      <c r="AW79" s="80">
        <f t="shared" si="51"/>
        <v>0</v>
      </c>
      <c r="AZ79" s="2">
        <f t="shared" si="52"/>
        <v>1.0000000000000001E-5</v>
      </c>
    </row>
    <row r="80" spans="5:52" x14ac:dyDescent="0.25">
      <c r="E80" s="23">
        <v>70</v>
      </c>
      <c r="F80" s="5">
        <f>IF(saida!B71&gt;0,saida!B71,$F$11)</f>
        <v>278.14999999999998</v>
      </c>
      <c r="G80" s="13">
        <f>IF(saida!B71&gt;0,saida!A71,$G$11)</f>
        <v>0.93743468465636259</v>
      </c>
      <c r="H80" s="13">
        <f t="shared" si="46"/>
        <v>0.92720974552822011</v>
      </c>
      <c r="I80" s="14">
        <f>IF(saida!D71&gt;0,saida!D71,$I$11)</f>
        <v>278.14999999999998</v>
      </c>
      <c r="J80" s="15">
        <f>IF(saida!D71&gt;0,saida!C71,$J$11)</f>
        <v>0.64294736854975298</v>
      </c>
      <c r="K80" s="15">
        <f t="shared" si="47"/>
        <v>0.6523137931829357</v>
      </c>
      <c r="L80" s="142">
        <f>saida!L71</f>
        <v>303.14999999999998</v>
      </c>
      <c r="M80" s="86">
        <f>saida!I71</f>
        <v>0</v>
      </c>
      <c r="N80" s="86">
        <f>saida!J71</f>
        <v>1.0000000000000001E-5</v>
      </c>
      <c r="O80" s="86">
        <f>saida!K71</f>
        <v>0</v>
      </c>
      <c r="P80" s="4"/>
      <c r="AK80" s="23">
        <v>70</v>
      </c>
      <c r="AL80" s="13">
        <f t="shared" si="42"/>
        <v>0</v>
      </c>
      <c r="AM80" s="13">
        <f t="shared" si="40"/>
        <v>0</v>
      </c>
      <c r="AN80" s="16">
        <f t="shared" si="43"/>
        <v>0</v>
      </c>
      <c r="AO80" s="16">
        <f t="shared" si="41"/>
        <v>0</v>
      </c>
      <c r="AP80" s="15">
        <f t="shared" si="44"/>
        <v>0</v>
      </c>
      <c r="AQ80" s="15">
        <f t="shared" si="38"/>
        <v>0</v>
      </c>
      <c r="AR80" s="17">
        <f t="shared" si="45"/>
        <v>0</v>
      </c>
      <c r="AS80" s="17">
        <f t="shared" si="39"/>
        <v>0</v>
      </c>
      <c r="AT80" s="79">
        <f t="shared" si="48"/>
        <v>1.0000000000000001E-5</v>
      </c>
      <c r="AU80" s="79">
        <f t="shared" si="49"/>
        <v>1.0000000000000001E-5</v>
      </c>
      <c r="AV80" s="80">
        <f t="shared" si="50"/>
        <v>0</v>
      </c>
      <c r="AW80" s="80">
        <f t="shared" si="51"/>
        <v>0</v>
      </c>
      <c r="AZ80" s="2">
        <f t="shared" si="52"/>
        <v>1.0000000000000001E-5</v>
      </c>
    </row>
    <row r="81" spans="5:52" x14ac:dyDescent="0.25">
      <c r="E81" s="23">
        <v>71</v>
      </c>
      <c r="F81" s="5">
        <f>IF(saida!B72&gt;0,saida!B72,$F$11)</f>
        <v>278.14999999999998</v>
      </c>
      <c r="G81" s="13">
        <f>IF(saida!B72&gt;0,saida!A72,$G$11)</f>
        <v>0.93743468465636259</v>
      </c>
      <c r="H81" s="13">
        <f t="shared" si="46"/>
        <v>0.92720974552822011</v>
      </c>
      <c r="I81" s="14">
        <f>IF(saida!D72&gt;0,saida!D72,$I$11)</f>
        <v>278.14999999999998</v>
      </c>
      <c r="J81" s="15">
        <f>IF(saida!D72&gt;0,saida!C72,$J$11)</f>
        <v>0.64294736854975298</v>
      </c>
      <c r="K81" s="15">
        <f t="shared" si="47"/>
        <v>0.6523137931829357</v>
      </c>
      <c r="L81" s="142">
        <f>saida!L72</f>
        <v>303.14999999999998</v>
      </c>
      <c r="M81" s="86">
        <f>saida!I72</f>
        <v>1</v>
      </c>
      <c r="N81" s="86">
        <f>saida!J72</f>
        <v>1.0000000000000001E-5</v>
      </c>
      <c r="O81" s="86">
        <f>saida!K72</f>
        <v>0</v>
      </c>
      <c r="P81" s="4"/>
      <c r="AK81" s="23">
        <v>71</v>
      </c>
      <c r="AL81" s="13">
        <f t="shared" si="42"/>
        <v>0</v>
      </c>
      <c r="AM81" s="13">
        <f t="shared" si="40"/>
        <v>0</v>
      </c>
      <c r="AN81" s="16">
        <f t="shared" si="43"/>
        <v>0</v>
      </c>
      <c r="AO81" s="16">
        <f t="shared" si="41"/>
        <v>0</v>
      </c>
      <c r="AP81" s="15">
        <f t="shared" si="44"/>
        <v>0</v>
      </c>
      <c r="AQ81" s="15">
        <f t="shared" si="38"/>
        <v>0</v>
      </c>
      <c r="AR81" s="17">
        <f t="shared" si="45"/>
        <v>0</v>
      </c>
      <c r="AS81" s="17">
        <f t="shared" si="39"/>
        <v>0</v>
      </c>
      <c r="AT81" s="79">
        <f t="shared" si="48"/>
        <v>1.0000000000000001E-5</v>
      </c>
      <c r="AU81" s="79">
        <f t="shared" si="49"/>
        <v>1.0000000000000001E-5</v>
      </c>
      <c r="AV81" s="80">
        <f t="shared" si="50"/>
        <v>0</v>
      </c>
      <c r="AW81" s="80">
        <f t="shared" si="51"/>
        <v>0</v>
      </c>
      <c r="AZ81" s="2">
        <f t="shared" si="52"/>
        <v>1.0000000000000001E-5</v>
      </c>
    </row>
    <row r="82" spans="5:52" x14ac:dyDescent="0.25">
      <c r="E82" s="23">
        <v>72</v>
      </c>
      <c r="F82" s="5">
        <f>IF(saida!B73&gt;0,saida!B73,$F$11)</f>
        <v>278.14999999999998</v>
      </c>
      <c r="G82" s="13">
        <f>IF(saida!B73&gt;0,saida!A73,$G$11)</f>
        <v>0.93743468465636259</v>
      </c>
      <c r="H82" s="13">
        <f t="shared" si="46"/>
        <v>0.92720974552822011</v>
      </c>
      <c r="I82" s="14">
        <f>IF(saida!D73&gt;0,saida!D73,$I$11)</f>
        <v>278.14999999999998</v>
      </c>
      <c r="J82" s="15">
        <f>IF(saida!D73&gt;0,saida!C73,$J$11)</f>
        <v>0.64294736854975298</v>
      </c>
      <c r="K82" s="15">
        <f t="shared" si="47"/>
        <v>0.6523137931829357</v>
      </c>
      <c r="L82" s="142">
        <f>saida!L73</f>
        <v>303.14999999999998</v>
      </c>
      <c r="M82" s="86">
        <f>saida!I73</f>
        <v>0.4975034457676995</v>
      </c>
      <c r="N82" s="86">
        <f>saida!J73</f>
        <v>-0.60560233721063883</v>
      </c>
      <c r="O82" s="86">
        <f>saida!K73</f>
        <v>-0.54657421507099058</v>
      </c>
      <c r="P82" s="4"/>
      <c r="AK82" s="23">
        <v>72</v>
      </c>
      <c r="AL82" s="13">
        <f t="shared" si="42"/>
        <v>0</v>
      </c>
      <c r="AM82" s="13">
        <f t="shared" si="40"/>
        <v>0</v>
      </c>
      <c r="AN82" s="16">
        <f t="shared" si="43"/>
        <v>0</v>
      </c>
      <c r="AO82" s="16">
        <f t="shared" si="41"/>
        <v>0</v>
      </c>
      <c r="AP82" s="15">
        <f t="shared" si="44"/>
        <v>0</v>
      </c>
      <c r="AQ82" s="15">
        <f t="shared" si="38"/>
        <v>0</v>
      </c>
      <c r="AR82" s="17">
        <f t="shared" si="45"/>
        <v>0</v>
      </c>
      <c r="AS82" s="17">
        <f t="shared" si="39"/>
        <v>0</v>
      </c>
      <c r="AT82" s="79">
        <f t="shared" si="48"/>
        <v>-5.9028122139648254E-2</v>
      </c>
      <c r="AU82" s="79">
        <f t="shared" si="49"/>
        <v>5.9028122139648254E-2</v>
      </c>
      <c r="AV82" s="80">
        <f t="shared" si="50"/>
        <v>9.7470102925176239</v>
      </c>
      <c r="AW82" s="80">
        <f t="shared" si="51"/>
        <v>9.7470102925176239</v>
      </c>
      <c r="AZ82" s="2">
        <f t="shared" si="52"/>
        <v>0</v>
      </c>
    </row>
    <row r="83" spans="5:52" x14ac:dyDescent="0.25">
      <c r="E83" s="23">
        <v>73</v>
      </c>
      <c r="F83" s="5">
        <f>IF(saida!B74&gt;0,saida!B74,$F$11)</f>
        <v>278.14999999999998</v>
      </c>
      <c r="G83" s="13">
        <f>IF(saida!B74&gt;0,saida!A74,$G$11)</f>
        <v>0.93743468465636259</v>
      </c>
      <c r="H83" s="13">
        <f t="shared" si="46"/>
        <v>0.92720974552822011</v>
      </c>
      <c r="I83" s="14">
        <f>IF(saida!D74&gt;0,saida!D74,$I$11)</f>
        <v>278.14999999999998</v>
      </c>
      <c r="J83" s="15">
        <f>IF(saida!D74&gt;0,saida!C74,$J$11)</f>
        <v>0.64294736854975298</v>
      </c>
      <c r="K83" s="15">
        <f t="shared" si="47"/>
        <v>0.6523137931829357</v>
      </c>
      <c r="L83" s="142">
        <f>saida!L74</f>
        <v>303.14999999999998</v>
      </c>
      <c r="M83" s="86">
        <f>saida!I74</f>
        <v>0.24517619181247999</v>
      </c>
      <c r="N83" s="86">
        <f>saida!J74</f>
        <v>-0.50472050396204426</v>
      </c>
      <c r="O83" s="86">
        <f>saida!K74</f>
        <v>-0.45672755149680488</v>
      </c>
      <c r="P83" s="4"/>
      <c r="AK83" s="23">
        <v>73</v>
      </c>
      <c r="AL83" s="13">
        <f t="shared" si="42"/>
        <v>0</v>
      </c>
      <c r="AM83" s="13">
        <f t="shared" si="40"/>
        <v>0</v>
      </c>
      <c r="AN83" s="16">
        <f t="shared" si="43"/>
        <v>0</v>
      </c>
      <c r="AO83" s="16">
        <f t="shared" si="41"/>
        <v>0</v>
      </c>
      <c r="AP83" s="15">
        <f t="shared" si="44"/>
        <v>0</v>
      </c>
      <c r="AQ83" s="15">
        <f t="shared" si="38"/>
        <v>0</v>
      </c>
      <c r="AR83" s="17">
        <f t="shared" si="45"/>
        <v>0</v>
      </c>
      <c r="AS83" s="17">
        <f t="shared" si="39"/>
        <v>0</v>
      </c>
      <c r="AT83" s="79">
        <f>IF(AK83&lt;$C$7+1,N83-O83,0)</f>
        <v>-4.799295246523938E-2</v>
      </c>
      <c r="AU83" s="79">
        <f t="shared" si="49"/>
        <v>4.799295246523938E-2</v>
      </c>
      <c r="AV83" s="80">
        <f t="shared" si="50"/>
        <v>9.5088176700759757</v>
      </c>
      <c r="AW83" s="80">
        <f t="shared" si="51"/>
        <v>9.5088176700759757</v>
      </c>
      <c r="AZ83" s="2">
        <f t="shared" si="52"/>
        <v>0</v>
      </c>
    </row>
    <row r="84" spans="5:52" x14ac:dyDescent="0.25">
      <c r="E84" s="23">
        <v>74</v>
      </c>
      <c r="F84" s="5">
        <f>IF(saida!B75&gt;0,saida!B75,$F$11)</f>
        <v>278.14999999999998</v>
      </c>
      <c r="G84" s="13">
        <f>IF(saida!B75&gt;0,saida!A75,$G$11)</f>
        <v>0.93743468465636259</v>
      </c>
      <c r="H84" s="13">
        <f t="shared" si="46"/>
        <v>0.92720974552822011</v>
      </c>
      <c r="I84" s="14">
        <f>IF(saida!D75&gt;0,saida!D75,$I$11)</f>
        <v>278.14999999999998</v>
      </c>
      <c r="J84" s="15">
        <f>IF(saida!D75&gt;0,saida!C75,$J$11)</f>
        <v>0.64294736854975298</v>
      </c>
      <c r="K84" s="15">
        <f t="shared" si="47"/>
        <v>0.6523137931829357</v>
      </c>
      <c r="L84" s="142">
        <f>saida!L75</f>
        <v>303.14999999999998</v>
      </c>
      <c r="M84" s="86">
        <f>saida!I75</f>
        <v>0.1019230533087814</v>
      </c>
      <c r="N84" s="86">
        <f>saida!J75</f>
        <v>-0.26710935467801711</v>
      </c>
      <c r="O84" s="86">
        <f>saida!K75</f>
        <v>-0.25119676997639012</v>
      </c>
      <c r="P84" s="4"/>
      <c r="AK84" s="23">
        <v>74</v>
      </c>
      <c r="AL84" s="13">
        <f t="shared" si="42"/>
        <v>0</v>
      </c>
      <c r="AM84" s="13">
        <f t="shared" si="40"/>
        <v>0</v>
      </c>
      <c r="AN84" s="16">
        <f t="shared" si="43"/>
        <v>0</v>
      </c>
      <c r="AO84" s="16">
        <f t="shared" si="41"/>
        <v>0</v>
      </c>
      <c r="AP84" s="15">
        <f t="shared" si="44"/>
        <v>0</v>
      </c>
      <c r="AQ84" s="15">
        <f t="shared" si="38"/>
        <v>0</v>
      </c>
      <c r="AR84" s="17">
        <f t="shared" si="45"/>
        <v>0</v>
      </c>
      <c r="AS84" s="17">
        <f t="shared" si="39"/>
        <v>0</v>
      </c>
      <c r="AT84" s="79">
        <f t="shared" si="48"/>
        <v>-1.5912584701626986E-2</v>
      </c>
      <c r="AU84" s="79">
        <f t="shared" si="49"/>
        <v>1.5912584701626986E-2</v>
      </c>
      <c r="AV84" s="80">
        <f t="shared" si="50"/>
        <v>5.9573296191024712</v>
      </c>
      <c r="AW84" s="80">
        <f t="shared" si="51"/>
        <v>5.9573296191024712</v>
      </c>
      <c r="AZ84" s="2">
        <f t="shared" si="52"/>
        <v>0</v>
      </c>
    </row>
    <row r="85" spans="5:52" x14ac:dyDescent="0.25">
      <c r="E85" s="23">
        <v>75</v>
      </c>
      <c r="F85" s="5">
        <f>IF(saida!B76&gt;0,saida!B76,$F$11)</f>
        <v>278.14999999999998</v>
      </c>
      <c r="G85" s="13">
        <f>IF(saida!B76&gt;0,saida!A76,$G$11)</f>
        <v>0.93743468465636259</v>
      </c>
      <c r="H85" s="13">
        <f t="shared" si="46"/>
        <v>0.92720974552822011</v>
      </c>
      <c r="I85" s="14">
        <f>IF(saida!D76&gt;0,saida!D76,$I$11)</f>
        <v>278.14999999999998</v>
      </c>
      <c r="J85" s="15">
        <f>IF(saida!D76&gt;0,saida!C76,$J$11)</f>
        <v>0.64294736854975298</v>
      </c>
      <c r="K85" s="15">
        <f t="shared" si="47"/>
        <v>0.6523137931829357</v>
      </c>
      <c r="L85" s="142">
        <f>saida!L76</f>
        <v>303.14999999999998</v>
      </c>
      <c r="M85" s="86">
        <f>saida!I76</f>
        <v>4.8760617870880152E-2</v>
      </c>
      <c r="N85" s="86">
        <f>saida!J76</f>
        <v>-9.0759787431669986E-2</v>
      </c>
      <c r="O85" s="86">
        <f>saida!K76</f>
        <v>-0.13304021106686401</v>
      </c>
      <c r="P85" s="4"/>
      <c r="AK85" s="23">
        <v>75</v>
      </c>
      <c r="AL85" s="13">
        <f t="shared" si="42"/>
        <v>0</v>
      </c>
      <c r="AM85" s="13">
        <f t="shared" si="40"/>
        <v>0</v>
      </c>
      <c r="AN85" s="16">
        <f t="shared" si="43"/>
        <v>0</v>
      </c>
      <c r="AO85" s="16">
        <f t="shared" si="41"/>
        <v>0</v>
      </c>
      <c r="AP85" s="15">
        <f t="shared" si="44"/>
        <v>0</v>
      </c>
      <c r="AQ85" s="15">
        <f t="shared" si="38"/>
        <v>0</v>
      </c>
      <c r="AR85" s="17">
        <f t="shared" si="45"/>
        <v>0</v>
      </c>
      <c r="AS85" s="17">
        <f t="shared" si="39"/>
        <v>0</v>
      </c>
      <c r="AT85" s="79">
        <f t="shared" si="48"/>
        <v>4.228042363519402E-2</v>
      </c>
      <c r="AU85" s="79">
        <f t="shared" si="49"/>
        <v>4.228042363519402E-2</v>
      </c>
      <c r="AV85" s="80">
        <f t="shared" si="50"/>
        <v>-46.584974283931125</v>
      </c>
      <c r="AW85" s="80">
        <f t="shared" si="51"/>
        <v>46.584974283931125</v>
      </c>
      <c r="AZ85" s="2">
        <f t="shared" si="52"/>
        <v>0</v>
      </c>
    </row>
    <row r="86" spans="5:52" x14ac:dyDescent="0.25">
      <c r="E86" s="23">
        <v>76</v>
      </c>
      <c r="F86" s="5">
        <f>IF(saida!B77&gt;0,saida!B77,$F$11)</f>
        <v>278.14999999999998</v>
      </c>
      <c r="G86" s="13">
        <f>IF(saida!B77&gt;0,saida!A77,$G$11)</f>
        <v>0.93743468465636259</v>
      </c>
      <c r="H86" s="13">
        <f t="shared" si="46"/>
        <v>0.92720974552822011</v>
      </c>
      <c r="I86" s="14">
        <f>IF(saida!D77&gt;0,saida!D77,$I$11)</f>
        <v>278.14999999999998</v>
      </c>
      <c r="J86" s="15">
        <f>IF(saida!D77&gt;0,saida!C77,$J$11)</f>
        <v>0.64294736854975298</v>
      </c>
      <c r="K86" s="15">
        <f t="shared" si="47"/>
        <v>0.6523137931829357</v>
      </c>
      <c r="L86" s="142">
        <f>saida!L77</f>
        <v>303.14999999999998</v>
      </c>
      <c r="M86" s="86">
        <f>saida!I77</f>
        <v>0</v>
      </c>
      <c r="N86" s="86">
        <f>saida!J77</f>
        <v>1.0000000000000001E-5</v>
      </c>
      <c r="O86" s="86">
        <f>saida!K77</f>
        <v>0</v>
      </c>
      <c r="P86" s="4"/>
      <c r="AK86" s="23">
        <v>76</v>
      </c>
      <c r="AL86" s="13">
        <f t="shared" si="42"/>
        <v>0</v>
      </c>
      <c r="AM86" s="13">
        <f t="shared" si="40"/>
        <v>0</v>
      </c>
      <c r="AN86" s="16">
        <f t="shared" si="43"/>
        <v>0</v>
      </c>
      <c r="AO86" s="16">
        <f t="shared" si="41"/>
        <v>0</v>
      </c>
      <c r="AP86" s="15">
        <f t="shared" si="44"/>
        <v>0</v>
      </c>
      <c r="AQ86" s="15">
        <f t="shared" si="38"/>
        <v>0</v>
      </c>
      <c r="AR86" s="17">
        <f t="shared" si="45"/>
        <v>0</v>
      </c>
      <c r="AS86" s="17">
        <f t="shared" si="39"/>
        <v>0</v>
      </c>
      <c r="AT86" s="79">
        <f t="shared" si="48"/>
        <v>1.0000000000000001E-5</v>
      </c>
      <c r="AU86" s="79">
        <f t="shared" si="49"/>
        <v>1.0000000000000001E-5</v>
      </c>
      <c r="AV86" s="80">
        <f t="shared" si="50"/>
        <v>0</v>
      </c>
      <c r="AW86" s="80">
        <f t="shared" si="51"/>
        <v>0</v>
      </c>
      <c r="AZ86" s="2">
        <f t="shared" si="52"/>
        <v>1.0000000000000001E-5</v>
      </c>
    </row>
    <row r="87" spans="5:52" x14ac:dyDescent="0.25">
      <c r="E87" s="23">
        <v>77</v>
      </c>
      <c r="F87" s="5">
        <f>IF(saida!B78&gt;0,saida!B78,$F$11)</f>
        <v>278.14999999999998</v>
      </c>
      <c r="G87" s="13">
        <f>IF(saida!B78&gt;0,saida!A78,$G$11)</f>
        <v>0.93743468465636259</v>
      </c>
      <c r="H87" s="13">
        <f t="shared" si="46"/>
        <v>0.92720974552822011</v>
      </c>
      <c r="I87" s="14">
        <f>IF(saida!D78&gt;0,saida!D78,$I$11)</f>
        <v>278.14999999999998</v>
      </c>
      <c r="J87" s="15">
        <f>IF(saida!D78&gt;0,saida!C78,$J$11)</f>
        <v>0.64294736854975298</v>
      </c>
      <c r="K87" s="15">
        <f t="shared" si="47"/>
        <v>0.6523137931829357</v>
      </c>
      <c r="L87" s="142">
        <f>saida!L78</f>
        <v>303.14999999999998</v>
      </c>
      <c r="M87" s="86">
        <f>saida!I78</f>
        <v>0</v>
      </c>
      <c r="N87" s="86">
        <f>saida!J78</f>
        <v>1.0000000000000001E-5</v>
      </c>
      <c r="O87" s="86">
        <f>saida!K78</f>
        <v>0</v>
      </c>
      <c r="P87" s="4"/>
      <c r="AK87" s="23">
        <v>77</v>
      </c>
      <c r="AL87" s="13">
        <f t="shared" si="42"/>
        <v>0</v>
      </c>
      <c r="AM87" s="13">
        <f t="shared" si="40"/>
        <v>0</v>
      </c>
      <c r="AN87" s="16">
        <f t="shared" si="43"/>
        <v>0</v>
      </c>
      <c r="AO87" s="16">
        <f t="shared" si="41"/>
        <v>0</v>
      </c>
      <c r="AP87" s="15">
        <f t="shared" si="44"/>
        <v>0</v>
      </c>
      <c r="AQ87" s="15">
        <f t="shared" si="38"/>
        <v>0</v>
      </c>
      <c r="AR87" s="17">
        <f t="shared" si="45"/>
        <v>0</v>
      </c>
      <c r="AS87" s="17">
        <f t="shared" si="39"/>
        <v>0</v>
      </c>
      <c r="AT87" s="79">
        <f t="shared" si="48"/>
        <v>1.0000000000000001E-5</v>
      </c>
      <c r="AU87" s="79">
        <f t="shared" si="49"/>
        <v>1.0000000000000001E-5</v>
      </c>
      <c r="AV87" s="80">
        <f t="shared" si="50"/>
        <v>0</v>
      </c>
      <c r="AW87" s="80">
        <f t="shared" si="51"/>
        <v>0</v>
      </c>
      <c r="AZ87" s="2">
        <f t="shared" si="52"/>
        <v>1.0000000000000001E-5</v>
      </c>
    </row>
    <row r="88" spans="5:52" x14ac:dyDescent="0.25">
      <c r="E88" s="23">
        <v>78</v>
      </c>
      <c r="F88" s="5">
        <f>IF(saida!B79&gt;0,saida!B79,$F$11)</f>
        <v>278.14999999999998</v>
      </c>
      <c r="G88" s="13">
        <f>IF(saida!B79&gt;0,saida!A79,$G$11)</f>
        <v>0.93743468465636259</v>
      </c>
      <c r="H88" s="13">
        <f t="shared" si="46"/>
        <v>0.92720974552822011</v>
      </c>
      <c r="I88" s="14">
        <f>IF(saida!D79&gt;0,saida!D79,$I$11)</f>
        <v>278.14999999999998</v>
      </c>
      <c r="J88" s="15">
        <f>IF(saida!D79&gt;0,saida!C79,$J$11)</f>
        <v>0.64294736854975298</v>
      </c>
      <c r="K88" s="15">
        <f t="shared" si="47"/>
        <v>0.6523137931829357</v>
      </c>
      <c r="L88" s="142">
        <f>saida!L79</f>
        <v>303.14999999999998</v>
      </c>
      <c r="M88" s="86">
        <f>saida!I79</f>
        <v>0</v>
      </c>
      <c r="N88" s="86">
        <f>saida!J79</f>
        <v>1.0000000000000001E-5</v>
      </c>
      <c r="O88" s="86">
        <f>saida!K79</f>
        <v>0</v>
      </c>
      <c r="P88" s="4"/>
      <c r="AK88" s="23">
        <v>78</v>
      </c>
      <c r="AL88" s="13">
        <f t="shared" si="42"/>
        <v>0</v>
      </c>
      <c r="AM88" s="13">
        <f t="shared" si="40"/>
        <v>0</v>
      </c>
      <c r="AN88" s="16">
        <f t="shared" si="43"/>
        <v>0</v>
      </c>
      <c r="AO88" s="16">
        <f t="shared" si="41"/>
        <v>0</v>
      </c>
      <c r="AP88" s="15">
        <f t="shared" si="44"/>
        <v>0</v>
      </c>
      <c r="AQ88" s="15">
        <f t="shared" si="38"/>
        <v>0</v>
      </c>
      <c r="AR88" s="17">
        <f t="shared" si="45"/>
        <v>0</v>
      </c>
      <c r="AS88" s="17">
        <f t="shared" si="39"/>
        <v>0</v>
      </c>
      <c r="AT88" s="79">
        <f t="shared" si="48"/>
        <v>1.0000000000000001E-5</v>
      </c>
      <c r="AU88" s="79">
        <f t="shared" si="49"/>
        <v>1.0000000000000001E-5</v>
      </c>
      <c r="AV88" s="80">
        <f t="shared" si="50"/>
        <v>0</v>
      </c>
      <c r="AW88" s="80">
        <f t="shared" si="51"/>
        <v>0</v>
      </c>
      <c r="AZ88" s="2">
        <f t="shared" si="52"/>
        <v>1.0000000000000001E-5</v>
      </c>
    </row>
    <row r="89" spans="5:52" x14ac:dyDescent="0.25">
      <c r="E89" s="23">
        <v>79</v>
      </c>
      <c r="F89" s="5">
        <f>IF(saida!B80&gt;0,saida!B80,$F$11)</f>
        <v>278.14999999999998</v>
      </c>
      <c r="G89" s="13">
        <f>IF(saida!B80&gt;0,saida!A80,$G$11)</f>
        <v>0.93743468465636259</v>
      </c>
      <c r="H89" s="13">
        <f t="shared" si="46"/>
        <v>0.92720974552822011</v>
      </c>
      <c r="I89" s="14">
        <f>IF(saida!D80&gt;0,saida!D80,$I$11)</f>
        <v>278.14999999999998</v>
      </c>
      <c r="J89" s="15">
        <f>IF(saida!D80&gt;0,saida!C80,$J$11)</f>
        <v>0.64294736854975298</v>
      </c>
      <c r="K89" s="15">
        <f t="shared" si="47"/>
        <v>0.6523137931829357</v>
      </c>
      <c r="L89" s="142">
        <f>saida!L80</f>
        <v>303.14999999999998</v>
      </c>
      <c r="M89" s="86">
        <f>saida!I80</f>
        <v>0</v>
      </c>
      <c r="N89" s="86">
        <f>saida!J80</f>
        <v>1.0000000000000001E-5</v>
      </c>
      <c r="O89" s="86">
        <f>saida!K80</f>
        <v>0</v>
      </c>
      <c r="P89" s="4"/>
      <c r="AK89" s="23">
        <v>79</v>
      </c>
      <c r="AL89" s="13">
        <f t="shared" si="42"/>
        <v>0</v>
      </c>
      <c r="AM89" s="13">
        <f t="shared" si="40"/>
        <v>0</v>
      </c>
      <c r="AN89" s="16">
        <f t="shared" si="43"/>
        <v>0</v>
      </c>
      <c r="AO89" s="16">
        <f t="shared" si="41"/>
        <v>0</v>
      </c>
      <c r="AP89" s="15">
        <f t="shared" si="44"/>
        <v>0</v>
      </c>
      <c r="AQ89" s="15">
        <f t="shared" si="38"/>
        <v>0</v>
      </c>
      <c r="AR89" s="17">
        <f t="shared" si="45"/>
        <v>0</v>
      </c>
      <c r="AS89" s="17">
        <f t="shared" si="39"/>
        <v>0</v>
      </c>
      <c r="AT89" s="79">
        <f t="shared" si="48"/>
        <v>1.0000000000000001E-5</v>
      </c>
      <c r="AU89" s="79">
        <f t="shared" si="49"/>
        <v>1.0000000000000001E-5</v>
      </c>
      <c r="AV89" s="80">
        <f t="shared" si="50"/>
        <v>0</v>
      </c>
      <c r="AW89" s="80">
        <f t="shared" si="51"/>
        <v>0</v>
      </c>
      <c r="AZ89" s="2">
        <f t="shared" si="52"/>
        <v>1.0000000000000001E-5</v>
      </c>
    </row>
    <row r="90" spans="5:52" x14ac:dyDescent="0.25">
      <c r="E90" s="23">
        <v>80</v>
      </c>
      <c r="F90" s="5">
        <f>IF(saida!B81&gt;0,saida!B81,$F$11)</f>
        <v>278.14999999999998</v>
      </c>
      <c r="G90" s="13">
        <f>IF(saida!B81&gt;0,saida!A81,$G$11)</f>
        <v>0.93743468465636259</v>
      </c>
      <c r="H90" s="13">
        <f t="shared" si="46"/>
        <v>0.92720974552822011</v>
      </c>
      <c r="I90" s="14">
        <f>IF(saida!D81&gt;0,saida!D81,$I$11)</f>
        <v>278.14999999999998</v>
      </c>
      <c r="J90" s="15">
        <f>IF(saida!D81&gt;0,saida!C81,$J$11)</f>
        <v>0.64294736854975298</v>
      </c>
      <c r="K90" s="15">
        <f t="shared" si="47"/>
        <v>0.6523137931829357</v>
      </c>
      <c r="L90" s="142">
        <f>saida!L81</f>
        <v>303.14999999999998</v>
      </c>
      <c r="M90" s="86">
        <f>saida!I81</f>
        <v>-6.4447598725985021E-17</v>
      </c>
      <c r="N90" s="86">
        <f>saida!J81</f>
        <v>-1.1114122110932821E-2</v>
      </c>
      <c r="O90" s="86">
        <f>saida!K81</f>
        <v>1.928439978766327E-16</v>
      </c>
      <c r="P90" s="4"/>
      <c r="AK90" s="23">
        <v>80</v>
      </c>
      <c r="AL90" s="13">
        <f t="shared" si="42"/>
        <v>0</v>
      </c>
      <c r="AM90" s="13">
        <f t="shared" si="40"/>
        <v>0</v>
      </c>
      <c r="AN90" s="16">
        <f t="shared" si="43"/>
        <v>0</v>
      </c>
      <c r="AO90" s="16">
        <f t="shared" si="41"/>
        <v>0</v>
      </c>
      <c r="AP90" s="15">
        <f t="shared" si="44"/>
        <v>0</v>
      </c>
      <c r="AQ90" s="15">
        <f t="shared" si="38"/>
        <v>0</v>
      </c>
      <c r="AR90" s="17">
        <f t="shared" si="45"/>
        <v>0</v>
      </c>
      <c r="AS90" s="17">
        <f t="shared" si="39"/>
        <v>0</v>
      </c>
      <c r="AT90" s="79">
        <f t="shared" si="48"/>
        <v>-1.1114122110933013E-2</v>
      </c>
      <c r="AU90" s="79">
        <f t="shared" si="49"/>
        <v>1.1114122110933013E-2</v>
      </c>
      <c r="AV90" s="80">
        <f t="shared" si="50"/>
        <v>100.00000000000173</v>
      </c>
      <c r="AW90" s="80">
        <v>0</v>
      </c>
      <c r="AZ90" s="2">
        <f t="shared" si="52"/>
        <v>1.1114122110933013E-2</v>
      </c>
    </row>
    <row r="91" spans="5:52" x14ac:dyDescent="0.25">
      <c r="E91" s="23">
        <v>81</v>
      </c>
      <c r="F91" s="5">
        <f>IF(saida!B82&gt;0,saida!B82,$F$11)</f>
        <v>278.14999999999998</v>
      </c>
      <c r="G91" s="13">
        <f>IF(saida!B82&gt;0,saida!A82,$G$11)</f>
        <v>0.93743468465636259</v>
      </c>
      <c r="H91" s="13">
        <f t="shared" si="46"/>
        <v>0.92720974552822011</v>
      </c>
      <c r="I91" s="14">
        <f>IF(saida!D82&gt;0,saida!D82,$I$11)</f>
        <v>278.14999999999998</v>
      </c>
      <c r="J91" s="15">
        <f>IF(saida!D82&gt;0,saida!C82,$J$11)</f>
        <v>0.64294736854975298</v>
      </c>
      <c r="K91" s="15">
        <f t="shared" si="47"/>
        <v>0.6523137931829357</v>
      </c>
      <c r="L91" s="142">
        <f>saida!L82</f>
        <v>303.14999999999998</v>
      </c>
      <c r="M91" s="86">
        <f>saida!I82</f>
        <v>0</v>
      </c>
      <c r="N91" s="86">
        <f>saida!J82</f>
        <v>1.0000000000000001E-5</v>
      </c>
      <c r="O91" s="86">
        <f>saida!K82</f>
        <v>0</v>
      </c>
      <c r="P91" s="4"/>
      <c r="AK91" s="23">
        <v>81</v>
      </c>
      <c r="AL91" s="13">
        <f t="shared" si="42"/>
        <v>0</v>
      </c>
      <c r="AM91" s="13">
        <f t="shared" si="40"/>
        <v>0</v>
      </c>
      <c r="AN91" s="16">
        <f t="shared" si="43"/>
        <v>0</v>
      </c>
      <c r="AO91" s="16">
        <f t="shared" si="41"/>
        <v>0</v>
      </c>
      <c r="AP91" s="15">
        <f t="shared" si="44"/>
        <v>0</v>
      </c>
      <c r="AQ91" s="15">
        <f t="shared" si="38"/>
        <v>0</v>
      </c>
      <c r="AR91" s="17">
        <f t="shared" si="45"/>
        <v>0</v>
      </c>
      <c r="AS91" s="17">
        <f t="shared" si="39"/>
        <v>0</v>
      </c>
      <c r="AT91" s="79">
        <f t="shared" si="48"/>
        <v>1.0000000000000001E-5</v>
      </c>
      <c r="AU91" s="79">
        <f t="shared" si="49"/>
        <v>1.0000000000000001E-5</v>
      </c>
      <c r="AV91" s="80">
        <f t="shared" si="50"/>
        <v>0</v>
      </c>
      <c r="AW91" s="80">
        <f t="shared" si="51"/>
        <v>0</v>
      </c>
      <c r="AZ91" s="2">
        <f t="shared" si="52"/>
        <v>1.0000000000000001E-5</v>
      </c>
    </row>
    <row r="92" spans="5:52" s="145" customFormat="1" x14ac:dyDescent="0.25">
      <c r="E92" s="145">
        <v>82</v>
      </c>
      <c r="F92" s="146">
        <f>IF(saida!B83&gt;0,saida!B83,$F$11)</f>
        <v>278.14999999999998</v>
      </c>
      <c r="G92" s="147">
        <f>IF(saida!B83&gt;0,saida!A83,$G$11)</f>
        <v>0.93743468465636259</v>
      </c>
      <c r="H92" s="147">
        <f t="shared" si="46"/>
        <v>0.92720974552822011</v>
      </c>
      <c r="I92" s="146">
        <f>IF(saida!D83&gt;0,saida!D83,$I$11)</f>
        <v>278.14999999999998</v>
      </c>
      <c r="J92" s="147">
        <f>IF(saida!D83&gt;0,saida!C83,$J$11)</f>
        <v>0.64294736854975298</v>
      </c>
      <c r="K92" s="147">
        <f t="shared" si="47"/>
        <v>0.6523137931829357</v>
      </c>
      <c r="L92" s="148">
        <f>saida!L83</f>
        <v>305.85000000000002</v>
      </c>
      <c r="M92" s="149">
        <f>saida!I83</f>
        <v>0.17497443926674119</v>
      </c>
      <c r="N92" s="149">
        <f>saida!J83</f>
        <v>-0.39750690802508371</v>
      </c>
      <c r="O92" s="149">
        <f>saida!K83</f>
        <v>-0.37985199110110113</v>
      </c>
      <c r="P92" s="146"/>
      <c r="Q92" s="146"/>
      <c r="R92" s="146"/>
      <c r="S92" s="146"/>
      <c r="T92" s="146"/>
      <c r="AK92" s="145">
        <v>82</v>
      </c>
      <c r="AL92" s="147">
        <f t="shared" si="42"/>
        <v>0</v>
      </c>
      <c r="AM92" s="147">
        <f t="shared" si="40"/>
        <v>0</v>
      </c>
      <c r="AN92" s="150">
        <f t="shared" si="43"/>
        <v>0</v>
      </c>
      <c r="AO92" s="150">
        <f t="shared" si="41"/>
        <v>0</v>
      </c>
      <c r="AP92" s="147">
        <f t="shared" si="44"/>
        <v>0</v>
      </c>
      <c r="AQ92" s="147">
        <f t="shared" si="38"/>
        <v>0</v>
      </c>
      <c r="AR92" s="150">
        <f t="shared" si="45"/>
        <v>0</v>
      </c>
      <c r="AS92" s="150">
        <f t="shared" si="39"/>
        <v>0</v>
      </c>
      <c r="AT92" s="147">
        <f t="shared" si="48"/>
        <v>-1.7654916923982578E-2</v>
      </c>
      <c r="AU92" s="147">
        <f t="shared" si="49"/>
        <v>1.7654916923982578E-2</v>
      </c>
      <c r="AV92" s="150">
        <f t="shared" si="50"/>
        <v>4.4414113484710827</v>
      </c>
      <c r="AW92" s="150">
        <f t="shared" si="51"/>
        <v>4.4414113484710827</v>
      </c>
      <c r="AZ92" s="147">
        <f t="shared" si="52"/>
        <v>0</v>
      </c>
    </row>
    <row r="93" spans="5:52" s="145" customFormat="1" x14ac:dyDescent="0.25">
      <c r="E93" s="145">
        <v>83</v>
      </c>
      <c r="F93" s="146">
        <f>IF(saida!B84&gt;0,saida!B84,$F$11)</f>
        <v>278.14999999999998</v>
      </c>
      <c r="G93" s="147">
        <f>IF(saida!B84&gt;0,saida!A84,$G$11)</f>
        <v>0.93743468465636259</v>
      </c>
      <c r="H93" s="147">
        <f t="shared" si="46"/>
        <v>0.92720974552822011</v>
      </c>
      <c r="I93" s="146">
        <f>IF(saida!D84&gt;0,saida!D84,$I$11)</f>
        <v>278.14999999999998</v>
      </c>
      <c r="J93" s="147">
        <f>IF(saida!D84&gt;0,saida!C84,$J$11)</f>
        <v>0.64294736854975298</v>
      </c>
      <c r="K93" s="147">
        <f t="shared" si="47"/>
        <v>0.6523137931829357</v>
      </c>
      <c r="L93" s="148">
        <f>saida!L84</f>
        <v>305.85000000000002</v>
      </c>
      <c r="M93" s="149">
        <f>saida!I84</f>
        <v>5.0915893279574548E-2</v>
      </c>
      <c r="N93" s="149">
        <f>saida!J84</f>
        <v>-7.9623736093011238E-2</v>
      </c>
      <c r="O93" s="149">
        <f>saida!K84</f>
        <v>-0.13930881968522979</v>
      </c>
      <c r="P93" s="146"/>
      <c r="Q93" s="146"/>
      <c r="R93" s="146"/>
      <c r="S93" s="146"/>
      <c r="T93" s="146"/>
      <c r="AK93" s="145">
        <v>83</v>
      </c>
      <c r="AL93" s="147">
        <f t="shared" si="42"/>
        <v>0</v>
      </c>
      <c r="AM93" s="147">
        <f t="shared" si="40"/>
        <v>0</v>
      </c>
      <c r="AN93" s="150">
        <f t="shared" si="43"/>
        <v>0</v>
      </c>
      <c r="AO93" s="150">
        <f t="shared" si="41"/>
        <v>0</v>
      </c>
      <c r="AP93" s="147">
        <f t="shared" si="44"/>
        <v>0</v>
      </c>
      <c r="AQ93" s="147">
        <f t="shared" si="38"/>
        <v>0</v>
      </c>
      <c r="AR93" s="150">
        <f t="shared" si="45"/>
        <v>0</v>
      </c>
      <c r="AS93" s="150">
        <f t="shared" si="39"/>
        <v>0</v>
      </c>
      <c r="AT93" s="147">
        <f t="shared" si="48"/>
        <v>5.9685083592218552E-2</v>
      </c>
      <c r="AU93" s="147">
        <f t="shared" si="49"/>
        <v>5.9685083592218552E-2</v>
      </c>
      <c r="AV93" s="150">
        <f t="shared" si="50"/>
        <v>-74.95890863812059</v>
      </c>
      <c r="AW93" s="150">
        <f t="shared" si="51"/>
        <v>74.95890863812059</v>
      </c>
      <c r="AZ93" s="147">
        <f t="shared" si="52"/>
        <v>0</v>
      </c>
    </row>
    <row r="94" spans="5:52" x14ac:dyDescent="0.25">
      <c r="E94" s="23">
        <v>84</v>
      </c>
      <c r="F94" s="5">
        <f>IF(saida!B85&gt;0,saida!B85,$F$11)</f>
        <v>278.14999999999998</v>
      </c>
      <c r="G94" s="13">
        <f>IF(saida!B85&gt;0,saida!A85,$G$11)</f>
        <v>0.93743468465636259</v>
      </c>
      <c r="H94" s="13">
        <f t="shared" si="46"/>
        <v>0.92720974552822011</v>
      </c>
      <c r="I94" s="14">
        <f>IF(saida!D85&gt;0,saida!D85,$I$11)</f>
        <v>278.14999999999998</v>
      </c>
      <c r="J94" s="15">
        <f>IF(saida!D85&gt;0,saida!C85,$J$11)</f>
        <v>0.64294736854975298</v>
      </c>
      <c r="K94" s="15">
        <f t="shared" si="47"/>
        <v>0.6523137931829357</v>
      </c>
      <c r="L94" s="142">
        <f>saida!L85</f>
        <v>305.85000000000002</v>
      </c>
      <c r="M94" s="86">
        <f>saida!I85</f>
        <v>0.3327464396565486</v>
      </c>
      <c r="N94" s="86">
        <f>saida!J85</f>
        <v>-0.48404426442737269</v>
      </c>
      <c r="O94" s="86">
        <f>saida!K85</f>
        <v>-0.53342689064705484</v>
      </c>
      <c r="P94" s="4"/>
      <c r="AK94" s="23">
        <v>84</v>
      </c>
      <c r="AL94" s="13">
        <f t="shared" si="42"/>
        <v>0</v>
      </c>
      <c r="AM94" s="13">
        <f t="shared" si="40"/>
        <v>0</v>
      </c>
      <c r="AN94" s="16">
        <f t="shared" si="43"/>
        <v>0</v>
      </c>
      <c r="AO94" s="16">
        <f t="shared" si="41"/>
        <v>0</v>
      </c>
      <c r="AP94" s="15">
        <f t="shared" si="44"/>
        <v>0</v>
      </c>
      <c r="AQ94" s="15">
        <f t="shared" si="38"/>
        <v>0</v>
      </c>
      <c r="AR94" s="17">
        <f t="shared" si="45"/>
        <v>0</v>
      </c>
      <c r="AS94" s="17">
        <f t="shared" si="39"/>
        <v>0</v>
      </c>
      <c r="AT94" s="79">
        <f t="shared" si="48"/>
        <v>4.9382626219682146E-2</v>
      </c>
      <c r="AU94" s="79">
        <f t="shared" si="49"/>
        <v>4.9382626219682146E-2</v>
      </c>
      <c r="AV94" s="80">
        <f t="shared" si="50"/>
        <v>-10.202088909802928</v>
      </c>
      <c r="AW94" s="80">
        <f t="shared" si="51"/>
        <v>10.202088909802928</v>
      </c>
      <c r="AZ94" s="2">
        <f t="shared" si="52"/>
        <v>0</v>
      </c>
    </row>
    <row r="95" spans="5:52" x14ac:dyDescent="0.25">
      <c r="E95" s="23">
        <v>85</v>
      </c>
      <c r="F95" s="5">
        <f>IF(saida!B86&gt;0,saida!B86,$F$11)</f>
        <v>278.14999999999998</v>
      </c>
      <c r="G95" s="13">
        <f>IF(saida!B86&gt;0,saida!A86,$G$11)</f>
        <v>0.93743468465636259</v>
      </c>
      <c r="H95" s="13">
        <f t="shared" si="46"/>
        <v>0.92720974552822011</v>
      </c>
      <c r="I95" s="14">
        <f>IF(saida!D86&gt;0,saida!D86,$I$11)</f>
        <v>278.14999999999998</v>
      </c>
      <c r="J95" s="15">
        <f>IF(saida!D86&gt;0,saida!C86,$J$11)</f>
        <v>0.64294736854975298</v>
      </c>
      <c r="K95" s="15">
        <f t="shared" si="47"/>
        <v>0.6523137931829357</v>
      </c>
      <c r="L95" s="142">
        <f>saida!L86</f>
        <v>308.14999999999998</v>
      </c>
      <c r="M95" s="86">
        <f>saida!I86</f>
        <v>1</v>
      </c>
      <c r="N95" s="86">
        <f>saida!J86</f>
        <v>1.0000000000000001E-5</v>
      </c>
      <c r="O95" s="86">
        <f>saida!K86</f>
        <v>0</v>
      </c>
      <c r="P95" s="4"/>
      <c r="AK95" s="23">
        <v>85</v>
      </c>
      <c r="AL95" s="13">
        <f t="shared" si="42"/>
        <v>0</v>
      </c>
      <c r="AM95" s="13">
        <f t="shared" si="40"/>
        <v>0</v>
      </c>
      <c r="AN95" s="16">
        <f t="shared" si="43"/>
        <v>0</v>
      </c>
      <c r="AO95" s="16">
        <f t="shared" si="41"/>
        <v>0</v>
      </c>
      <c r="AP95" s="15">
        <f t="shared" si="44"/>
        <v>0</v>
      </c>
      <c r="AQ95" s="15">
        <f t="shared" si="38"/>
        <v>0</v>
      </c>
      <c r="AR95" s="17">
        <f t="shared" si="45"/>
        <v>0</v>
      </c>
      <c r="AS95" s="17">
        <f t="shared" si="39"/>
        <v>0</v>
      </c>
      <c r="AT95" s="79">
        <f t="shared" si="48"/>
        <v>1.0000000000000001E-5</v>
      </c>
      <c r="AU95" s="79">
        <f t="shared" si="49"/>
        <v>1.0000000000000001E-5</v>
      </c>
      <c r="AV95" s="80">
        <f t="shared" si="50"/>
        <v>0</v>
      </c>
      <c r="AW95" s="80">
        <f t="shared" si="51"/>
        <v>0</v>
      </c>
      <c r="AZ95" s="2">
        <f t="shared" si="52"/>
        <v>1.0000000000000001E-5</v>
      </c>
    </row>
    <row r="96" spans="5:52" x14ac:dyDescent="0.25">
      <c r="E96" s="23">
        <v>86</v>
      </c>
      <c r="F96" s="5">
        <f>IF(saida!B87&gt;0,saida!B87,$F$11)</f>
        <v>278.14999999999998</v>
      </c>
      <c r="G96" s="13">
        <f>IF(saida!B87&gt;0,saida!A87,$G$11)</f>
        <v>0.93743468465636259</v>
      </c>
      <c r="H96" s="13">
        <f t="shared" si="46"/>
        <v>0.92720974552822011</v>
      </c>
      <c r="I96" s="14">
        <f>IF(saida!D87&gt;0,saida!D87,$I$11)</f>
        <v>278.14999999999998</v>
      </c>
      <c r="J96" s="15">
        <f>IF(saida!D87&gt;0,saida!C87,$J$11)</f>
        <v>0.64294736854975298</v>
      </c>
      <c r="K96" s="15">
        <f t="shared" si="47"/>
        <v>0.6523137931829357</v>
      </c>
      <c r="L96" s="142">
        <f>saida!L87</f>
        <v>308.14999999999998</v>
      </c>
      <c r="M96" s="86">
        <f>saida!I87</f>
        <v>0.50964254374454676</v>
      </c>
      <c r="N96" s="86">
        <f>saida!J87</f>
        <v>-0.56663122994629322</v>
      </c>
      <c r="O96" s="86">
        <f>saida!K87</f>
        <v>-0.58534489820791002</v>
      </c>
      <c r="P96" s="4"/>
      <c r="AK96" s="23">
        <v>86</v>
      </c>
      <c r="AL96" s="13">
        <f t="shared" si="42"/>
        <v>0</v>
      </c>
      <c r="AM96" s="13">
        <f t="shared" si="40"/>
        <v>0</v>
      </c>
      <c r="AN96" s="16">
        <f t="shared" si="43"/>
        <v>0</v>
      </c>
      <c r="AO96" s="16">
        <f t="shared" si="41"/>
        <v>0</v>
      </c>
      <c r="AP96" s="15">
        <f t="shared" si="44"/>
        <v>0</v>
      </c>
      <c r="AQ96" s="15">
        <f t="shared" si="38"/>
        <v>0</v>
      </c>
      <c r="AR96" s="17">
        <f t="shared" si="45"/>
        <v>0</v>
      </c>
      <c r="AS96" s="17">
        <f t="shared" si="39"/>
        <v>0</v>
      </c>
      <c r="AT96" s="79">
        <f t="shared" si="48"/>
        <v>1.87136682616168E-2</v>
      </c>
      <c r="AU96" s="79">
        <f t="shared" si="49"/>
        <v>1.87136682616168E-2</v>
      </c>
      <c r="AV96" s="80">
        <f t="shared" si="50"/>
        <v>-3.3026185767047345</v>
      </c>
      <c r="AW96" s="80">
        <f t="shared" si="51"/>
        <v>3.3026185767047345</v>
      </c>
      <c r="AZ96" s="2">
        <f t="shared" si="52"/>
        <v>0</v>
      </c>
    </row>
    <row r="97" spans="5:52" x14ac:dyDescent="0.25">
      <c r="E97" s="23">
        <v>87</v>
      </c>
      <c r="F97" s="5">
        <f>IF(saida!B88&gt;0,saida!B88,$F$11)</f>
        <v>278.14999999999998</v>
      </c>
      <c r="G97" s="13">
        <f>IF(saida!B88&gt;0,saida!A88,$G$11)</f>
        <v>0.93743468465636259</v>
      </c>
      <c r="H97" s="13">
        <f t="shared" si="46"/>
        <v>0.92720974552822011</v>
      </c>
      <c r="I97" s="14">
        <f>IF(saida!D88&gt;0,saida!D88,$I$11)</f>
        <v>278.14999999999998</v>
      </c>
      <c r="J97" s="15">
        <f>IF(saida!D88&gt;0,saida!C88,$J$11)</f>
        <v>0.64294736854975298</v>
      </c>
      <c r="K97" s="15">
        <f t="shared" si="47"/>
        <v>0.6523137931829357</v>
      </c>
      <c r="L97" s="142">
        <f>saida!L88</f>
        <v>308.14999999999998</v>
      </c>
      <c r="M97" s="86">
        <f>saida!I88</f>
        <v>0.2456964285887456</v>
      </c>
      <c r="N97" s="86">
        <f>saida!J88</f>
        <v>-0.48959712516940918</v>
      </c>
      <c r="O97" s="86">
        <f>saida!K88</f>
        <v>-0.47406355763057079</v>
      </c>
      <c r="P97" s="4"/>
      <c r="AK97" s="23">
        <v>87</v>
      </c>
      <c r="AL97" s="13">
        <f t="shared" si="42"/>
        <v>0</v>
      </c>
      <c r="AM97" s="13">
        <f t="shared" ref="AM97:AM160" si="53">IF(AK97&lt;$A$7+1,ABS(AL97),0)</f>
        <v>0</v>
      </c>
      <c r="AN97" s="16">
        <f t="shared" si="43"/>
        <v>0</v>
      </c>
      <c r="AO97" s="16">
        <f t="shared" ref="AO97:AO160" si="54">IF(AK97&lt;$A$7+1,ABS(AN97),0)</f>
        <v>0</v>
      </c>
      <c r="AP97" s="15">
        <f t="shared" si="44"/>
        <v>0</v>
      </c>
      <c r="AQ97" s="15">
        <f t="shared" si="38"/>
        <v>0</v>
      </c>
      <c r="AR97" s="17">
        <f t="shared" si="45"/>
        <v>0</v>
      </c>
      <c r="AS97" s="17">
        <f t="shared" si="39"/>
        <v>0</v>
      </c>
      <c r="AT97" s="79">
        <f t="shared" si="48"/>
        <v>-1.5533567538838389E-2</v>
      </c>
      <c r="AU97" s="79">
        <f t="shared" si="49"/>
        <v>1.5533567538838389E-2</v>
      </c>
      <c r="AV97" s="80">
        <f t="shared" si="50"/>
        <v>3.1727244177472453</v>
      </c>
      <c r="AW97" s="80">
        <f t="shared" si="51"/>
        <v>3.1727244177472453</v>
      </c>
      <c r="AZ97" s="2">
        <f t="shared" si="52"/>
        <v>0</v>
      </c>
    </row>
    <row r="98" spans="5:52" x14ac:dyDescent="0.25">
      <c r="E98" s="23">
        <v>88</v>
      </c>
      <c r="F98" s="5">
        <f>IF(saida!B89&gt;0,saida!B89,$F$11)</f>
        <v>278.14999999999998</v>
      </c>
      <c r="G98" s="13">
        <f>IF(saida!B89&gt;0,saida!A89,$G$11)</f>
        <v>0.93743468465636259</v>
      </c>
      <c r="H98" s="13">
        <f t="shared" si="46"/>
        <v>0.92720974552822011</v>
      </c>
      <c r="I98" s="14">
        <f>IF(saida!D89&gt;0,saida!D89,$I$11)</f>
        <v>278.14999999999998</v>
      </c>
      <c r="J98" s="15">
        <f>IF(saida!D89&gt;0,saida!C89,$J$11)</f>
        <v>0.64294736854975298</v>
      </c>
      <c r="K98" s="15">
        <f t="shared" si="47"/>
        <v>0.6523137931829357</v>
      </c>
      <c r="L98" s="142">
        <f>saida!L89</f>
        <v>308.14999999999998</v>
      </c>
      <c r="M98" s="86">
        <f>saida!I89</f>
        <v>0.1014704979129509</v>
      </c>
      <c r="N98" s="86">
        <f>saida!J89</f>
        <v>-0.25825810430526491</v>
      </c>
      <c r="O98" s="86">
        <f>saida!K89</f>
        <v>-0.25493262679391421</v>
      </c>
      <c r="P98" s="4"/>
      <c r="AK98" s="23">
        <v>88</v>
      </c>
      <c r="AL98" s="13">
        <f t="shared" si="42"/>
        <v>0</v>
      </c>
      <c r="AM98" s="13">
        <f t="shared" si="53"/>
        <v>0</v>
      </c>
      <c r="AN98" s="16">
        <f t="shared" si="43"/>
        <v>0</v>
      </c>
      <c r="AO98" s="16">
        <f t="shared" si="54"/>
        <v>0</v>
      </c>
      <c r="AP98" s="15">
        <f t="shared" si="44"/>
        <v>0</v>
      </c>
      <c r="AQ98" s="15">
        <f t="shared" si="38"/>
        <v>0</v>
      </c>
      <c r="AR98" s="17">
        <f t="shared" si="45"/>
        <v>0</v>
      </c>
      <c r="AS98" s="17">
        <f t="shared" si="39"/>
        <v>0</v>
      </c>
      <c r="AT98" s="79">
        <f t="shared" si="48"/>
        <v>-3.3254775113507051E-3</v>
      </c>
      <c r="AU98" s="79">
        <f t="shared" si="49"/>
        <v>3.3254775113507051E-3</v>
      </c>
      <c r="AV98" s="80">
        <f t="shared" si="50"/>
        <v>1.2876565946677674</v>
      </c>
      <c r="AW98" s="80">
        <f t="shared" si="51"/>
        <v>1.2876565946677674</v>
      </c>
      <c r="AZ98" s="2">
        <f t="shared" si="52"/>
        <v>0</v>
      </c>
    </row>
    <row r="99" spans="5:52" x14ac:dyDescent="0.25">
      <c r="E99" s="23">
        <v>89</v>
      </c>
      <c r="F99" s="5">
        <f>IF(saida!B90&gt;0,saida!B90,$F$11)</f>
        <v>278.14999999999998</v>
      </c>
      <c r="G99" s="13">
        <f>IF(saida!B90&gt;0,saida!A90,$G$11)</f>
        <v>0.93743468465636259</v>
      </c>
      <c r="H99" s="13">
        <f t="shared" si="46"/>
        <v>0.92720974552822011</v>
      </c>
      <c r="I99" s="14">
        <f>IF(saida!D90&gt;0,saida!D90,$I$11)</f>
        <v>278.14999999999998</v>
      </c>
      <c r="J99" s="15">
        <f>IF(saida!D90&gt;0,saida!C90,$J$11)</f>
        <v>0.64294736854975298</v>
      </c>
      <c r="K99" s="15">
        <f t="shared" si="47"/>
        <v>0.6523137931829357</v>
      </c>
      <c r="L99" s="142">
        <f>saida!L90</f>
        <v>308.14999999999998</v>
      </c>
      <c r="M99" s="86">
        <f>saida!I90</f>
        <v>4.8578895647660159E-2</v>
      </c>
      <c r="N99" s="86">
        <f>saida!J90</f>
        <v>-9.0097983880689403E-2</v>
      </c>
      <c r="O99" s="86">
        <f>saida!K90</f>
        <v>-0.1342544634137845</v>
      </c>
      <c r="P99" s="4"/>
      <c r="AK99" s="23">
        <v>89</v>
      </c>
      <c r="AL99" s="13">
        <f t="shared" si="42"/>
        <v>0</v>
      </c>
      <c r="AM99" s="13">
        <f t="shared" si="53"/>
        <v>0</v>
      </c>
      <c r="AN99" s="16">
        <f t="shared" si="43"/>
        <v>0</v>
      </c>
      <c r="AO99" s="16">
        <f t="shared" si="54"/>
        <v>0</v>
      </c>
      <c r="AP99" s="15">
        <f t="shared" si="44"/>
        <v>0</v>
      </c>
      <c r="AQ99" s="15">
        <f t="shared" si="38"/>
        <v>0</v>
      </c>
      <c r="AR99" s="17">
        <f t="shared" si="45"/>
        <v>0</v>
      </c>
      <c r="AS99" s="17">
        <f t="shared" si="39"/>
        <v>0</v>
      </c>
      <c r="AT99" s="79">
        <f t="shared" si="48"/>
        <v>4.4156479533095094E-2</v>
      </c>
      <c r="AU99" s="79">
        <f t="shared" si="49"/>
        <v>4.4156479533095094E-2</v>
      </c>
      <c r="AV99" s="80">
        <f t="shared" si="50"/>
        <v>-49.009398025563478</v>
      </c>
      <c r="AW99" s="80">
        <f t="shared" si="51"/>
        <v>49.009398025563478</v>
      </c>
      <c r="AZ99" s="2">
        <f t="shared" si="52"/>
        <v>0</v>
      </c>
    </row>
    <row r="100" spans="5:52" x14ac:dyDescent="0.25">
      <c r="E100" s="23">
        <v>90</v>
      </c>
      <c r="F100" s="5">
        <f>IF(saida!B91&gt;0,saida!B91,$F$11)</f>
        <v>278.14999999999998</v>
      </c>
      <c r="G100" s="13">
        <f>IF(saida!B91&gt;0,saida!A91,$G$11)</f>
        <v>0.93743468465636259</v>
      </c>
      <c r="H100" s="13">
        <f t="shared" si="46"/>
        <v>0.92720974552822011</v>
      </c>
      <c r="I100" s="14">
        <f>IF(saida!D91&gt;0,saida!D91,$I$11)</f>
        <v>278.14999999999998</v>
      </c>
      <c r="J100" s="15">
        <f>IF(saida!D91&gt;0,saida!C91,$J$11)</f>
        <v>0.64294736854975298</v>
      </c>
      <c r="K100" s="15">
        <f t="shared" si="47"/>
        <v>0.6523137931829357</v>
      </c>
      <c r="L100" s="142">
        <f>saida!L91</f>
        <v>308.14999999999998</v>
      </c>
      <c r="M100" s="86">
        <f>saida!I91</f>
        <v>0</v>
      </c>
      <c r="N100" s="86">
        <f>saida!J91</f>
        <v>1.0000000000000001E-5</v>
      </c>
      <c r="O100" s="86">
        <f>saida!K91</f>
        <v>0</v>
      </c>
      <c r="P100" s="4"/>
      <c r="AK100" s="23">
        <v>90</v>
      </c>
      <c r="AL100" s="13">
        <f t="shared" si="42"/>
        <v>0</v>
      </c>
      <c r="AM100" s="13">
        <f t="shared" si="53"/>
        <v>0</v>
      </c>
      <c r="AN100" s="16">
        <f t="shared" si="43"/>
        <v>0</v>
      </c>
      <c r="AO100" s="16">
        <f t="shared" si="54"/>
        <v>0</v>
      </c>
      <c r="AP100" s="15">
        <f t="shared" si="44"/>
        <v>0</v>
      </c>
      <c r="AQ100" s="15">
        <f t="shared" si="38"/>
        <v>0</v>
      </c>
      <c r="AR100" s="17">
        <f t="shared" si="45"/>
        <v>0</v>
      </c>
      <c r="AS100" s="17">
        <f t="shared" si="39"/>
        <v>0</v>
      </c>
      <c r="AT100" s="79">
        <f t="shared" si="48"/>
        <v>1.0000000000000001E-5</v>
      </c>
      <c r="AU100" s="79">
        <f t="shared" si="49"/>
        <v>1.0000000000000001E-5</v>
      </c>
      <c r="AV100" s="80">
        <f t="shared" si="50"/>
        <v>0</v>
      </c>
      <c r="AW100" s="80">
        <f t="shared" si="51"/>
        <v>0</v>
      </c>
      <c r="AZ100" s="2">
        <f t="shared" si="52"/>
        <v>1.0000000000000001E-5</v>
      </c>
    </row>
    <row r="101" spans="5:52" x14ac:dyDescent="0.25">
      <c r="E101" s="23">
        <v>91</v>
      </c>
      <c r="F101" s="5">
        <f>IF(saida!B92&gt;0,saida!B92,$F$11)</f>
        <v>278.14999999999998</v>
      </c>
      <c r="G101" s="13">
        <f>IF(saida!B92&gt;0,saida!A92,$G$11)</f>
        <v>0.93743468465636259</v>
      </c>
      <c r="H101" s="13">
        <f t="shared" si="46"/>
        <v>0.92720974552822011</v>
      </c>
      <c r="I101" s="14">
        <f>IF(saida!D92&gt;0,saida!D92,$I$11)</f>
        <v>278.14999999999998</v>
      </c>
      <c r="J101" s="15">
        <f>IF(saida!D92&gt;0,saida!C92,$J$11)</f>
        <v>0.64294736854975298</v>
      </c>
      <c r="K101" s="15">
        <f t="shared" si="47"/>
        <v>0.6523137931829357</v>
      </c>
      <c r="L101" s="142">
        <f>saida!L92</f>
        <v>308.14999999999998</v>
      </c>
      <c r="M101" s="86">
        <f>saida!I92</f>
        <v>0</v>
      </c>
      <c r="N101" s="86">
        <f>saida!J92</f>
        <v>1.0000000000000001E-5</v>
      </c>
      <c r="O101" s="86">
        <f>saida!K92</f>
        <v>0</v>
      </c>
      <c r="P101" s="4"/>
      <c r="AK101" s="23">
        <v>91</v>
      </c>
      <c r="AL101" s="13">
        <f t="shared" si="42"/>
        <v>0</v>
      </c>
      <c r="AM101" s="13">
        <f t="shared" si="53"/>
        <v>0</v>
      </c>
      <c r="AN101" s="16">
        <f t="shared" si="43"/>
        <v>0</v>
      </c>
      <c r="AO101" s="16">
        <f t="shared" si="54"/>
        <v>0</v>
      </c>
      <c r="AP101" s="15">
        <f t="shared" si="44"/>
        <v>0</v>
      </c>
      <c r="AQ101" s="15">
        <f t="shared" si="38"/>
        <v>0</v>
      </c>
      <c r="AR101" s="17">
        <f t="shared" si="45"/>
        <v>0</v>
      </c>
      <c r="AS101" s="17">
        <f t="shared" si="39"/>
        <v>0</v>
      </c>
      <c r="AT101" s="79">
        <f t="shared" si="48"/>
        <v>1.0000000000000001E-5</v>
      </c>
      <c r="AU101" s="79">
        <f t="shared" si="49"/>
        <v>1.0000000000000001E-5</v>
      </c>
      <c r="AV101" s="80">
        <f t="shared" si="50"/>
        <v>0</v>
      </c>
      <c r="AW101" s="80">
        <f t="shared" si="51"/>
        <v>0</v>
      </c>
      <c r="AZ101" s="2">
        <f t="shared" si="52"/>
        <v>1.0000000000000001E-5</v>
      </c>
    </row>
    <row r="102" spans="5:52" x14ac:dyDescent="0.25">
      <c r="E102" s="23">
        <v>92</v>
      </c>
      <c r="F102" s="5">
        <f>IF(saida!B93&gt;0,saida!B93,$F$11)</f>
        <v>278.14999999999998</v>
      </c>
      <c r="G102" s="13">
        <f>IF(saida!B93&gt;0,saida!A93,$G$11)</f>
        <v>0.93743468465636259</v>
      </c>
      <c r="H102" s="13">
        <f t="shared" si="46"/>
        <v>0.92720974552822011</v>
      </c>
      <c r="I102" s="14">
        <f>IF(saida!D93&gt;0,saida!D93,$I$11)</f>
        <v>278.14999999999998</v>
      </c>
      <c r="J102" s="15">
        <f>IF(saida!D93&gt;0,saida!C93,$J$11)</f>
        <v>0.64294736854975298</v>
      </c>
      <c r="K102" s="15">
        <f t="shared" si="47"/>
        <v>0.6523137931829357</v>
      </c>
      <c r="L102" s="142">
        <f>saida!L93</f>
        <v>308.14999999999998</v>
      </c>
      <c r="M102" s="86">
        <f>saida!I93</f>
        <v>0</v>
      </c>
      <c r="N102" s="86">
        <f>saida!J93</f>
        <v>1.0000000000000001E-5</v>
      </c>
      <c r="O102" s="86">
        <f>saida!K93</f>
        <v>0</v>
      </c>
      <c r="P102" s="4"/>
      <c r="AK102" s="23">
        <v>92</v>
      </c>
      <c r="AL102" s="13">
        <f t="shared" si="42"/>
        <v>0</v>
      </c>
      <c r="AM102" s="13">
        <f t="shared" si="53"/>
        <v>0</v>
      </c>
      <c r="AN102" s="16">
        <f t="shared" si="43"/>
        <v>0</v>
      </c>
      <c r="AO102" s="16">
        <f t="shared" si="54"/>
        <v>0</v>
      </c>
      <c r="AP102" s="15">
        <f t="shared" si="44"/>
        <v>0</v>
      </c>
      <c r="AQ102" s="15">
        <f t="shared" si="38"/>
        <v>0</v>
      </c>
      <c r="AR102" s="17">
        <f t="shared" si="45"/>
        <v>0</v>
      </c>
      <c r="AS102" s="17">
        <f t="shared" si="39"/>
        <v>0</v>
      </c>
      <c r="AT102" s="79">
        <f t="shared" si="48"/>
        <v>1.0000000000000001E-5</v>
      </c>
      <c r="AU102" s="79">
        <f t="shared" si="49"/>
        <v>1.0000000000000001E-5</v>
      </c>
      <c r="AV102" s="80">
        <f t="shared" si="50"/>
        <v>0</v>
      </c>
      <c r="AW102" s="80">
        <f t="shared" si="51"/>
        <v>0</v>
      </c>
      <c r="AZ102" s="2">
        <f t="shared" si="52"/>
        <v>1.0000000000000001E-5</v>
      </c>
    </row>
    <row r="103" spans="5:52" x14ac:dyDescent="0.25">
      <c r="E103" s="23">
        <v>93</v>
      </c>
      <c r="F103" s="5">
        <f>IF(saida!B94&gt;0,saida!B94,$F$11)</f>
        <v>278.14999999999998</v>
      </c>
      <c r="G103" s="13">
        <f>IF(saida!B94&gt;0,saida!A94,$G$11)</f>
        <v>0.93743468465636259</v>
      </c>
      <c r="H103" s="13">
        <f t="shared" si="46"/>
        <v>0.92720974552822011</v>
      </c>
      <c r="I103" s="14">
        <f>IF(saida!D94&gt;0,saida!D94,$I$11)</f>
        <v>278.14999999999998</v>
      </c>
      <c r="J103" s="15">
        <f>IF(saida!D94&gt;0,saida!C94,$J$11)</f>
        <v>0.64294736854975298</v>
      </c>
      <c r="K103" s="15">
        <f t="shared" si="47"/>
        <v>0.6523137931829357</v>
      </c>
      <c r="L103" s="142">
        <f>saida!L94</f>
        <v>308.14999999999998</v>
      </c>
      <c r="M103" s="86">
        <f>saida!I94</f>
        <v>0</v>
      </c>
      <c r="N103" s="86">
        <f>saida!J94</f>
        <v>1.0000000000000001E-5</v>
      </c>
      <c r="O103" s="86">
        <f>saida!K94</f>
        <v>0</v>
      </c>
      <c r="P103" s="4"/>
      <c r="AK103" s="23">
        <v>93</v>
      </c>
      <c r="AL103" s="13">
        <f t="shared" si="42"/>
        <v>0</v>
      </c>
      <c r="AM103" s="13">
        <f t="shared" si="53"/>
        <v>0</v>
      </c>
      <c r="AN103" s="16">
        <f t="shared" si="43"/>
        <v>0</v>
      </c>
      <c r="AO103" s="16">
        <f t="shared" si="54"/>
        <v>0</v>
      </c>
      <c r="AP103" s="15">
        <f t="shared" si="44"/>
        <v>0</v>
      </c>
      <c r="AQ103" s="15">
        <f t="shared" si="38"/>
        <v>0</v>
      </c>
      <c r="AR103" s="17">
        <f t="shared" si="45"/>
        <v>0</v>
      </c>
      <c r="AS103" s="17">
        <f t="shared" si="39"/>
        <v>0</v>
      </c>
      <c r="AT103" s="79">
        <f t="shared" si="48"/>
        <v>1.0000000000000001E-5</v>
      </c>
      <c r="AU103" s="79">
        <f t="shared" si="49"/>
        <v>1.0000000000000001E-5</v>
      </c>
      <c r="AV103" s="80">
        <f t="shared" si="50"/>
        <v>0</v>
      </c>
      <c r="AW103" s="80">
        <f t="shared" si="51"/>
        <v>0</v>
      </c>
      <c r="AZ103" s="2">
        <f t="shared" si="52"/>
        <v>1.0000000000000001E-5</v>
      </c>
    </row>
    <row r="104" spans="5:52" x14ac:dyDescent="0.25">
      <c r="E104" s="23">
        <v>94</v>
      </c>
      <c r="F104" s="5">
        <f>IF(saida!B95&gt;0,saida!B95,$F$11)</f>
        <v>278.14999999999998</v>
      </c>
      <c r="G104" s="13">
        <f>IF(saida!B95&gt;0,saida!A95,$G$11)</f>
        <v>0.93743468465636259</v>
      </c>
      <c r="H104" s="13">
        <f t="shared" si="46"/>
        <v>0.92720974552822011</v>
      </c>
      <c r="I104" s="14">
        <f>IF(saida!D95&gt;0,saida!D95,$I$11)</f>
        <v>278.14999999999998</v>
      </c>
      <c r="J104" s="15">
        <f>IF(saida!D95&gt;0,saida!C95,$J$11)</f>
        <v>0.64294736854975298</v>
      </c>
      <c r="K104" s="15">
        <f t="shared" si="47"/>
        <v>0.6523137931829357</v>
      </c>
      <c r="L104" s="142">
        <f>saida!L95</f>
        <v>308.14999999999998</v>
      </c>
      <c r="M104" s="86">
        <f>saida!I95</f>
        <v>0</v>
      </c>
      <c r="N104" s="86">
        <f>saida!J95</f>
        <v>1.0000000000000001E-5</v>
      </c>
      <c r="O104" s="86">
        <f>saida!K95</f>
        <v>0</v>
      </c>
      <c r="P104" s="4"/>
      <c r="AK104" s="23">
        <v>94</v>
      </c>
      <c r="AL104" s="13">
        <f t="shared" si="42"/>
        <v>0</v>
      </c>
      <c r="AM104" s="13">
        <f t="shared" si="53"/>
        <v>0</v>
      </c>
      <c r="AN104" s="16">
        <f t="shared" si="43"/>
        <v>0</v>
      </c>
      <c r="AO104" s="16">
        <f t="shared" si="54"/>
        <v>0</v>
      </c>
      <c r="AP104" s="15">
        <f t="shared" si="44"/>
        <v>0</v>
      </c>
      <c r="AQ104" s="15">
        <f t="shared" si="38"/>
        <v>0</v>
      </c>
      <c r="AR104" s="17">
        <f t="shared" si="45"/>
        <v>0</v>
      </c>
      <c r="AS104" s="17">
        <f t="shared" si="39"/>
        <v>0</v>
      </c>
      <c r="AT104" s="79">
        <f t="shared" si="48"/>
        <v>1.0000000000000001E-5</v>
      </c>
      <c r="AU104" s="79">
        <f t="shared" si="49"/>
        <v>1.0000000000000001E-5</v>
      </c>
      <c r="AV104" s="80">
        <f t="shared" si="50"/>
        <v>0</v>
      </c>
      <c r="AW104" s="80">
        <f t="shared" si="51"/>
        <v>0</v>
      </c>
      <c r="AZ104" s="2">
        <f t="shared" si="52"/>
        <v>1.0000000000000001E-5</v>
      </c>
    </row>
    <row r="105" spans="5:52" x14ac:dyDescent="0.25">
      <c r="E105" s="23">
        <v>95</v>
      </c>
      <c r="F105" s="5">
        <f>IF(saida!B96&gt;0,saida!B96,$F$11)</f>
        <v>278.14999999999998</v>
      </c>
      <c r="G105" s="13">
        <f>IF(saida!B96&gt;0,saida!A96,$G$11)</f>
        <v>0.93743468465636259</v>
      </c>
      <c r="H105" s="13">
        <f t="shared" si="46"/>
        <v>0.92720974552822011</v>
      </c>
      <c r="I105" s="14">
        <f>IF(saida!D96&gt;0,saida!D96,$I$11)</f>
        <v>278.14999999999998</v>
      </c>
      <c r="J105" s="15">
        <f>IF(saida!D96&gt;0,saida!C96,$J$11)</f>
        <v>0.64294736854975298</v>
      </c>
      <c r="K105" s="15">
        <f t="shared" si="47"/>
        <v>0.6523137931829357</v>
      </c>
      <c r="L105" s="142">
        <f>saida!L96</f>
        <v>308.14999999999998</v>
      </c>
      <c r="M105" s="86">
        <f>saida!I96</f>
        <v>0</v>
      </c>
      <c r="N105" s="86">
        <f>saida!J96</f>
        <v>1.0000000000000001E-5</v>
      </c>
      <c r="O105" s="86">
        <f>saida!K96</f>
        <v>0</v>
      </c>
      <c r="P105" s="4"/>
      <c r="AK105" s="23">
        <v>95</v>
      </c>
      <c r="AL105" s="13">
        <f t="shared" si="42"/>
        <v>0</v>
      </c>
      <c r="AM105" s="13">
        <f t="shared" si="53"/>
        <v>0</v>
      </c>
      <c r="AN105" s="16">
        <f t="shared" si="43"/>
        <v>0</v>
      </c>
      <c r="AO105" s="16">
        <f t="shared" si="54"/>
        <v>0</v>
      </c>
      <c r="AP105" s="15">
        <f t="shared" si="44"/>
        <v>0</v>
      </c>
      <c r="AQ105" s="15">
        <f t="shared" si="38"/>
        <v>0</v>
      </c>
      <c r="AR105" s="17">
        <f t="shared" si="45"/>
        <v>0</v>
      </c>
      <c r="AS105" s="17">
        <f t="shared" si="39"/>
        <v>0</v>
      </c>
      <c r="AT105" s="79">
        <f t="shared" si="48"/>
        <v>1.0000000000000001E-5</v>
      </c>
      <c r="AU105" s="79">
        <f t="shared" si="49"/>
        <v>1.0000000000000001E-5</v>
      </c>
      <c r="AV105" s="80">
        <f t="shared" si="50"/>
        <v>0</v>
      </c>
      <c r="AW105" s="80">
        <f t="shared" si="51"/>
        <v>0</v>
      </c>
      <c r="AZ105" s="2">
        <f t="shared" si="52"/>
        <v>1.0000000000000001E-5</v>
      </c>
    </row>
    <row r="106" spans="5:52" x14ac:dyDescent="0.25">
      <c r="E106" s="23">
        <v>96</v>
      </c>
      <c r="F106" s="5">
        <f>IF(saida!B97&gt;0,saida!B97,$F$11)</f>
        <v>278.14999999999998</v>
      </c>
      <c r="G106" s="13">
        <f>IF(saida!B97&gt;0,saida!A97,$G$11)</f>
        <v>0.93743468465636259</v>
      </c>
      <c r="H106" s="13">
        <f t="shared" si="46"/>
        <v>0.92720974552822011</v>
      </c>
      <c r="I106" s="14">
        <f>IF(saida!D97&gt;0,saida!D97,$I$11)</f>
        <v>278.14999999999998</v>
      </c>
      <c r="J106" s="15">
        <f>IF(saida!D97&gt;0,saida!C97,$J$11)</f>
        <v>0.64294736854975298</v>
      </c>
      <c r="K106" s="15">
        <f t="shared" si="47"/>
        <v>0.6523137931829357</v>
      </c>
      <c r="L106" s="142">
        <f>saida!L97</f>
        <v>310.39999999999998</v>
      </c>
      <c r="M106" s="86">
        <f>saida!I97</f>
        <v>0</v>
      </c>
      <c r="N106" s="86">
        <f>saida!J97</f>
        <v>1.0000000000000001E-5</v>
      </c>
      <c r="O106" s="86">
        <f>saida!K97</f>
        <v>0</v>
      </c>
      <c r="P106" s="4"/>
      <c r="AK106" s="23">
        <v>96</v>
      </c>
      <c r="AL106" s="13">
        <f t="shared" si="42"/>
        <v>0</v>
      </c>
      <c r="AM106" s="13">
        <f t="shared" si="53"/>
        <v>0</v>
      </c>
      <c r="AN106" s="16">
        <f t="shared" si="43"/>
        <v>0</v>
      </c>
      <c r="AO106" s="16">
        <f t="shared" si="54"/>
        <v>0</v>
      </c>
      <c r="AP106" s="15">
        <f t="shared" si="44"/>
        <v>0</v>
      </c>
      <c r="AQ106" s="15">
        <f t="shared" si="38"/>
        <v>0</v>
      </c>
      <c r="AR106" s="17">
        <f t="shared" si="45"/>
        <v>0</v>
      </c>
      <c r="AS106" s="17">
        <f t="shared" si="39"/>
        <v>0</v>
      </c>
      <c r="AT106" s="79">
        <f t="shared" si="48"/>
        <v>1.0000000000000001E-5</v>
      </c>
      <c r="AU106" s="79">
        <f t="shared" si="49"/>
        <v>1.0000000000000001E-5</v>
      </c>
      <c r="AV106" s="80">
        <f t="shared" si="50"/>
        <v>0</v>
      </c>
      <c r="AW106" s="80">
        <f t="shared" si="51"/>
        <v>0</v>
      </c>
      <c r="AZ106" s="2">
        <f t="shared" si="52"/>
        <v>1.0000000000000001E-5</v>
      </c>
    </row>
    <row r="107" spans="5:52" x14ac:dyDescent="0.25">
      <c r="E107" s="23">
        <v>97</v>
      </c>
      <c r="F107" s="5">
        <f>IF(saida!B98&gt;0,saida!B98,$F$11)</f>
        <v>278.14999999999998</v>
      </c>
      <c r="G107" s="13">
        <f>IF(saida!B98&gt;0,saida!A98,$G$11)</f>
        <v>0.93743468465636259</v>
      </c>
      <c r="H107" s="13">
        <f t="shared" si="46"/>
        <v>0.92720974552822011</v>
      </c>
      <c r="I107" s="14">
        <f>IF(saida!D98&gt;0,saida!D98,$I$11)</f>
        <v>278.14999999999998</v>
      </c>
      <c r="J107" s="15">
        <f>IF(saida!D98&gt;0,saida!C98,$J$11)</f>
        <v>0.64294736854975298</v>
      </c>
      <c r="K107" s="15">
        <f t="shared" si="47"/>
        <v>0.6523137931829357</v>
      </c>
      <c r="L107" s="142">
        <f>saida!L98</f>
        <v>311.14999999999998</v>
      </c>
      <c r="M107" s="86">
        <f>saida!I98</f>
        <v>0</v>
      </c>
      <c r="N107" s="86">
        <f>saida!J98</f>
        <v>1.0000000000000001E-5</v>
      </c>
      <c r="O107" s="86">
        <f>saida!K98</f>
        <v>0</v>
      </c>
      <c r="P107" s="4"/>
      <c r="AK107" s="23">
        <v>97</v>
      </c>
      <c r="AL107" s="13">
        <f t="shared" ref="AL107:AL138" si="55">IF(AK107&lt;$A$7+1,G107-H107,0)</f>
        <v>0</v>
      </c>
      <c r="AM107" s="13">
        <f t="shared" si="53"/>
        <v>0</v>
      </c>
      <c r="AN107" s="16">
        <f t="shared" ref="AN107:AN138" si="56">IF(AK107&lt;$A$7+1,100*AL107/G107,0)</f>
        <v>0</v>
      </c>
      <c r="AO107" s="16">
        <f t="shared" si="54"/>
        <v>0</v>
      </c>
      <c r="AP107" s="15">
        <f t="shared" ref="AP107:AP138" si="57">IF(AK107&lt;$B$7+1,J107-K107,0)</f>
        <v>0</v>
      </c>
      <c r="AQ107" s="15">
        <f t="shared" si="38"/>
        <v>0</v>
      </c>
      <c r="AR107" s="17">
        <f t="shared" ref="AR107:AR138" si="58">IF(AK107&lt;$B$7+1,100*AP107/J107,0)</f>
        <v>0</v>
      </c>
      <c r="AS107" s="17">
        <f t="shared" si="39"/>
        <v>0</v>
      </c>
      <c r="AT107" s="79">
        <f t="shared" si="48"/>
        <v>1.0000000000000001E-5</v>
      </c>
      <c r="AU107" s="79">
        <f t="shared" si="49"/>
        <v>1.0000000000000001E-5</v>
      </c>
      <c r="AV107" s="80">
        <f t="shared" si="50"/>
        <v>0</v>
      </c>
      <c r="AW107" s="80">
        <f t="shared" si="51"/>
        <v>0</v>
      </c>
      <c r="AZ107" s="2">
        <f t="shared" si="52"/>
        <v>1.0000000000000001E-5</v>
      </c>
    </row>
    <row r="108" spans="5:52" x14ac:dyDescent="0.25">
      <c r="E108" s="23">
        <v>98</v>
      </c>
      <c r="F108" s="5">
        <f>IF(saida!B99&gt;0,saida!B99,$F$11)</f>
        <v>278.14999999999998</v>
      </c>
      <c r="G108" s="13">
        <f>IF(saida!B99&gt;0,saida!A99,$G$11)</f>
        <v>0.93743468465636259</v>
      </c>
      <c r="H108" s="13">
        <f t="shared" si="46"/>
        <v>0.92720974552822011</v>
      </c>
      <c r="I108" s="14">
        <f>IF(saida!D99&gt;0,saida!D99,$I$11)</f>
        <v>278.14999999999998</v>
      </c>
      <c r="J108" s="15">
        <f>IF(saida!D99&gt;0,saida!C99,$J$11)</f>
        <v>0.64294736854975298</v>
      </c>
      <c r="K108" s="15">
        <f t="shared" si="47"/>
        <v>0.6523137931829357</v>
      </c>
      <c r="L108" s="142">
        <f>saida!L99</f>
        <v>313.14999999999998</v>
      </c>
      <c r="M108" s="86">
        <f>saida!I99</f>
        <v>0.46664766241592831</v>
      </c>
      <c r="N108" s="86">
        <f>saida!J99</f>
        <v>-0.67638062426752887</v>
      </c>
      <c r="O108" s="86">
        <f>saida!K99</f>
        <v>-0.62451132228999295</v>
      </c>
      <c r="P108" s="4"/>
      <c r="AK108" s="23">
        <v>98</v>
      </c>
      <c r="AL108" s="13">
        <f t="shared" si="55"/>
        <v>0</v>
      </c>
      <c r="AM108" s="13">
        <f t="shared" si="53"/>
        <v>0</v>
      </c>
      <c r="AN108" s="16">
        <f t="shared" si="56"/>
        <v>0</v>
      </c>
      <c r="AO108" s="16">
        <f t="shared" si="54"/>
        <v>0</v>
      </c>
      <c r="AP108" s="15">
        <f t="shared" si="57"/>
        <v>0</v>
      </c>
      <c r="AQ108" s="15">
        <f t="shared" si="38"/>
        <v>0</v>
      </c>
      <c r="AR108" s="17">
        <f t="shared" si="58"/>
        <v>0</v>
      </c>
      <c r="AS108" s="17">
        <f t="shared" si="39"/>
        <v>0</v>
      </c>
      <c r="AT108" s="79">
        <f t="shared" si="48"/>
        <v>-5.186930197753592E-2</v>
      </c>
      <c r="AU108" s="79">
        <f t="shared" si="49"/>
        <v>5.186930197753592E-2</v>
      </c>
      <c r="AV108" s="80">
        <f t="shared" si="50"/>
        <v>7.6686558006753378</v>
      </c>
      <c r="AW108" s="80">
        <f t="shared" si="51"/>
        <v>7.6686558006753378</v>
      </c>
      <c r="AZ108" s="2">
        <f t="shared" si="52"/>
        <v>0</v>
      </c>
    </row>
    <row r="109" spans="5:52" x14ac:dyDescent="0.25">
      <c r="E109" s="23">
        <v>99</v>
      </c>
      <c r="F109" s="5">
        <f>IF(saida!B100&gt;0,saida!B100,$F$11)</f>
        <v>278.14999999999998</v>
      </c>
      <c r="G109" s="13">
        <f>IF(saida!B100&gt;0,saida!A100,$G$11)</f>
        <v>0.93743468465636259</v>
      </c>
      <c r="H109" s="13">
        <f t="shared" si="46"/>
        <v>0.92720974552822011</v>
      </c>
      <c r="I109" s="14">
        <f>IF(saida!D100&gt;0,saida!D100,$I$11)</f>
        <v>278.14999999999998</v>
      </c>
      <c r="J109" s="15">
        <f>IF(saida!D100&gt;0,saida!C100,$J$11)</f>
        <v>0.64294736854975298</v>
      </c>
      <c r="K109" s="15">
        <f t="shared" si="47"/>
        <v>0.6523137931829357</v>
      </c>
      <c r="L109" s="142">
        <f>saida!L100</f>
        <v>313.14999999999998</v>
      </c>
      <c r="M109" s="86">
        <f>saida!I100</f>
        <v>4.9963614532937961E-2</v>
      </c>
      <c r="N109" s="86">
        <f>saida!J100</f>
        <v>-0.11515001597846999</v>
      </c>
      <c r="O109" s="86">
        <f>saida!K100</f>
        <v>-0.1394660573740259</v>
      </c>
      <c r="P109" s="4"/>
      <c r="AK109" s="23">
        <v>99</v>
      </c>
      <c r="AL109" s="13">
        <f t="shared" si="55"/>
        <v>0</v>
      </c>
      <c r="AM109" s="13">
        <f t="shared" si="53"/>
        <v>0</v>
      </c>
      <c r="AN109" s="16">
        <f t="shared" si="56"/>
        <v>0</v>
      </c>
      <c r="AO109" s="16">
        <f t="shared" si="54"/>
        <v>0</v>
      </c>
      <c r="AP109" s="15">
        <f t="shared" si="57"/>
        <v>0</v>
      </c>
      <c r="AQ109" s="15">
        <f t="shared" si="38"/>
        <v>0</v>
      </c>
      <c r="AR109" s="17">
        <f t="shared" si="58"/>
        <v>0</v>
      </c>
      <c r="AS109" s="17">
        <f t="shared" si="39"/>
        <v>0</v>
      </c>
      <c r="AT109" s="79">
        <f t="shared" si="48"/>
        <v>2.4316041395555904E-2</v>
      </c>
      <c r="AU109" s="79">
        <f t="shared" si="49"/>
        <v>2.4316041395555904E-2</v>
      </c>
      <c r="AV109" s="80">
        <f t="shared" si="50"/>
        <v>-21.116837187501876</v>
      </c>
      <c r="AW109" s="80">
        <f t="shared" si="51"/>
        <v>21.116837187501876</v>
      </c>
      <c r="AZ109" s="2">
        <f t="shared" si="52"/>
        <v>0</v>
      </c>
    </row>
    <row r="110" spans="5:52" x14ac:dyDescent="0.25">
      <c r="E110" s="23">
        <v>100</v>
      </c>
      <c r="F110" s="5">
        <f>IF(saida!B101&gt;0,saida!B101,$F$11)</f>
        <v>278.14999999999998</v>
      </c>
      <c r="G110" s="13">
        <f>IF(saida!B101&gt;0,saida!A101,$G$11)</f>
        <v>0.93743468465636259</v>
      </c>
      <c r="H110" s="13">
        <f t="shared" si="46"/>
        <v>0.92720974552822011</v>
      </c>
      <c r="I110" s="14">
        <f>IF(saida!D101&gt;0,saida!D101,$I$11)</f>
        <v>278.14999999999998</v>
      </c>
      <c r="J110" s="15">
        <f>IF(saida!D101&gt;0,saida!C101,$J$11)</f>
        <v>0.64294736854975298</v>
      </c>
      <c r="K110" s="15">
        <f t="shared" si="47"/>
        <v>0.6523137931829357</v>
      </c>
      <c r="L110" s="142">
        <f>saida!L101</f>
        <v>313.14999999999998</v>
      </c>
      <c r="M110" s="86">
        <f>saida!I101</f>
        <v>0.50861854777461857</v>
      </c>
      <c r="N110" s="86">
        <f>saida!J101</f>
        <v>-0.66040612602038151</v>
      </c>
      <c r="O110" s="86">
        <f>saida!K101</f>
        <v>-0.62609094813264388</v>
      </c>
      <c r="P110" s="4"/>
      <c r="AK110" s="23">
        <v>100</v>
      </c>
      <c r="AL110" s="13">
        <f t="shared" si="55"/>
        <v>0</v>
      </c>
      <c r="AM110" s="13">
        <f t="shared" si="53"/>
        <v>0</v>
      </c>
      <c r="AN110" s="16">
        <f t="shared" si="56"/>
        <v>0</v>
      </c>
      <c r="AO110" s="16">
        <f t="shared" si="54"/>
        <v>0</v>
      </c>
      <c r="AP110" s="15">
        <f t="shared" si="57"/>
        <v>0</v>
      </c>
      <c r="AQ110" s="15">
        <f t="shared" si="38"/>
        <v>0</v>
      </c>
      <c r="AR110" s="17">
        <f t="shared" si="58"/>
        <v>0</v>
      </c>
      <c r="AS110" s="17">
        <f t="shared" si="39"/>
        <v>0</v>
      </c>
      <c r="AT110" s="79">
        <f t="shared" si="48"/>
        <v>-3.4315177887737636E-2</v>
      </c>
      <c r="AU110" s="79">
        <f t="shared" si="49"/>
        <v>3.4315177887737636E-2</v>
      </c>
      <c r="AV110" s="80">
        <f t="shared" si="50"/>
        <v>5.1960720132203315</v>
      </c>
      <c r="AW110" s="80">
        <f t="shared" si="51"/>
        <v>5.1960720132203315</v>
      </c>
      <c r="AZ110" s="2">
        <f t="shared" si="52"/>
        <v>0</v>
      </c>
    </row>
    <row r="111" spans="5:52" s="145" customFormat="1" x14ac:dyDescent="0.25">
      <c r="E111" s="145">
        <v>101</v>
      </c>
      <c r="F111" s="146">
        <f>IF(saida!B102&gt;0,saida!B102,$F$11)</f>
        <v>278.14999999999998</v>
      </c>
      <c r="G111" s="147">
        <f>IF(saida!B102&gt;0,saida!A102,$G$11)</f>
        <v>0.93743468465636259</v>
      </c>
      <c r="H111" s="147">
        <f t="shared" si="46"/>
        <v>0.92720974552822011</v>
      </c>
      <c r="I111" s="146">
        <f>IF(saida!D102&gt;0,saida!D102,$I$11)</f>
        <v>278.14999999999998</v>
      </c>
      <c r="J111" s="147">
        <f>IF(saida!D102&gt;0,saida!C102,$J$11)</f>
        <v>0.64294736854975298</v>
      </c>
      <c r="K111" s="147">
        <f t="shared" si="47"/>
        <v>0.6523137931829357</v>
      </c>
      <c r="L111" s="148">
        <f>saida!L102</f>
        <v>313.14999999999998</v>
      </c>
      <c r="M111" s="149">
        <f>saida!I102</f>
        <v>0.9191345911734865</v>
      </c>
      <c r="N111" s="149">
        <f>saida!J102</f>
        <v>-0.27736023126383541</v>
      </c>
      <c r="O111" s="149">
        <f>saida!K102</f>
        <v>-0.21125854384732301</v>
      </c>
      <c r="P111" s="146"/>
      <c r="Q111" s="146"/>
      <c r="R111" s="146"/>
      <c r="S111" s="146"/>
      <c r="T111" s="146"/>
      <c r="AK111" s="145">
        <v>101</v>
      </c>
      <c r="AL111" s="147">
        <f t="shared" si="55"/>
        <v>0</v>
      </c>
      <c r="AM111" s="147">
        <f t="shared" si="53"/>
        <v>0</v>
      </c>
      <c r="AN111" s="150">
        <f t="shared" si="56"/>
        <v>0</v>
      </c>
      <c r="AO111" s="150">
        <f t="shared" si="54"/>
        <v>0</v>
      </c>
      <c r="AP111" s="147">
        <f t="shared" si="57"/>
        <v>0</v>
      </c>
      <c r="AQ111" s="147">
        <f t="shared" si="38"/>
        <v>0</v>
      </c>
      <c r="AR111" s="150">
        <f t="shared" si="58"/>
        <v>0</v>
      </c>
      <c r="AS111" s="150">
        <f t="shared" si="39"/>
        <v>0</v>
      </c>
      <c r="AT111" s="147">
        <f t="shared" si="48"/>
        <v>-6.61016874165124E-2</v>
      </c>
      <c r="AU111" s="147">
        <f t="shared" si="49"/>
        <v>6.61016874165124E-2</v>
      </c>
      <c r="AV111" s="150">
        <f t="shared" si="50"/>
        <v>23.832431605392628</v>
      </c>
      <c r="AW111" s="150">
        <f t="shared" si="51"/>
        <v>23.832431605392628</v>
      </c>
      <c r="AZ111" s="147">
        <f t="shared" si="52"/>
        <v>0</v>
      </c>
    </row>
    <row r="112" spans="5:52" x14ac:dyDescent="0.25">
      <c r="E112" s="23">
        <v>102</v>
      </c>
      <c r="F112" s="5">
        <f>IF(saida!B103&gt;0,saida!B103,$F$11)</f>
        <v>278.14999999999998</v>
      </c>
      <c r="G112" s="13">
        <f>IF(saida!B103&gt;0,saida!A103,$G$11)</f>
        <v>0.93743468465636259</v>
      </c>
      <c r="H112" s="13">
        <f t="shared" si="46"/>
        <v>0.92720974552822011</v>
      </c>
      <c r="I112" s="14">
        <f>IF(saida!D103&gt;0,saida!D103,$I$11)</f>
        <v>278.14999999999998</v>
      </c>
      <c r="J112" s="15">
        <f>IF(saida!D103&gt;0,saida!C103,$J$11)</f>
        <v>0.64294736854975298</v>
      </c>
      <c r="K112" s="15">
        <f t="shared" si="47"/>
        <v>0.6523137931829357</v>
      </c>
      <c r="L112" s="142">
        <f>saida!L103</f>
        <v>313.14999999999998</v>
      </c>
      <c r="M112" s="86">
        <f>saida!I103</f>
        <v>0.71895089747308805</v>
      </c>
      <c r="N112" s="86">
        <f>saida!J103</f>
        <v>-0.56048099168977006</v>
      </c>
      <c r="O112" s="86">
        <f>saida!K103</f>
        <v>-0.5238115942649243</v>
      </c>
      <c r="P112" s="4"/>
      <c r="AK112" s="23">
        <v>102</v>
      </c>
      <c r="AL112" s="13">
        <f t="shared" si="55"/>
        <v>0</v>
      </c>
      <c r="AM112" s="13">
        <f t="shared" si="53"/>
        <v>0</v>
      </c>
      <c r="AN112" s="16">
        <f t="shared" si="56"/>
        <v>0</v>
      </c>
      <c r="AO112" s="16">
        <f t="shared" si="54"/>
        <v>0</v>
      </c>
      <c r="AP112" s="15">
        <f t="shared" si="57"/>
        <v>0</v>
      </c>
      <c r="AQ112" s="15">
        <f t="shared" si="38"/>
        <v>0</v>
      </c>
      <c r="AR112" s="17">
        <f t="shared" si="58"/>
        <v>0</v>
      </c>
      <c r="AS112" s="17">
        <f t="shared" si="39"/>
        <v>0</v>
      </c>
      <c r="AT112" s="79">
        <f t="shared" si="48"/>
        <v>-3.6669397424845762E-2</v>
      </c>
      <c r="AU112" s="79">
        <f t="shared" si="49"/>
        <v>3.6669397424845762E-2</v>
      </c>
      <c r="AV112" s="80">
        <f t="shared" si="50"/>
        <v>6.5424872508687173</v>
      </c>
      <c r="AW112" s="80">
        <f t="shared" si="51"/>
        <v>6.5424872508687173</v>
      </c>
      <c r="AZ112" s="2">
        <f t="shared" si="52"/>
        <v>0</v>
      </c>
    </row>
    <row r="113" spans="5:52" x14ac:dyDescent="0.25">
      <c r="E113" s="23">
        <v>103</v>
      </c>
      <c r="F113" s="5">
        <f>IF(saida!B104&gt;0,saida!B104,$F$11)</f>
        <v>278.14999999999998</v>
      </c>
      <c r="G113" s="13">
        <f>IF(saida!B104&gt;0,saida!A104,$G$11)</f>
        <v>0.93743468465636259</v>
      </c>
      <c r="H113" s="13">
        <f t="shared" si="46"/>
        <v>0.92720974552822011</v>
      </c>
      <c r="I113" s="14">
        <f>IF(saida!D104&gt;0,saida!D104,$I$11)</f>
        <v>278.14999999999998</v>
      </c>
      <c r="J113" s="15">
        <f>IF(saida!D104&gt;0,saida!C104,$J$11)</f>
        <v>0.64294736854975298</v>
      </c>
      <c r="K113" s="15">
        <f t="shared" si="47"/>
        <v>0.6523137931829357</v>
      </c>
      <c r="L113" s="142">
        <f>saida!L104</f>
        <v>313.14999999999998</v>
      </c>
      <c r="M113" s="86">
        <f>saida!I104</f>
        <v>0.57674401387693175</v>
      </c>
      <c r="N113" s="86">
        <f>saida!J104</f>
        <v>-0.60801614733077858</v>
      </c>
      <c r="O113" s="86">
        <f>saida!K104</f>
        <v>-0.61361674321199922</v>
      </c>
      <c r="P113" s="4"/>
      <c r="AK113" s="23">
        <v>103</v>
      </c>
      <c r="AL113" s="13">
        <f t="shared" si="55"/>
        <v>0</v>
      </c>
      <c r="AM113" s="13">
        <f t="shared" si="53"/>
        <v>0</v>
      </c>
      <c r="AN113" s="16">
        <f t="shared" si="56"/>
        <v>0</v>
      </c>
      <c r="AO113" s="16">
        <f t="shared" si="54"/>
        <v>0</v>
      </c>
      <c r="AP113" s="15">
        <f t="shared" si="57"/>
        <v>0</v>
      </c>
      <c r="AQ113" s="15">
        <f t="shared" si="38"/>
        <v>0</v>
      </c>
      <c r="AR113" s="17">
        <f t="shared" si="58"/>
        <v>0</v>
      </c>
      <c r="AS113" s="17">
        <f t="shared" si="39"/>
        <v>0</v>
      </c>
      <c r="AT113" s="79">
        <f t="shared" si="48"/>
        <v>5.600595881220638E-3</v>
      </c>
      <c r="AU113" s="79">
        <f t="shared" si="49"/>
        <v>5.600595881220638E-3</v>
      </c>
      <c r="AV113" s="80">
        <f t="shared" si="50"/>
        <v>-0.921126174988532</v>
      </c>
      <c r="AW113" s="80">
        <f t="shared" si="51"/>
        <v>0.921126174988532</v>
      </c>
      <c r="AZ113" s="2">
        <f t="shared" si="52"/>
        <v>0</v>
      </c>
    </row>
    <row r="114" spans="5:52" x14ac:dyDescent="0.25">
      <c r="E114" s="23">
        <v>104</v>
      </c>
      <c r="F114" s="5">
        <f>IF(saida!B105&gt;0,saida!B105,$F$11)</f>
        <v>278.14999999999998</v>
      </c>
      <c r="G114" s="13">
        <f>IF(saida!B105&gt;0,saida!A105,$G$11)</f>
        <v>0.93743468465636259</v>
      </c>
      <c r="H114" s="13">
        <f t="shared" si="46"/>
        <v>0.92720974552822011</v>
      </c>
      <c r="I114" s="14">
        <f>IF(saida!D105&gt;0,saida!D105,$I$11)</f>
        <v>278.14999999999998</v>
      </c>
      <c r="J114" s="15">
        <f>IF(saida!D105&gt;0,saida!C105,$J$11)</f>
        <v>0.64294736854975298</v>
      </c>
      <c r="K114" s="15">
        <f t="shared" si="47"/>
        <v>0.6523137931829357</v>
      </c>
      <c r="L114" s="142">
        <f>saida!L105</f>
        <v>313.14999999999998</v>
      </c>
      <c r="M114" s="86">
        <f>saida!I105</f>
        <v>0.40389744738143801</v>
      </c>
      <c r="N114" s="86">
        <f>saida!J105</f>
        <v>-0.6319798662192565</v>
      </c>
      <c r="O114" s="86">
        <f>saida!K105</f>
        <v>-0.60881860550024247</v>
      </c>
      <c r="P114" s="4"/>
      <c r="AK114" s="23">
        <v>104</v>
      </c>
      <c r="AL114" s="13">
        <f t="shared" si="55"/>
        <v>0</v>
      </c>
      <c r="AM114" s="13">
        <f t="shared" si="53"/>
        <v>0</v>
      </c>
      <c r="AN114" s="16">
        <f t="shared" si="56"/>
        <v>0</v>
      </c>
      <c r="AO114" s="16">
        <f t="shared" si="54"/>
        <v>0</v>
      </c>
      <c r="AP114" s="15">
        <f t="shared" si="57"/>
        <v>0</v>
      </c>
      <c r="AQ114" s="15">
        <f t="shared" si="38"/>
        <v>0</v>
      </c>
      <c r="AR114" s="17">
        <f t="shared" si="58"/>
        <v>0</v>
      </c>
      <c r="AS114" s="17">
        <f t="shared" si="39"/>
        <v>0</v>
      </c>
      <c r="AT114" s="79">
        <f t="shared" si="48"/>
        <v>-2.3161260719014032E-2</v>
      </c>
      <c r="AU114" s="79">
        <f t="shared" si="49"/>
        <v>2.3161260719014032E-2</v>
      </c>
      <c r="AV114" s="80">
        <f t="shared" si="50"/>
        <v>3.664873195656293</v>
      </c>
      <c r="AW114" s="80">
        <f t="shared" si="51"/>
        <v>3.664873195656293</v>
      </c>
      <c r="AZ114" s="2">
        <f t="shared" si="52"/>
        <v>0</v>
      </c>
    </row>
    <row r="115" spans="5:52" x14ac:dyDescent="0.25">
      <c r="E115" s="23">
        <v>105</v>
      </c>
      <c r="F115" s="5">
        <f>IF(saida!B106&gt;0,saida!B106,$F$11)</f>
        <v>278.14999999999998</v>
      </c>
      <c r="G115" s="13">
        <f>IF(saida!B106&gt;0,saida!A106,$G$11)</f>
        <v>0.93743468465636259</v>
      </c>
      <c r="H115" s="13">
        <f t="shared" si="46"/>
        <v>0.92720974552822011</v>
      </c>
      <c r="I115" s="14">
        <f>IF(saida!D106&gt;0,saida!D106,$I$11)</f>
        <v>278.14999999999998</v>
      </c>
      <c r="J115" s="15">
        <f>IF(saida!D106&gt;0,saida!C106,$J$11)</f>
        <v>0.64294736854975298</v>
      </c>
      <c r="K115" s="15">
        <f t="shared" si="47"/>
        <v>0.6523137931829357</v>
      </c>
      <c r="L115" s="142">
        <f>saida!L106</f>
        <v>313.14999999999998</v>
      </c>
      <c r="M115" s="86">
        <f>saida!I106</f>
        <v>0.24681401297973421</v>
      </c>
      <c r="N115" s="86">
        <f>saida!J106</f>
        <v>-0.54340806598364755</v>
      </c>
      <c r="O115" s="86">
        <f>saida!K106</f>
        <v>-0.49218165564953448</v>
      </c>
      <c r="P115" s="4"/>
      <c r="AK115" s="23">
        <v>105</v>
      </c>
      <c r="AL115" s="13">
        <f t="shared" si="55"/>
        <v>0</v>
      </c>
      <c r="AM115" s="13">
        <f t="shared" si="53"/>
        <v>0</v>
      </c>
      <c r="AN115" s="16">
        <f t="shared" si="56"/>
        <v>0</v>
      </c>
      <c r="AO115" s="16">
        <f t="shared" si="54"/>
        <v>0</v>
      </c>
      <c r="AP115" s="15">
        <f t="shared" si="57"/>
        <v>0</v>
      </c>
      <c r="AQ115" s="15">
        <f t="shared" si="38"/>
        <v>0</v>
      </c>
      <c r="AR115" s="17">
        <f t="shared" si="58"/>
        <v>0</v>
      </c>
      <c r="AS115" s="17">
        <f t="shared" si="39"/>
        <v>0</v>
      </c>
      <c r="AT115" s="79">
        <f t="shared" si="48"/>
        <v>-5.1226410334113071E-2</v>
      </c>
      <c r="AU115" s="79">
        <f t="shared" si="49"/>
        <v>5.1226410334113071E-2</v>
      </c>
      <c r="AV115" s="80">
        <f t="shared" si="50"/>
        <v>9.4268770636272805</v>
      </c>
      <c r="AW115" s="80">
        <f t="shared" si="51"/>
        <v>9.4268770636272805</v>
      </c>
      <c r="AZ115" s="2">
        <f t="shared" si="52"/>
        <v>0</v>
      </c>
    </row>
    <row r="116" spans="5:52" x14ac:dyDescent="0.25">
      <c r="E116" s="23">
        <v>106</v>
      </c>
      <c r="F116" s="5">
        <f>IF(saida!B107&gt;0,saida!B107,$F$11)</f>
        <v>278.14999999999998</v>
      </c>
      <c r="G116" s="13">
        <f>IF(saida!B107&gt;0,saida!A107,$G$11)</f>
        <v>0.93743468465636259</v>
      </c>
      <c r="H116" s="13">
        <f t="shared" si="46"/>
        <v>0.92720974552822011</v>
      </c>
      <c r="I116" s="14">
        <f>IF(saida!D107&gt;0,saida!D107,$I$11)</f>
        <v>278.14999999999998</v>
      </c>
      <c r="J116" s="15">
        <f>IF(saida!D107&gt;0,saida!C107,$J$11)</f>
        <v>0.64294736854975298</v>
      </c>
      <c r="K116" s="15">
        <f t="shared" si="47"/>
        <v>0.6523137931829357</v>
      </c>
      <c r="L116" s="142">
        <f>saida!L107</f>
        <v>313.14999999999998</v>
      </c>
      <c r="M116" s="86">
        <f>saida!I107</f>
        <v>0.1007480746769235</v>
      </c>
      <c r="N116" s="86">
        <f>saida!J107</f>
        <v>-0.29348461641338819</v>
      </c>
      <c r="O116" s="86">
        <f>saida!K107</f>
        <v>-0.25803442574495589</v>
      </c>
      <c r="P116" s="4"/>
      <c r="AK116" s="23">
        <v>106</v>
      </c>
      <c r="AL116" s="13">
        <f t="shared" si="55"/>
        <v>0</v>
      </c>
      <c r="AM116" s="13">
        <f t="shared" si="53"/>
        <v>0</v>
      </c>
      <c r="AN116" s="16">
        <f t="shared" si="56"/>
        <v>0</v>
      </c>
      <c r="AO116" s="16">
        <f t="shared" si="54"/>
        <v>0</v>
      </c>
      <c r="AP116" s="15">
        <f t="shared" si="57"/>
        <v>0</v>
      </c>
      <c r="AQ116" s="15">
        <f t="shared" ref="AQ116:AQ179" si="59">IF(AK116&lt;$B$7+1,ABS(AP116),0)</f>
        <v>0</v>
      </c>
      <c r="AR116" s="17">
        <f t="shared" si="58"/>
        <v>0</v>
      </c>
      <c r="AS116" s="17">
        <f t="shared" ref="AS116:AS179" si="60">IF(AK116&lt;$B$7+1,ABS(AR116),0)</f>
        <v>0</v>
      </c>
      <c r="AT116" s="79">
        <f t="shared" si="48"/>
        <v>-3.5450190668432302E-2</v>
      </c>
      <c r="AU116" s="79">
        <f t="shared" si="49"/>
        <v>3.5450190668432302E-2</v>
      </c>
      <c r="AV116" s="80">
        <f t="shared" si="50"/>
        <v>12.079062644462049</v>
      </c>
      <c r="AW116" s="80">
        <f t="shared" si="51"/>
        <v>12.079062644462049</v>
      </c>
      <c r="AZ116" s="2">
        <f t="shared" si="52"/>
        <v>0</v>
      </c>
    </row>
    <row r="117" spans="5:52" x14ac:dyDescent="0.25">
      <c r="E117" s="23">
        <v>107</v>
      </c>
      <c r="F117" s="5">
        <f>IF(saida!B108&gt;0,saida!B108,$F$11)</f>
        <v>278.14999999999998</v>
      </c>
      <c r="G117" s="13">
        <f>IF(saida!B108&gt;0,saida!A108,$G$11)</f>
        <v>0.93743468465636259</v>
      </c>
      <c r="H117" s="13">
        <f t="shared" si="46"/>
        <v>0.92720974552822011</v>
      </c>
      <c r="I117" s="14">
        <f>IF(saida!D108&gt;0,saida!D108,$I$11)</f>
        <v>278.14999999999998</v>
      </c>
      <c r="J117" s="15">
        <f>IF(saida!D108&gt;0,saida!C108,$J$11)</f>
        <v>0.64294736854975298</v>
      </c>
      <c r="K117" s="15">
        <f t="shared" si="47"/>
        <v>0.6523137931829357</v>
      </c>
      <c r="L117" s="142">
        <f>saida!L108</f>
        <v>313.14999999999998</v>
      </c>
      <c r="M117" s="86">
        <f>saida!I108</f>
        <v>0</v>
      </c>
      <c r="N117" s="86">
        <f>saida!J108</f>
        <v>1.0000000000000001E-5</v>
      </c>
      <c r="O117" s="86">
        <f>saida!K108</f>
        <v>0</v>
      </c>
      <c r="P117" s="4"/>
      <c r="AK117" s="23">
        <v>107</v>
      </c>
      <c r="AL117" s="13">
        <f t="shared" si="55"/>
        <v>0</v>
      </c>
      <c r="AM117" s="13">
        <f t="shared" si="53"/>
        <v>0</v>
      </c>
      <c r="AN117" s="16">
        <f t="shared" si="56"/>
        <v>0</v>
      </c>
      <c r="AO117" s="16">
        <f t="shared" si="54"/>
        <v>0</v>
      </c>
      <c r="AP117" s="15">
        <f t="shared" si="57"/>
        <v>0</v>
      </c>
      <c r="AQ117" s="15">
        <f t="shared" si="59"/>
        <v>0</v>
      </c>
      <c r="AR117" s="17">
        <f t="shared" si="58"/>
        <v>0</v>
      </c>
      <c r="AS117" s="17">
        <f t="shared" si="60"/>
        <v>0</v>
      </c>
      <c r="AT117" s="79">
        <f t="shared" si="48"/>
        <v>1.0000000000000001E-5</v>
      </c>
      <c r="AU117" s="79">
        <f t="shared" si="49"/>
        <v>1.0000000000000001E-5</v>
      </c>
      <c r="AV117" s="80">
        <f t="shared" si="50"/>
        <v>0</v>
      </c>
      <c r="AW117" s="80">
        <f t="shared" si="51"/>
        <v>0</v>
      </c>
      <c r="AZ117" s="2">
        <f t="shared" si="52"/>
        <v>1.0000000000000001E-5</v>
      </c>
    </row>
    <row r="118" spans="5:52" x14ac:dyDescent="0.25">
      <c r="E118" s="23">
        <v>108</v>
      </c>
      <c r="F118" s="5">
        <f>IF(saida!B109&gt;0,saida!B109,$F$11)</f>
        <v>278.14999999999998</v>
      </c>
      <c r="G118" s="13">
        <f>IF(saida!B109&gt;0,saida!A109,$G$11)</f>
        <v>0.93743468465636259</v>
      </c>
      <c r="H118" s="13">
        <f t="shared" si="46"/>
        <v>0.92720974552822011</v>
      </c>
      <c r="I118" s="14">
        <f>IF(saida!D109&gt;0,saida!D109,$I$11)</f>
        <v>278.14999999999998</v>
      </c>
      <c r="J118" s="15">
        <f>IF(saida!D109&gt;0,saida!C109,$J$11)</f>
        <v>0.64294736854975298</v>
      </c>
      <c r="K118" s="15">
        <f t="shared" si="47"/>
        <v>0.6523137931829357</v>
      </c>
      <c r="L118" s="142">
        <f>saida!L109</f>
        <v>313.14999999999998</v>
      </c>
      <c r="M118" s="86">
        <f>saida!I109</f>
        <v>4.9197340745047898E-2</v>
      </c>
      <c r="N118" s="86">
        <f>saida!J109</f>
        <v>-0.1092797193020096</v>
      </c>
      <c r="O118" s="86">
        <f>saida!K109</f>
        <v>-0.13750517522928499</v>
      </c>
      <c r="P118" s="4"/>
      <c r="AK118" s="23">
        <v>108</v>
      </c>
      <c r="AL118" s="13">
        <f t="shared" si="55"/>
        <v>0</v>
      </c>
      <c r="AM118" s="13">
        <f t="shared" si="53"/>
        <v>0</v>
      </c>
      <c r="AN118" s="16">
        <f t="shared" si="56"/>
        <v>0</v>
      </c>
      <c r="AO118" s="16">
        <f t="shared" si="54"/>
        <v>0</v>
      </c>
      <c r="AP118" s="15">
        <f t="shared" si="57"/>
        <v>0</v>
      </c>
      <c r="AQ118" s="15">
        <f t="shared" si="59"/>
        <v>0</v>
      </c>
      <c r="AR118" s="17">
        <f t="shared" si="58"/>
        <v>0</v>
      </c>
      <c r="AS118" s="17">
        <f t="shared" si="60"/>
        <v>0</v>
      </c>
      <c r="AT118" s="79">
        <f t="shared" si="48"/>
        <v>2.8225455927275392E-2</v>
      </c>
      <c r="AU118" s="79">
        <f t="shared" si="49"/>
        <v>2.8225455927275392E-2</v>
      </c>
      <c r="AV118" s="80">
        <f t="shared" si="50"/>
        <v>-25.828631430934085</v>
      </c>
      <c r="AW118" s="80">
        <f t="shared" si="51"/>
        <v>25.828631430934085</v>
      </c>
      <c r="AZ118" s="2">
        <f t="shared" si="52"/>
        <v>0</v>
      </c>
    </row>
    <row r="119" spans="5:52" x14ac:dyDescent="0.25">
      <c r="E119" s="23">
        <v>109</v>
      </c>
      <c r="F119" s="5">
        <f>IF(saida!B110&gt;0,saida!B110,$F$11)</f>
        <v>278.14999999999998</v>
      </c>
      <c r="G119" s="13">
        <f>IF(saida!B110&gt;0,saida!A110,$G$11)</f>
        <v>0.93743468465636259</v>
      </c>
      <c r="H119" s="13">
        <f t="shared" si="46"/>
        <v>0.92720974552822011</v>
      </c>
      <c r="I119" s="14">
        <f>IF(saida!D110&gt;0,saida!D110,$I$11)</f>
        <v>278.14999999999998</v>
      </c>
      <c r="J119" s="15">
        <f>IF(saida!D110&gt;0,saida!C110,$J$11)</f>
        <v>0.64294736854975298</v>
      </c>
      <c r="K119" s="15">
        <f t="shared" si="47"/>
        <v>0.6523137931829357</v>
      </c>
      <c r="L119" s="142">
        <f>saida!L110</f>
        <v>313.14999999999998</v>
      </c>
      <c r="M119" s="86">
        <f>saida!I110</f>
        <v>0.17497443926674119</v>
      </c>
      <c r="N119" s="86">
        <f>saida!J110</f>
        <v>-0.46895110407720542</v>
      </c>
      <c r="O119" s="86">
        <f>saida!K110</f>
        <v>-0.3948774738542945</v>
      </c>
      <c r="P119" s="4"/>
      <c r="AK119" s="23">
        <v>109</v>
      </c>
      <c r="AL119" s="13">
        <f t="shared" si="55"/>
        <v>0</v>
      </c>
      <c r="AM119" s="13">
        <f t="shared" si="53"/>
        <v>0</v>
      </c>
      <c r="AN119" s="16">
        <f t="shared" si="56"/>
        <v>0</v>
      </c>
      <c r="AO119" s="16">
        <f t="shared" si="54"/>
        <v>0</v>
      </c>
      <c r="AP119" s="15">
        <f t="shared" si="57"/>
        <v>0</v>
      </c>
      <c r="AQ119" s="15">
        <f t="shared" si="59"/>
        <v>0</v>
      </c>
      <c r="AR119" s="17">
        <f t="shared" si="58"/>
        <v>0</v>
      </c>
      <c r="AS119" s="17">
        <f t="shared" si="60"/>
        <v>0</v>
      </c>
      <c r="AT119" s="79">
        <f t="shared" si="48"/>
        <v>-7.4073630222910913E-2</v>
      </c>
      <c r="AU119" s="79">
        <f t="shared" si="49"/>
        <v>7.4073630222910913E-2</v>
      </c>
      <c r="AV119" s="80">
        <f t="shared" si="50"/>
        <v>15.795597788104548</v>
      </c>
      <c r="AW119" s="80">
        <f t="shared" si="51"/>
        <v>15.795597788104548</v>
      </c>
      <c r="AZ119" s="2">
        <f t="shared" si="52"/>
        <v>0</v>
      </c>
    </row>
    <row r="120" spans="5:52" x14ac:dyDescent="0.25">
      <c r="E120" s="23">
        <v>110</v>
      </c>
      <c r="F120" s="5">
        <f>IF(saida!B111&gt;0,saida!B111,$F$11)</f>
        <v>278.14999999999998</v>
      </c>
      <c r="G120" s="13">
        <f>IF(saida!B111&gt;0,saida!A111,$G$11)</f>
        <v>0.93743468465636259</v>
      </c>
      <c r="H120" s="13">
        <f t="shared" si="46"/>
        <v>0.92720974552822011</v>
      </c>
      <c r="I120" s="14">
        <f>IF(saida!D111&gt;0,saida!D111,$I$11)</f>
        <v>278.14999999999998</v>
      </c>
      <c r="J120" s="15">
        <f>IF(saida!D111&gt;0,saida!C111,$J$11)</f>
        <v>0.64294736854975298</v>
      </c>
      <c r="K120" s="15">
        <f t="shared" si="47"/>
        <v>0.6523137931829357</v>
      </c>
      <c r="L120" s="142">
        <f>saida!L111</f>
        <v>313.14999999999998</v>
      </c>
      <c r="M120" s="86">
        <f>saida!I111</f>
        <v>0</v>
      </c>
      <c r="N120" s="86">
        <f>saida!J111</f>
        <v>1.0000000000000001E-5</v>
      </c>
      <c r="O120" s="86">
        <f>saida!K111</f>
        <v>0</v>
      </c>
      <c r="P120" s="4"/>
      <c r="AK120" s="23">
        <v>110</v>
      </c>
      <c r="AL120" s="13">
        <f t="shared" si="55"/>
        <v>0</v>
      </c>
      <c r="AM120" s="13">
        <f t="shared" si="53"/>
        <v>0</v>
      </c>
      <c r="AN120" s="16">
        <f t="shared" si="56"/>
        <v>0</v>
      </c>
      <c r="AO120" s="16">
        <f t="shared" si="54"/>
        <v>0</v>
      </c>
      <c r="AP120" s="15">
        <f t="shared" si="57"/>
        <v>0</v>
      </c>
      <c r="AQ120" s="15">
        <f t="shared" si="59"/>
        <v>0</v>
      </c>
      <c r="AR120" s="17">
        <f t="shared" si="58"/>
        <v>0</v>
      </c>
      <c r="AS120" s="17">
        <f t="shared" si="60"/>
        <v>0</v>
      </c>
      <c r="AT120" s="79">
        <f t="shared" si="48"/>
        <v>1.0000000000000001E-5</v>
      </c>
      <c r="AU120" s="79">
        <f t="shared" si="49"/>
        <v>1.0000000000000001E-5</v>
      </c>
      <c r="AV120" s="80">
        <f t="shared" si="50"/>
        <v>0</v>
      </c>
      <c r="AW120" s="80">
        <f t="shared" si="51"/>
        <v>0</v>
      </c>
      <c r="AZ120" s="2">
        <f t="shared" si="52"/>
        <v>1.0000000000000001E-5</v>
      </c>
    </row>
    <row r="121" spans="5:52" x14ac:dyDescent="0.25">
      <c r="E121" s="23">
        <v>111</v>
      </c>
      <c r="F121" s="5">
        <f>IF(saida!B112&gt;0,saida!B112,$F$11)</f>
        <v>278.14999999999998</v>
      </c>
      <c r="G121" s="13">
        <f>IF(saida!B112&gt;0,saida!A112,$G$11)</f>
        <v>0.93743468465636259</v>
      </c>
      <c r="H121" s="13">
        <f t="shared" si="46"/>
        <v>0.92720974552822011</v>
      </c>
      <c r="I121" s="14">
        <f>IF(saida!D112&gt;0,saida!D112,$I$11)</f>
        <v>278.14999999999998</v>
      </c>
      <c r="J121" s="15">
        <f>IF(saida!D112&gt;0,saida!C112,$J$11)</f>
        <v>0.64294736854975298</v>
      </c>
      <c r="K121" s="15">
        <f t="shared" si="47"/>
        <v>0.6523137931829357</v>
      </c>
      <c r="L121" s="142">
        <f>saida!L112</f>
        <v>313.14999999999998</v>
      </c>
      <c r="M121" s="86">
        <f>saida!I112</f>
        <v>0</v>
      </c>
      <c r="N121" s="86">
        <f>saida!J112</f>
        <v>1.0000000000000001E-5</v>
      </c>
      <c r="O121" s="86">
        <f>saida!K112</f>
        <v>0</v>
      </c>
      <c r="P121" s="4"/>
      <c r="AK121" s="23">
        <v>111</v>
      </c>
      <c r="AL121" s="13">
        <f t="shared" si="55"/>
        <v>0</v>
      </c>
      <c r="AM121" s="13">
        <f t="shared" si="53"/>
        <v>0</v>
      </c>
      <c r="AN121" s="16">
        <f t="shared" si="56"/>
        <v>0</v>
      </c>
      <c r="AO121" s="16">
        <f t="shared" si="54"/>
        <v>0</v>
      </c>
      <c r="AP121" s="15">
        <f t="shared" si="57"/>
        <v>0</v>
      </c>
      <c r="AQ121" s="15">
        <f t="shared" si="59"/>
        <v>0</v>
      </c>
      <c r="AR121" s="17">
        <f t="shared" si="58"/>
        <v>0</v>
      </c>
      <c r="AS121" s="17">
        <f t="shared" si="60"/>
        <v>0</v>
      </c>
      <c r="AT121" s="79">
        <f t="shared" si="48"/>
        <v>1.0000000000000001E-5</v>
      </c>
      <c r="AU121" s="79">
        <f t="shared" si="49"/>
        <v>1.0000000000000001E-5</v>
      </c>
      <c r="AV121" s="80">
        <f t="shared" si="50"/>
        <v>0</v>
      </c>
      <c r="AW121" s="80">
        <f t="shared" si="51"/>
        <v>0</v>
      </c>
      <c r="AZ121" s="2">
        <f t="shared" si="52"/>
        <v>1.0000000000000001E-5</v>
      </c>
    </row>
    <row r="122" spans="5:52" x14ac:dyDescent="0.25">
      <c r="E122" s="23">
        <v>112</v>
      </c>
      <c r="F122" s="5">
        <f>IF(saida!B113&gt;0,saida!B113,$F$11)</f>
        <v>278.14999999999998</v>
      </c>
      <c r="G122" s="13">
        <f>IF(saida!B113&gt;0,saida!A113,$G$11)</f>
        <v>0.93743468465636259</v>
      </c>
      <c r="H122" s="13">
        <f t="shared" si="46"/>
        <v>0.92720974552822011</v>
      </c>
      <c r="I122" s="14">
        <f>IF(saida!D113&gt;0,saida!D113,$I$11)</f>
        <v>278.14999999999998</v>
      </c>
      <c r="J122" s="15">
        <f>IF(saida!D113&gt;0,saida!C113,$J$11)</f>
        <v>0.64294736854975298</v>
      </c>
      <c r="K122" s="15">
        <f t="shared" si="47"/>
        <v>0.6523137931829357</v>
      </c>
      <c r="L122" s="142">
        <f>saida!L113</f>
        <v>313.14999999999998</v>
      </c>
      <c r="M122" s="86">
        <f>saida!I113</f>
        <v>0</v>
      </c>
      <c r="N122" s="86">
        <f>saida!J113</f>
        <v>1.0000000000000001E-5</v>
      </c>
      <c r="O122" s="86">
        <f>saida!K113</f>
        <v>0</v>
      </c>
      <c r="P122" s="4"/>
      <c r="AK122" s="23">
        <v>112</v>
      </c>
      <c r="AL122" s="13">
        <f t="shared" si="55"/>
        <v>0</v>
      </c>
      <c r="AM122" s="13">
        <f t="shared" si="53"/>
        <v>0</v>
      </c>
      <c r="AN122" s="16">
        <f t="shared" si="56"/>
        <v>0</v>
      </c>
      <c r="AO122" s="16">
        <f t="shared" si="54"/>
        <v>0</v>
      </c>
      <c r="AP122" s="15">
        <f t="shared" si="57"/>
        <v>0</v>
      </c>
      <c r="AQ122" s="15">
        <f t="shared" si="59"/>
        <v>0</v>
      </c>
      <c r="AR122" s="17">
        <f t="shared" si="58"/>
        <v>0</v>
      </c>
      <c r="AS122" s="17">
        <f t="shared" si="60"/>
        <v>0</v>
      </c>
      <c r="AT122" s="79">
        <f t="shared" si="48"/>
        <v>1.0000000000000001E-5</v>
      </c>
      <c r="AU122" s="79">
        <f t="shared" si="49"/>
        <v>1.0000000000000001E-5</v>
      </c>
      <c r="AV122" s="80">
        <f>IF(IF(AK122&lt;$C$7+1,100*AT122/N122,0)=100,0,IF(AK122&lt;$C$7+1,100*AT122/N122,0))</f>
        <v>0</v>
      </c>
      <c r="AW122" s="80">
        <f t="shared" si="51"/>
        <v>0</v>
      </c>
      <c r="AZ122" s="2">
        <f t="shared" si="52"/>
        <v>1.0000000000000001E-5</v>
      </c>
    </row>
    <row r="123" spans="5:52" x14ac:dyDescent="0.25">
      <c r="E123" s="23">
        <v>113</v>
      </c>
      <c r="F123" s="5">
        <f>IF(saida!B114&gt;0,saida!B114,$F$11)</f>
        <v>278.14999999999998</v>
      </c>
      <c r="G123" s="13">
        <f>IF(saida!B114&gt;0,saida!A114,$G$11)</f>
        <v>0.93743468465636259</v>
      </c>
      <c r="H123" s="13">
        <f t="shared" si="46"/>
        <v>0.92720974552822011</v>
      </c>
      <c r="I123" s="14">
        <f>IF(saida!D114&gt;0,saida!D114,$I$11)</f>
        <v>278.14999999999998</v>
      </c>
      <c r="J123" s="15">
        <f>IF(saida!D114&gt;0,saida!C114,$J$11)</f>
        <v>0.64294736854975298</v>
      </c>
      <c r="K123" s="15">
        <f t="shared" si="47"/>
        <v>0.6523137931829357</v>
      </c>
      <c r="L123" s="142">
        <f>saida!L114</f>
        <v>313.14999999999998</v>
      </c>
      <c r="M123" s="86">
        <f>saida!I114</f>
        <v>0.5009388968838171</v>
      </c>
      <c r="N123" s="86">
        <f>saida!J114</f>
        <v>-0.63909306802892796</v>
      </c>
      <c r="O123" s="86">
        <f>saida!K114</f>
        <v>-0.62632872058473299</v>
      </c>
      <c r="P123" s="4"/>
      <c r="AK123" s="23">
        <v>113</v>
      </c>
      <c r="AL123" s="13">
        <f t="shared" si="55"/>
        <v>0</v>
      </c>
      <c r="AM123" s="13">
        <f t="shared" si="53"/>
        <v>0</v>
      </c>
      <c r="AN123" s="16">
        <f t="shared" si="56"/>
        <v>0</v>
      </c>
      <c r="AO123" s="16">
        <f t="shared" si="54"/>
        <v>0</v>
      </c>
      <c r="AP123" s="15">
        <f t="shared" si="57"/>
        <v>0</v>
      </c>
      <c r="AQ123" s="15">
        <f t="shared" si="59"/>
        <v>0</v>
      </c>
      <c r="AR123" s="17">
        <f t="shared" si="58"/>
        <v>0</v>
      </c>
      <c r="AS123" s="17">
        <f t="shared" si="60"/>
        <v>0</v>
      </c>
      <c r="AT123" s="79">
        <f t="shared" si="48"/>
        <v>-1.2764347444194968E-2</v>
      </c>
      <c r="AU123" s="79">
        <f t="shared" si="49"/>
        <v>1.2764347444194968E-2</v>
      </c>
      <c r="AV123" s="80">
        <f t="shared" si="50"/>
        <v>1.997259567149178</v>
      </c>
      <c r="AW123" s="80">
        <f t="shared" si="51"/>
        <v>1.997259567149178</v>
      </c>
      <c r="AZ123" s="2">
        <f t="shared" si="52"/>
        <v>0</v>
      </c>
    </row>
    <row r="124" spans="5:52" x14ac:dyDescent="0.25">
      <c r="E124" s="23">
        <v>114</v>
      </c>
      <c r="F124" s="5">
        <f>IF(saida!B115&gt;0,saida!B115,$F$11)</f>
        <v>278.14999999999998</v>
      </c>
      <c r="G124" s="13">
        <f>IF(saida!B115&gt;0,saida!A115,$G$11)</f>
        <v>0.93743468465636259</v>
      </c>
      <c r="H124" s="13">
        <f t="shared" si="46"/>
        <v>0.92720974552822011</v>
      </c>
      <c r="I124" s="14">
        <f>IF(saida!D115&gt;0,saida!D115,$I$11)</f>
        <v>278.14999999999998</v>
      </c>
      <c r="J124" s="15">
        <f>IF(saida!D115&gt;0,saida!C115,$J$11)</f>
        <v>0.64294736854975298</v>
      </c>
      <c r="K124" s="15">
        <f t="shared" si="47"/>
        <v>0.6523137931829357</v>
      </c>
      <c r="L124" s="142">
        <f>saida!L115</f>
        <v>313.14999999999998</v>
      </c>
      <c r="M124" s="86">
        <f>saida!I115</f>
        <v>4.9051673881479581E-2</v>
      </c>
      <c r="N124" s="86">
        <f>saida!J115</f>
        <v>-0.1245301307715873</v>
      </c>
      <c r="O124" s="86">
        <f>saida!K115</f>
        <v>-0.13713181349045739</v>
      </c>
      <c r="P124" s="4"/>
      <c r="AK124" s="23">
        <v>114</v>
      </c>
      <c r="AL124" s="13">
        <f t="shared" si="55"/>
        <v>0</v>
      </c>
      <c r="AM124" s="13">
        <f t="shared" si="53"/>
        <v>0</v>
      </c>
      <c r="AN124" s="16">
        <f t="shared" si="56"/>
        <v>0</v>
      </c>
      <c r="AO124" s="16">
        <f t="shared" si="54"/>
        <v>0</v>
      </c>
      <c r="AP124" s="15">
        <f t="shared" si="57"/>
        <v>0</v>
      </c>
      <c r="AQ124" s="15">
        <f t="shared" si="59"/>
        <v>0</v>
      </c>
      <c r="AR124" s="17">
        <f t="shared" si="58"/>
        <v>0</v>
      </c>
      <c r="AS124" s="17">
        <f t="shared" si="60"/>
        <v>0</v>
      </c>
      <c r="AT124" s="79">
        <f t="shared" si="48"/>
        <v>1.2601682718870091E-2</v>
      </c>
      <c r="AU124" s="79">
        <f t="shared" si="49"/>
        <v>1.2601682718870091E-2</v>
      </c>
      <c r="AV124" s="80">
        <f t="shared" si="50"/>
        <v>-10.119384474094907</v>
      </c>
      <c r="AW124" s="80">
        <f t="shared" si="51"/>
        <v>10.119384474094907</v>
      </c>
      <c r="AZ124" s="2">
        <f t="shared" si="52"/>
        <v>0</v>
      </c>
    </row>
    <row r="125" spans="5:52" x14ac:dyDescent="0.25">
      <c r="E125" s="23">
        <v>115</v>
      </c>
      <c r="F125" s="5">
        <f>IF(saida!B116&gt;0,saida!B116,$F$11)</f>
        <v>278.14999999999998</v>
      </c>
      <c r="G125" s="13">
        <f>IF(saida!B116&gt;0,saida!A116,$G$11)</f>
        <v>0.93743468465636259</v>
      </c>
      <c r="H125" s="13">
        <f t="shared" si="46"/>
        <v>0.92720974552822011</v>
      </c>
      <c r="I125" s="14">
        <f>IF(saida!D116&gt;0,saida!D116,$I$11)</f>
        <v>278.14999999999998</v>
      </c>
      <c r="J125" s="15">
        <f>IF(saida!D116&gt;0,saida!C116,$J$11)</f>
        <v>0.64294736854975298</v>
      </c>
      <c r="K125" s="15">
        <f t="shared" si="47"/>
        <v>0.6523137931829357</v>
      </c>
      <c r="L125" s="142">
        <f>saida!L116</f>
        <v>313.14999999999998</v>
      </c>
      <c r="M125" s="86">
        <f>saida!I116</f>
        <v>0.1008833732204313</v>
      </c>
      <c r="N125" s="86">
        <f>saida!J116</f>
        <v>-0.27798802110713827</v>
      </c>
      <c r="O125" s="86">
        <f>saida!K116</f>
        <v>-0.2583215894214298</v>
      </c>
      <c r="P125" s="4"/>
      <c r="AK125" s="23">
        <v>115</v>
      </c>
      <c r="AL125" s="13">
        <f t="shared" si="55"/>
        <v>0</v>
      </c>
      <c r="AM125" s="13">
        <f t="shared" si="53"/>
        <v>0</v>
      </c>
      <c r="AN125" s="16">
        <f t="shared" si="56"/>
        <v>0</v>
      </c>
      <c r="AO125" s="16">
        <f t="shared" si="54"/>
        <v>0</v>
      </c>
      <c r="AP125" s="15">
        <f t="shared" si="57"/>
        <v>0</v>
      </c>
      <c r="AQ125" s="15">
        <f t="shared" si="59"/>
        <v>0</v>
      </c>
      <c r="AR125" s="17">
        <f t="shared" si="58"/>
        <v>0</v>
      </c>
      <c r="AS125" s="17">
        <f t="shared" si="60"/>
        <v>0</v>
      </c>
      <c r="AT125" s="79">
        <f t="shared" si="48"/>
        <v>-1.9666431685708474E-2</v>
      </c>
      <c r="AU125" s="79">
        <f t="shared" si="49"/>
        <v>1.9666431685708474E-2</v>
      </c>
      <c r="AV125" s="80">
        <f t="shared" si="50"/>
        <v>7.0745608416446517</v>
      </c>
      <c r="AW125" s="80">
        <f t="shared" si="51"/>
        <v>7.0745608416446517</v>
      </c>
      <c r="AZ125" s="2">
        <f t="shared" si="52"/>
        <v>0</v>
      </c>
    </row>
    <row r="126" spans="5:52" s="145" customFormat="1" x14ac:dyDescent="0.25">
      <c r="E126" s="145">
        <v>116</v>
      </c>
      <c r="F126" s="146">
        <f>IF(saida!B117&gt;0,saida!B117,$F$11)</f>
        <v>278.14999999999998</v>
      </c>
      <c r="G126" s="147">
        <f>IF(saida!B117&gt;0,saida!A117,$G$11)</f>
        <v>0.93743468465636259</v>
      </c>
      <c r="H126" s="147">
        <f t="shared" si="46"/>
        <v>0.92720974552822011</v>
      </c>
      <c r="I126" s="146">
        <f>IF(saida!D117&gt;0,saida!D117,$I$11)</f>
        <v>278.14999999999998</v>
      </c>
      <c r="J126" s="147">
        <f>IF(saida!D117&gt;0,saida!C117,$J$11)</f>
        <v>0.64294736854975298</v>
      </c>
      <c r="K126" s="147">
        <f t="shared" si="47"/>
        <v>0.6523137931829357</v>
      </c>
      <c r="L126" s="148">
        <f>saida!L117</f>
        <v>313.14999999999998</v>
      </c>
      <c r="M126" s="149">
        <f>saida!I117</f>
        <v>0.24584521969541651</v>
      </c>
      <c r="N126" s="149">
        <f>saida!J117</f>
        <v>-0.54421249877617439</v>
      </c>
      <c r="O126" s="149">
        <f>saida!K117</f>
        <v>-0.49107397852272661</v>
      </c>
      <c r="P126" s="146"/>
      <c r="Q126" s="146"/>
      <c r="R126" s="146"/>
      <c r="S126" s="146"/>
      <c r="T126" s="146"/>
      <c r="AK126" s="145">
        <v>116</v>
      </c>
      <c r="AL126" s="147">
        <f t="shared" si="55"/>
        <v>0</v>
      </c>
      <c r="AM126" s="147">
        <f t="shared" si="53"/>
        <v>0</v>
      </c>
      <c r="AN126" s="150">
        <f t="shared" si="56"/>
        <v>0</v>
      </c>
      <c r="AO126" s="150">
        <f t="shared" si="54"/>
        <v>0</v>
      </c>
      <c r="AP126" s="147">
        <f t="shared" si="57"/>
        <v>0</v>
      </c>
      <c r="AQ126" s="147">
        <f t="shared" si="59"/>
        <v>0</v>
      </c>
      <c r="AR126" s="150">
        <f t="shared" si="58"/>
        <v>0</v>
      </c>
      <c r="AS126" s="150">
        <f t="shared" si="60"/>
        <v>0</v>
      </c>
      <c r="AT126" s="147">
        <f t="shared" si="48"/>
        <v>-5.3138520253447785E-2</v>
      </c>
      <c r="AU126" s="147">
        <f t="shared" si="49"/>
        <v>5.3138520253447785E-2</v>
      </c>
      <c r="AV126" s="150">
        <f t="shared" si="50"/>
        <v>9.7642961844767893</v>
      </c>
      <c r="AW126" s="150">
        <f t="shared" si="51"/>
        <v>9.7642961844767893</v>
      </c>
      <c r="AZ126" s="147">
        <f t="shared" si="52"/>
        <v>0</v>
      </c>
    </row>
    <row r="127" spans="5:52" x14ac:dyDescent="0.25">
      <c r="E127" s="23">
        <v>117</v>
      </c>
      <c r="F127" s="5">
        <f>IF(saida!B118&gt;0,saida!B118,$F$11)</f>
        <v>278.14999999999998</v>
      </c>
      <c r="G127" s="13">
        <f>IF(saida!B118&gt;0,saida!A118,$G$11)</f>
        <v>0.93743468465636259</v>
      </c>
      <c r="H127" s="13">
        <f t="shared" si="46"/>
        <v>0.92720974552822011</v>
      </c>
      <c r="I127" s="14">
        <f>IF(saida!D118&gt;0,saida!D118,$I$11)</f>
        <v>278.14999999999998</v>
      </c>
      <c r="J127" s="15">
        <f>IF(saida!D118&gt;0,saida!C118,$J$11)</f>
        <v>0.64294736854975298</v>
      </c>
      <c r="K127" s="15">
        <f t="shared" si="47"/>
        <v>0.6523137931829357</v>
      </c>
      <c r="L127" s="142">
        <f>saida!L118</f>
        <v>313.14999999999998</v>
      </c>
      <c r="M127" s="86">
        <f>saida!I118</f>
        <v>0.71784801893518102</v>
      </c>
      <c r="N127" s="86">
        <f>saida!J118</f>
        <v>-0.53022876573882383</v>
      </c>
      <c r="O127" s="86">
        <f>saida!K118</f>
        <v>-0.52487282900608978</v>
      </c>
      <c r="P127" s="4"/>
      <c r="AK127" s="23">
        <v>117</v>
      </c>
      <c r="AL127" s="13">
        <f t="shared" si="55"/>
        <v>0</v>
      </c>
      <c r="AM127" s="13">
        <f t="shared" si="53"/>
        <v>0</v>
      </c>
      <c r="AN127" s="16">
        <f t="shared" si="56"/>
        <v>0</v>
      </c>
      <c r="AO127" s="16">
        <f t="shared" si="54"/>
        <v>0</v>
      </c>
      <c r="AP127" s="15">
        <f t="shared" si="57"/>
        <v>0</v>
      </c>
      <c r="AQ127" s="15">
        <f t="shared" si="59"/>
        <v>0</v>
      </c>
      <c r="AR127" s="17">
        <f t="shared" si="58"/>
        <v>0</v>
      </c>
      <c r="AS127" s="17">
        <f t="shared" si="60"/>
        <v>0</v>
      </c>
      <c r="AT127" s="79">
        <f t="shared" si="48"/>
        <v>-5.3559367327340457E-3</v>
      </c>
      <c r="AU127" s="79">
        <f t="shared" si="49"/>
        <v>5.3559367327340457E-3</v>
      </c>
      <c r="AV127" s="80">
        <f t="shared" si="50"/>
        <v>1.0101180997358852</v>
      </c>
      <c r="AW127" s="80">
        <f t="shared" si="51"/>
        <v>1.0101180997358852</v>
      </c>
      <c r="AZ127" s="2">
        <f t="shared" si="52"/>
        <v>0</v>
      </c>
    </row>
    <row r="128" spans="5:52" x14ac:dyDescent="0.25">
      <c r="E128" s="23">
        <v>118</v>
      </c>
      <c r="F128" s="5">
        <f>IF(saida!B119&gt;0,saida!B119,$F$11)</f>
        <v>278.14999999999998</v>
      </c>
      <c r="G128" s="13">
        <f>IF(saida!B119&gt;0,saida!A119,$G$11)</f>
        <v>0.93743468465636259</v>
      </c>
      <c r="H128" s="13">
        <f t="shared" si="46"/>
        <v>0.92720974552822011</v>
      </c>
      <c r="I128" s="14">
        <f>IF(saida!D119&gt;0,saida!D119,$I$11)</f>
        <v>278.14999999999998</v>
      </c>
      <c r="J128" s="15">
        <f>IF(saida!D119&gt;0,saida!C119,$J$11)</f>
        <v>0.64294736854975298</v>
      </c>
      <c r="K128" s="15">
        <f t="shared" si="47"/>
        <v>0.6523137931829357</v>
      </c>
      <c r="L128" s="142">
        <f>saida!L119</f>
        <v>313.14999999999998</v>
      </c>
      <c r="M128" s="86">
        <f>saida!I119</f>
        <v>0.8388874363217097</v>
      </c>
      <c r="N128" s="86">
        <f>saida!J119</f>
        <v>-0.3833410738382298</v>
      </c>
      <c r="O128" s="86">
        <f>saida!K119</f>
        <v>-0.36796871033457867</v>
      </c>
      <c r="P128" s="4"/>
      <c r="AK128" s="23">
        <v>118</v>
      </c>
      <c r="AL128" s="13">
        <f t="shared" si="55"/>
        <v>0</v>
      </c>
      <c r="AM128" s="13">
        <f t="shared" si="53"/>
        <v>0</v>
      </c>
      <c r="AN128" s="16">
        <f t="shared" si="56"/>
        <v>0</v>
      </c>
      <c r="AO128" s="16">
        <f t="shared" si="54"/>
        <v>0</v>
      </c>
      <c r="AP128" s="15">
        <f t="shared" si="57"/>
        <v>0</v>
      </c>
      <c r="AQ128" s="15">
        <f t="shared" si="59"/>
        <v>0</v>
      </c>
      <c r="AR128" s="17">
        <f t="shared" si="58"/>
        <v>0</v>
      </c>
      <c r="AS128" s="17">
        <f t="shared" si="60"/>
        <v>0</v>
      </c>
      <c r="AT128" s="79">
        <f t="shared" si="48"/>
        <v>-1.5372363503651121E-2</v>
      </c>
      <c r="AU128" s="79">
        <f t="shared" si="49"/>
        <v>1.5372363503651121E-2</v>
      </c>
      <c r="AV128" s="80">
        <f t="shared" si="50"/>
        <v>4.0101008091134709</v>
      </c>
      <c r="AW128" s="80">
        <f t="shared" si="51"/>
        <v>4.0101008091134709</v>
      </c>
      <c r="AZ128" s="2">
        <f t="shared" si="52"/>
        <v>0</v>
      </c>
    </row>
    <row r="129" spans="5:52" x14ac:dyDescent="0.25">
      <c r="E129" s="23">
        <v>119</v>
      </c>
      <c r="F129" s="5">
        <f>IF(saida!B120&gt;0,saida!B120,$F$11)</f>
        <v>278.14999999999998</v>
      </c>
      <c r="G129" s="13">
        <f>IF(saida!B120&gt;0,saida!A120,$G$11)</f>
        <v>0.93743468465636259</v>
      </c>
      <c r="H129" s="13">
        <f t="shared" si="46"/>
        <v>0.92720974552822011</v>
      </c>
      <c r="I129" s="14">
        <f>IF(saida!D120&gt;0,saida!D120,$I$11)</f>
        <v>278.14999999999998</v>
      </c>
      <c r="J129" s="15">
        <f>IF(saida!D120&gt;0,saida!C120,$J$11)</f>
        <v>0.64294736854975298</v>
      </c>
      <c r="K129" s="15">
        <f t="shared" si="47"/>
        <v>0.6523137931829357</v>
      </c>
      <c r="L129" s="142">
        <f>saida!L120</f>
        <v>313.14999999999998</v>
      </c>
      <c r="M129" s="86">
        <f>saida!I120</f>
        <v>1</v>
      </c>
      <c r="N129" s="86">
        <f>saida!J120</f>
        <v>1.0000000000000001E-5</v>
      </c>
      <c r="O129" s="86">
        <f>saida!K120</f>
        <v>0</v>
      </c>
      <c r="P129" s="4"/>
      <c r="AK129" s="23">
        <v>119</v>
      </c>
      <c r="AL129" s="13">
        <f t="shared" si="55"/>
        <v>0</v>
      </c>
      <c r="AM129" s="13">
        <f t="shared" si="53"/>
        <v>0</v>
      </c>
      <c r="AN129" s="16">
        <f t="shared" si="56"/>
        <v>0</v>
      </c>
      <c r="AO129" s="16">
        <f t="shared" si="54"/>
        <v>0</v>
      </c>
      <c r="AP129" s="15">
        <f t="shared" si="57"/>
        <v>0</v>
      </c>
      <c r="AQ129" s="15">
        <f t="shared" si="59"/>
        <v>0</v>
      </c>
      <c r="AR129" s="17">
        <f t="shared" si="58"/>
        <v>0</v>
      </c>
      <c r="AS129" s="17">
        <f t="shared" si="60"/>
        <v>0</v>
      </c>
      <c r="AT129" s="79">
        <f t="shared" si="48"/>
        <v>1.0000000000000001E-5</v>
      </c>
      <c r="AU129" s="79">
        <f t="shared" si="49"/>
        <v>1.0000000000000001E-5</v>
      </c>
      <c r="AV129" s="80">
        <f t="shared" si="50"/>
        <v>0</v>
      </c>
      <c r="AW129" s="80">
        <f t="shared" si="51"/>
        <v>0</v>
      </c>
      <c r="AZ129" s="2">
        <f t="shared" si="52"/>
        <v>1.0000000000000001E-5</v>
      </c>
    </row>
    <row r="130" spans="5:52" s="145" customFormat="1" x14ac:dyDescent="0.25">
      <c r="E130" s="145">
        <v>120</v>
      </c>
      <c r="F130" s="146">
        <f>IF(saida!B121&gt;0,saida!B121,$F$11)</f>
        <v>278.14999999999998</v>
      </c>
      <c r="G130" s="147">
        <f>IF(saida!B121&gt;0,saida!A121,$G$11)</f>
        <v>0.93743468465636259</v>
      </c>
      <c r="H130" s="147">
        <f t="shared" si="46"/>
        <v>0.92720974552822011</v>
      </c>
      <c r="I130" s="146">
        <f>IF(saida!D121&gt;0,saida!D121,$I$11)</f>
        <v>278.14999999999998</v>
      </c>
      <c r="J130" s="147">
        <f>IF(saida!D121&gt;0,saida!C121,$J$11)</f>
        <v>0.64294736854975298</v>
      </c>
      <c r="K130" s="147">
        <f t="shared" si="47"/>
        <v>0.6523137931829357</v>
      </c>
      <c r="L130" s="148">
        <f>saida!L121</f>
        <v>313.14999999999998</v>
      </c>
      <c r="M130" s="149">
        <f>saida!I121</f>
        <v>5.0915893279574548E-2</v>
      </c>
      <c r="N130" s="149">
        <f>saida!J121</f>
        <v>-0.14127410457784639</v>
      </c>
      <c r="O130" s="149">
        <f>saida!K121</f>
        <v>-0.14189551055604821</v>
      </c>
      <c r="P130" s="146"/>
      <c r="Q130" s="146"/>
      <c r="R130" s="146"/>
      <c r="S130" s="146"/>
      <c r="T130" s="146"/>
      <c r="AK130" s="145">
        <v>120</v>
      </c>
      <c r="AL130" s="147">
        <f t="shared" si="55"/>
        <v>0</v>
      </c>
      <c r="AM130" s="147">
        <f t="shared" si="53"/>
        <v>0</v>
      </c>
      <c r="AN130" s="150">
        <f t="shared" si="56"/>
        <v>0</v>
      </c>
      <c r="AO130" s="150">
        <f t="shared" si="54"/>
        <v>0</v>
      </c>
      <c r="AP130" s="147">
        <f t="shared" si="57"/>
        <v>0</v>
      </c>
      <c r="AQ130" s="147">
        <f t="shared" si="59"/>
        <v>0</v>
      </c>
      <c r="AR130" s="150">
        <f t="shared" si="58"/>
        <v>0</v>
      </c>
      <c r="AS130" s="150">
        <f t="shared" si="60"/>
        <v>0</v>
      </c>
      <c r="AT130" s="147">
        <f t="shared" si="48"/>
        <v>6.2140597820181664E-4</v>
      </c>
      <c r="AU130" s="147">
        <f t="shared" si="49"/>
        <v>6.2140597820181664E-4</v>
      </c>
      <c r="AV130" s="150">
        <f t="shared" si="50"/>
        <v>-0.43985837323739879</v>
      </c>
      <c r="AW130" s="150">
        <f t="shared" si="51"/>
        <v>0.43985837323739879</v>
      </c>
      <c r="AZ130" s="147">
        <f t="shared" si="52"/>
        <v>0</v>
      </c>
    </row>
    <row r="131" spans="5:52" x14ac:dyDescent="0.25">
      <c r="E131" s="23">
        <v>121</v>
      </c>
      <c r="F131" s="5">
        <f>IF(saida!B122&gt;0,saida!B122,$F$11)</f>
        <v>278.14999999999998</v>
      </c>
      <c r="G131" s="13">
        <f>IF(saida!B122&gt;0,saida!A122,$G$11)</f>
        <v>0.93743468465636259</v>
      </c>
      <c r="H131" s="13">
        <f t="shared" si="46"/>
        <v>0.92720974552822011</v>
      </c>
      <c r="I131" s="14">
        <f>IF(saida!D122&gt;0,saida!D122,$I$11)</f>
        <v>278.14999999999998</v>
      </c>
      <c r="J131" s="15">
        <f>IF(saida!D122&gt;0,saida!C122,$J$11)</f>
        <v>0.64294736854975298</v>
      </c>
      <c r="K131" s="15">
        <f t="shared" si="47"/>
        <v>0.6523137931829357</v>
      </c>
      <c r="L131" s="142">
        <f>saida!L122</f>
        <v>313.14999999999998</v>
      </c>
      <c r="M131" s="86">
        <f>saida!I122</f>
        <v>0.3327464396565486</v>
      </c>
      <c r="N131" s="86">
        <f>saida!J122</f>
        <v>-0.57596653425639677</v>
      </c>
      <c r="O131" s="86">
        <f>saida!K122</f>
        <v>-0.5706371697431204</v>
      </c>
      <c r="P131" s="4"/>
      <c r="AK131" s="23">
        <v>121</v>
      </c>
      <c r="AL131" s="13">
        <f t="shared" si="55"/>
        <v>0</v>
      </c>
      <c r="AM131" s="13">
        <f t="shared" si="53"/>
        <v>0</v>
      </c>
      <c r="AN131" s="16">
        <f t="shared" si="56"/>
        <v>0</v>
      </c>
      <c r="AO131" s="16">
        <f t="shared" si="54"/>
        <v>0</v>
      </c>
      <c r="AP131" s="15">
        <f t="shared" si="57"/>
        <v>0</v>
      </c>
      <c r="AQ131" s="15">
        <f t="shared" si="59"/>
        <v>0</v>
      </c>
      <c r="AR131" s="17">
        <f t="shared" si="58"/>
        <v>0</v>
      </c>
      <c r="AS131" s="17">
        <f t="shared" si="60"/>
        <v>0</v>
      </c>
      <c r="AT131" s="79">
        <f t="shared" si="48"/>
        <v>-5.329364513276369E-3</v>
      </c>
      <c r="AU131" s="79">
        <f t="shared" si="49"/>
        <v>5.329364513276369E-3</v>
      </c>
      <c r="AV131" s="80">
        <f t="shared" si="50"/>
        <v>0.92529065428373547</v>
      </c>
      <c r="AW131" s="80">
        <f t="shared" si="51"/>
        <v>0.92529065428373547</v>
      </c>
      <c r="AZ131" s="2">
        <f t="shared" si="52"/>
        <v>0</v>
      </c>
    </row>
    <row r="132" spans="5:52" x14ac:dyDescent="0.25">
      <c r="E132" s="23">
        <v>122</v>
      </c>
      <c r="F132" s="5">
        <f>IF(saida!B123&gt;0,saida!B123,$F$11)</f>
        <v>278.14999999999998</v>
      </c>
      <c r="G132" s="13">
        <f>IF(saida!B123&gt;0,saida!A123,$G$11)</f>
        <v>0.93743468465636259</v>
      </c>
      <c r="H132" s="13">
        <f t="shared" si="46"/>
        <v>0.92720974552822011</v>
      </c>
      <c r="I132" s="14">
        <f>IF(saida!D123&gt;0,saida!D123,$I$11)</f>
        <v>278.14999999999998</v>
      </c>
      <c r="J132" s="15">
        <f>IF(saida!D123&gt;0,saida!C123,$J$11)</f>
        <v>0.64294736854975298</v>
      </c>
      <c r="K132" s="15">
        <f t="shared" si="47"/>
        <v>0.6523137931829357</v>
      </c>
      <c r="L132" s="142">
        <f>saida!L123</f>
        <v>315.60000000000002</v>
      </c>
      <c r="M132" s="86">
        <f>saida!I123</f>
        <v>0</v>
      </c>
      <c r="N132" s="86">
        <f>saida!J123</f>
        <v>1.0000000000000001E-5</v>
      </c>
      <c r="O132" s="86">
        <f>saida!K123</f>
        <v>0</v>
      </c>
      <c r="P132" s="4"/>
      <c r="AK132" s="23">
        <v>122</v>
      </c>
      <c r="AL132" s="13">
        <f t="shared" si="55"/>
        <v>0</v>
      </c>
      <c r="AM132" s="13">
        <f t="shared" si="53"/>
        <v>0</v>
      </c>
      <c r="AN132" s="16">
        <f t="shared" si="56"/>
        <v>0</v>
      </c>
      <c r="AO132" s="16">
        <f t="shared" si="54"/>
        <v>0</v>
      </c>
      <c r="AP132" s="15">
        <f t="shared" si="57"/>
        <v>0</v>
      </c>
      <c r="AQ132" s="15">
        <f t="shared" si="59"/>
        <v>0</v>
      </c>
      <c r="AR132" s="17">
        <f t="shared" si="58"/>
        <v>0</v>
      </c>
      <c r="AS132" s="17">
        <f t="shared" si="60"/>
        <v>0</v>
      </c>
      <c r="AT132" s="79">
        <f t="shared" si="48"/>
        <v>1.0000000000000001E-5</v>
      </c>
      <c r="AU132" s="79">
        <f t="shared" si="49"/>
        <v>1.0000000000000001E-5</v>
      </c>
      <c r="AV132" s="80">
        <f t="shared" si="50"/>
        <v>0</v>
      </c>
      <c r="AW132" s="80">
        <f t="shared" si="51"/>
        <v>0</v>
      </c>
      <c r="AZ132" s="2">
        <f t="shared" si="52"/>
        <v>1.0000000000000001E-5</v>
      </c>
    </row>
    <row r="133" spans="5:52" x14ac:dyDescent="0.25">
      <c r="E133" s="23">
        <v>123</v>
      </c>
      <c r="F133" s="5">
        <f>IF(saida!B124&gt;0,saida!B124,$F$11)</f>
        <v>278.14999999999998</v>
      </c>
      <c r="G133" s="13">
        <f>IF(saida!B124&gt;0,saida!A124,$G$11)</f>
        <v>0.93743468465636259</v>
      </c>
      <c r="H133" s="13">
        <f t="shared" si="46"/>
        <v>0.92720974552822011</v>
      </c>
      <c r="I133" s="14">
        <f>IF(saida!D124&gt;0,saida!D124,$I$11)</f>
        <v>278.14999999999998</v>
      </c>
      <c r="J133" s="15">
        <f>IF(saida!D124&gt;0,saida!C124,$J$11)</f>
        <v>0.64294736854975298</v>
      </c>
      <c r="K133" s="15">
        <f t="shared" si="47"/>
        <v>0.6523137931829357</v>
      </c>
      <c r="L133" s="142">
        <f>saida!L124</f>
        <v>318.14999999999998</v>
      </c>
      <c r="M133" s="86">
        <f>saida!I124</f>
        <v>0</v>
      </c>
      <c r="N133" s="86">
        <f>saida!J124</f>
        <v>1.0000000000000001E-5</v>
      </c>
      <c r="O133" s="86">
        <f>saida!K124</f>
        <v>0</v>
      </c>
      <c r="P133" s="4"/>
      <c r="AK133" s="23">
        <v>123</v>
      </c>
      <c r="AL133" s="13">
        <f t="shared" si="55"/>
        <v>0</v>
      </c>
      <c r="AM133" s="13">
        <f t="shared" si="53"/>
        <v>0</v>
      </c>
      <c r="AN133" s="16">
        <f t="shared" si="56"/>
        <v>0</v>
      </c>
      <c r="AO133" s="16">
        <f t="shared" si="54"/>
        <v>0</v>
      </c>
      <c r="AP133" s="15">
        <f t="shared" si="57"/>
        <v>0</v>
      </c>
      <c r="AQ133" s="15">
        <f t="shared" si="59"/>
        <v>0</v>
      </c>
      <c r="AR133" s="17">
        <f t="shared" si="58"/>
        <v>0</v>
      </c>
      <c r="AS133" s="17">
        <f t="shared" si="60"/>
        <v>0</v>
      </c>
      <c r="AT133" s="79">
        <f t="shared" si="48"/>
        <v>1.0000000000000001E-5</v>
      </c>
      <c r="AU133" s="79">
        <f t="shared" si="49"/>
        <v>1.0000000000000001E-5</v>
      </c>
      <c r="AV133" s="80">
        <f t="shared" si="50"/>
        <v>0</v>
      </c>
      <c r="AW133" s="80">
        <f t="shared" si="51"/>
        <v>0</v>
      </c>
      <c r="AZ133" s="2">
        <f t="shared" si="52"/>
        <v>1.0000000000000001E-5</v>
      </c>
    </row>
    <row r="134" spans="5:52" x14ac:dyDescent="0.25">
      <c r="E134" s="23">
        <v>124</v>
      </c>
      <c r="F134" s="5">
        <f>IF(saida!B125&gt;0,saida!B125,$F$11)</f>
        <v>278.14999999999998</v>
      </c>
      <c r="G134" s="13">
        <f>IF(saida!B125&gt;0,saida!A125,$G$11)</f>
        <v>0.93743468465636259</v>
      </c>
      <c r="H134" s="13">
        <f t="shared" si="46"/>
        <v>0.92720974552822011</v>
      </c>
      <c r="I134" s="14">
        <f>IF(saida!D125&gt;0,saida!D125,$I$11)</f>
        <v>278.14999999999998</v>
      </c>
      <c r="J134" s="15">
        <f>IF(saida!D125&gt;0,saida!C125,$J$11)</f>
        <v>0.64294736854975298</v>
      </c>
      <c r="K134" s="15">
        <f t="shared" si="47"/>
        <v>0.6523137931829357</v>
      </c>
      <c r="L134" s="142">
        <f>saida!L125</f>
        <v>318.14999999999998</v>
      </c>
      <c r="M134" s="86">
        <f>saida!I125</f>
        <v>0</v>
      </c>
      <c r="N134" s="86">
        <f>saida!J125</f>
        <v>1.0000000000000001E-5</v>
      </c>
      <c r="O134" s="86">
        <f>saida!K125</f>
        <v>0</v>
      </c>
      <c r="P134" s="4"/>
      <c r="AK134" s="23">
        <v>124</v>
      </c>
      <c r="AL134" s="13">
        <f t="shared" si="55"/>
        <v>0</v>
      </c>
      <c r="AM134" s="13">
        <f t="shared" si="53"/>
        <v>0</v>
      </c>
      <c r="AN134" s="16">
        <f t="shared" si="56"/>
        <v>0</v>
      </c>
      <c r="AO134" s="16">
        <f t="shared" si="54"/>
        <v>0</v>
      </c>
      <c r="AP134" s="15">
        <f t="shared" si="57"/>
        <v>0</v>
      </c>
      <c r="AQ134" s="15">
        <f t="shared" si="59"/>
        <v>0</v>
      </c>
      <c r="AR134" s="17">
        <f t="shared" si="58"/>
        <v>0</v>
      </c>
      <c r="AS134" s="17">
        <f t="shared" si="60"/>
        <v>0</v>
      </c>
      <c r="AT134" s="79">
        <f t="shared" si="48"/>
        <v>1.0000000000000001E-5</v>
      </c>
      <c r="AU134" s="79">
        <f t="shared" si="49"/>
        <v>1.0000000000000001E-5</v>
      </c>
      <c r="AV134" s="80">
        <f t="shared" si="50"/>
        <v>0</v>
      </c>
      <c r="AW134" s="80">
        <f t="shared" si="51"/>
        <v>0</v>
      </c>
      <c r="AZ134" s="2">
        <f t="shared" si="52"/>
        <v>1.0000000000000001E-5</v>
      </c>
    </row>
    <row r="135" spans="5:52" x14ac:dyDescent="0.25">
      <c r="E135" s="23">
        <v>125</v>
      </c>
      <c r="F135" s="5">
        <f>IF(saida!B126&gt;0,saida!B126,$F$11)</f>
        <v>278.14999999999998</v>
      </c>
      <c r="G135" s="13">
        <f>IF(saida!B126&gt;0,saida!A126,$G$11)</f>
        <v>0.93743468465636259</v>
      </c>
      <c r="H135" s="13">
        <f t="shared" si="46"/>
        <v>0.92720974552822011</v>
      </c>
      <c r="I135" s="14">
        <f>IF(saida!D126&gt;0,saida!D126,$I$11)</f>
        <v>278.14999999999998</v>
      </c>
      <c r="J135" s="15">
        <f>IF(saida!D126&gt;0,saida!C126,$J$11)</f>
        <v>0.64294736854975298</v>
      </c>
      <c r="K135" s="15">
        <f t="shared" si="47"/>
        <v>0.6523137931829357</v>
      </c>
      <c r="L135" s="142">
        <f>saida!L126</f>
        <v>318.14999999999998</v>
      </c>
      <c r="M135" s="86">
        <f>saida!I126</f>
        <v>0</v>
      </c>
      <c r="N135" s="86">
        <f>saida!J126</f>
        <v>1.0000000000000001E-5</v>
      </c>
      <c r="O135" s="86">
        <f>saida!K126</f>
        <v>0</v>
      </c>
      <c r="P135" s="4"/>
      <c r="AK135" s="23">
        <v>125</v>
      </c>
      <c r="AL135" s="13">
        <f t="shared" si="55"/>
        <v>0</v>
      </c>
      <c r="AM135" s="13">
        <f t="shared" si="53"/>
        <v>0</v>
      </c>
      <c r="AN135" s="16">
        <f t="shared" si="56"/>
        <v>0</v>
      </c>
      <c r="AO135" s="16">
        <f t="shared" si="54"/>
        <v>0</v>
      </c>
      <c r="AP135" s="15">
        <f t="shared" si="57"/>
        <v>0</v>
      </c>
      <c r="AQ135" s="15">
        <f t="shared" si="59"/>
        <v>0</v>
      </c>
      <c r="AR135" s="17">
        <f t="shared" si="58"/>
        <v>0</v>
      </c>
      <c r="AS135" s="17">
        <f t="shared" si="60"/>
        <v>0</v>
      </c>
      <c r="AT135" s="79">
        <f t="shared" si="48"/>
        <v>1.0000000000000001E-5</v>
      </c>
      <c r="AU135" s="79">
        <f t="shared" si="49"/>
        <v>1.0000000000000001E-5</v>
      </c>
      <c r="AV135" s="80">
        <f t="shared" si="50"/>
        <v>0</v>
      </c>
      <c r="AW135" s="80">
        <f t="shared" si="51"/>
        <v>0</v>
      </c>
      <c r="AZ135" s="2">
        <f t="shared" si="52"/>
        <v>1.0000000000000001E-5</v>
      </c>
    </row>
    <row r="136" spans="5:52" x14ac:dyDescent="0.25">
      <c r="E136" s="23">
        <v>126</v>
      </c>
      <c r="F136" s="5">
        <f>IF(saida!B127&gt;0,saida!B127,$F$11)</f>
        <v>278.14999999999998</v>
      </c>
      <c r="G136" s="13">
        <f>IF(saida!B127&gt;0,saida!A127,$G$11)</f>
        <v>0.93743468465636259</v>
      </c>
      <c r="H136" s="13">
        <f t="shared" si="46"/>
        <v>0.92720974552822011</v>
      </c>
      <c r="I136" s="14">
        <f>IF(saida!D127&gt;0,saida!D127,$I$11)</f>
        <v>278.14999999999998</v>
      </c>
      <c r="J136" s="15">
        <f>IF(saida!D127&gt;0,saida!C127,$J$11)</f>
        <v>0.64294736854975298</v>
      </c>
      <c r="K136" s="15">
        <f t="shared" si="47"/>
        <v>0.6523137931829357</v>
      </c>
      <c r="L136" s="142">
        <f>saida!L127</f>
        <v>318.14999999999998</v>
      </c>
      <c r="M136" s="86">
        <f>saida!I127</f>
        <v>0</v>
      </c>
      <c r="N136" s="86">
        <f>saida!J127</f>
        <v>1.0000000000000001E-5</v>
      </c>
      <c r="O136" s="86">
        <f>saida!K127</f>
        <v>0</v>
      </c>
      <c r="P136" s="4"/>
      <c r="AK136" s="23">
        <v>126</v>
      </c>
      <c r="AL136" s="13">
        <f t="shared" si="55"/>
        <v>0</v>
      </c>
      <c r="AM136" s="13">
        <f t="shared" si="53"/>
        <v>0</v>
      </c>
      <c r="AN136" s="16">
        <f t="shared" si="56"/>
        <v>0</v>
      </c>
      <c r="AO136" s="16">
        <f t="shared" si="54"/>
        <v>0</v>
      </c>
      <c r="AP136" s="15">
        <f t="shared" si="57"/>
        <v>0</v>
      </c>
      <c r="AQ136" s="15">
        <f t="shared" si="59"/>
        <v>0</v>
      </c>
      <c r="AR136" s="17">
        <f t="shared" si="58"/>
        <v>0</v>
      </c>
      <c r="AS136" s="17">
        <f t="shared" si="60"/>
        <v>0</v>
      </c>
      <c r="AT136" s="79">
        <f t="shared" si="48"/>
        <v>1.0000000000000001E-5</v>
      </c>
      <c r="AU136" s="79">
        <f t="shared" si="49"/>
        <v>1.0000000000000001E-5</v>
      </c>
      <c r="AV136" s="80">
        <f t="shared" si="50"/>
        <v>0</v>
      </c>
      <c r="AW136" s="80">
        <f t="shared" si="51"/>
        <v>0</v>
      </c>
      <c r="AZ136" s="2">
        <f t="shared" si="52"/>
        <v>1.0000000000000001E-5</v>
      </c>
    </row>
    <row r="137" spans="5:52" x14ac:dyDescent="0.25">
      <c r="E137" s="23">
        <v>127</v>
      </c>
      <c r="F137" s="5">
        <f>IF(saida!B128&gt;0,saida!B128,$F$11)</f>
        <v>278.14999999999998</v>
      </c>
      <c r="G137" s="13">
        <f>IF(saida!B128&gt;0,saida!A128,$G$11)</f>
        <v>0.93743468465636259</v>
      </c>
      <c r="H137" s="13">
        <f t="shared" si="46"/>
        <v>0.92720974552822011</v>
      </c>
      <c r="I137" s="14">
        <f>IF(saida!D128&gt;0,saida!D128,$I$11)</f>
        <v>278.14999999999998</v>
      </c>
      <c r="J137" s="15">
        <f>IF(saida!D128&gt;0,saida!C128,$J$11)</f>
        <v>0.64294736854975298</v>
      </c>
      <c r="K137" s="15">
        <f t="shared" si="47"/>
        <v>0.6523137931829357</v>
      </c>
      <c r="L137" s="142">
        <f>saida!L128</f>
        <v>318.7</v>
      </c>
      <c r="M137" s="86">
        <f>saida!I128</f>
        <v>0</v>
      </c>
      <c r="N137" s="86">
        <f>saida!J128</f>
        <v>1.0000000000000001E-5</v>
      </c>
      <c r="O137" s="86">
        <f>saida!K128</f>
        <v>0</v>
      </c>
      <c r="P137" s="4"/>
      <c r="AK137" s="23">
        <v>127</v>
      </c>
      <c r="AL137" s="13">
        <f t="shared" si="55"/>
        <v>0</v>
      </c>
      <c r="AM137" s="13">
        <f t="shared" si="53"/>
        <v>0</v>
      </c>
      <c r="AN137" s="16">
        <f t="shared" si="56"/>
        <v>0</v>
      </c>
      <c r="AO137" s="16">
        <f t="shared" si="54"/>
        <v>0</v>
      </c>
      <c r="AP137" s="15">
        <f t="shared" si="57"/>
        <v>0</v>
      </c>
      <c r="AQ137" s="15">
        <f t="shared" si="59"/>
        <v>0</v>
      </c>
      <c r="AR137" s="17">
        <f t="shared" si="58"/>
        <v>0</v>
      </c>
      <c r="AS137" s="17">
        <f t="shared" si="60"/>
        <v>0</v>
      </c>
      <c r="AT137" s="79">
        <f t="shared" si="48"/>
        <v>1.0000000000000001E-5</v>
      </c>
      <c r="AU137" s="79">
        <f t="shared" si="49"/>
        <v>1.0000000000000001E-5</v>
      </c>
      <c r="AV137" s="80">
        <f t="shared" si="50"/>
        <v>0</v>
      </c>
      <c r="AW137" s="80">
        <f t="shared" si="51"/>
        <v>0</v>
      </c>
      <c r="AZ137" s="2">
        <f t="shared" si="52"/>
        <v>1.0000000000000001E-5</v>
      </c>
    </row>
    <row r="138" spans="5:52" x14ac:dyDescent="0.25">
      <c r="E138" s="23">
        <v>128</v>
      </c>
      <c r="F138" s="5">
        <f>IF(saida!B129&gt;0,saida!B129,$F$11)</f>
        <v>278.14999999999998</v>
      </c>
      <c r="G138" s="13">
        <f>IF(saida!B129&gt;0,saida!A129,$G$11)</f>
        <v>0.93743468465636259</v>
      </c>
      <c r="H138" s="13">
        <f t="shared" si="46"/>
        <v>0.92720974552822011</v>
      </c>
      <c r="I138" s="14">
        <f>IF(saida!D129&gt;0,saida!D129,$I$11)</f>
        <v>278.14999999999998</v>
      </c>
      <c r="J138" s="15">
        <f>IF(saida!D129&gt;0,saida!C129,$J$11)</f>
        <v>0.64294736854975298</v>
      </c>
      <c r="K138" s="15">
        <f t="shared" si="47"/>
        <v>0.6523137931829357</v>
      </c>
      <c r="L138" s="142">
        <f>saida!L129</f>
        <v>322.14999999999998</v>
      </c>
      <c r="M138" s="86">
        <f>saida!I129</f>
        <v>4.9963614532937961E-2</v>
      </c>
      <c r="N138" s="86">
        <f>saida!J129</f>
        <v>-7.3947325636120442E-2</v>
      </c>
      <c r="O138" s="86">
        <f>saida!K129</f>
        <v>-0.14257578980979199</v>
      </c>
      <c r="P138" s="4"/>
      <c r="AK138" s="23">
        <v>128</v>
      </c>
      <c r="AL138" s="13">
        <f t="shared" si="55"/>
        <v>0</v>
      </c>
      <c r="AM138" s="13">
        <f t="shared" si="53"/>
        <v>0</v>
      </c>
      <c r="AN138" s="16">
        <f t="shared" si="56"/>
        <v>0</v>
      </c>
      <c r="AO138" s="16">
        <f t="shared" si="54"/>
        <v>0</v>
      </c>
      <c r="AP138" s="15">
        <f t="shared" si="57"/>
        <v>0</v>
      </c>
      <c r="AQ138" s="15">
        <f t="shared" si="59"/>
        <v>0</v>
      </c>
      <c r="AR138" s="17">
        <f t="shared" si="58"/>
        <v>0</v>
      </c>
      <c r="AS138" s="17">
        <f t="shared" si="60"/>
        <v>0</v>
      </c>
      <c r="AT138" s="79">
        <f t="shared" si="48"/>
        <v>6.8628464173671549E-2</v>
      </c>
      <c r="AU138" s="79">
        <f t="shared" si="49"/>
        <v>6.8628464173671549E-2</v>
      </c>
      <c r="AV138" s="80">
        <f t="shared" si="50"/>
        <v>-92.807229447861431</v>
      </c>
      <c r="AW138" s="80">
        <f t="shared" si="51"/>
        <v>92.807229447861431</v>
      </c>
      <c r="AZ138" s="2">
        <f t="shared" si="52"/>
        <v>0</v>
      </c>
    </row>
    <row r="139" spans="5:52" x14ac:dyDescent="0.25">
      <c r="E139" s="23">
        <v>129</v>
      </c>
      <c r="F139" s="5">
        <f>IF(saida!B130&gt;0,saida!B130,$F$11)</f>
        <v>278.14999999999998</v>
      </c>
      <c r="G139" s="13">
        <f>IF(saida!B130&gt;0,saida!A130,$G$11)</f>
        <v>0.93743468465636259</v>
      </c>
      <c r="H139" s="13">
        <f t="shared" si="46"/>
        <v>0.92720974552822011</v>
      </c>
      <c r="I139" s="14">
        <f>IF(saida!D130&gt;0,saida!D130,$I$11)</f>
        <v>278.14999999999998</v>
      </c>
      <c r="J139" s="15">
        <f>IF(saida!D130&gt;0,saida!C130,$J$11)</f>
        <v>0.64294736854975298</v>
      </c>
      <c r="K139" s="15">
        <f t="shared" si="47"/>
        <v>0.6523137931829357</v>
      </c>
      <c r="L139" s="142">
        <f>saida!L130</f>
        <v>323.14999999999998</v>
      </c>
      <c r="M139" s="86">
        <f>saida!I130</f>
        <v>0</v>
      </c>
      <c r="N139" s="86">
        <f>saida!J130</f>
        <v>1.0000000000000001E-5</v>
      </c>
      <c r="O139" s="86">
        <f>saida!K130</f>
        <v>0</v>
      </c>
      <c r="P139" s="4"/>
      <c r="AK139" s="23">
        <v>129</v>
      </c>
      <c r="AL139" s="13">
        <f t="shared" ref="AL139:AL170" si="61">IF(AK139&lt;$A$7+1,G139-H139,0)</f>
        <v>0</v>
      </c>
      <c r="AM139" s="13">
        <f t="shared" si="53"/>
        <v>0</v>
      </c>
      <c r="AN139" s="16">
        <f t="shared" ref="AN139:AN170" si="62">IF(AK139&lt;$A$7+1,100*AL139/G139,0)</f>
        <v>0</v>
      </c>
      <c r="AO139" s="16">
        <f t="shared" si="54"/>
        <v>0</v>
      </c>
      <c r="AP139" s="15">
        <f t="shared" ref="AP139:AP170" si="63">IF(AK139&lt;$B$7+1,J139-K139,0)</f>
        <v>0</v>
      </c>
      <c r="AQ139" s="15">
        <f t="shared" si="59"/>
        <v>0</v>
      </c>
      <c r="AR139" s="17">
        <f t="shared" ref="AR139:AR170" si="64">IF(AK139&lt;$B$7+1,100*AP139/J139,0)</f>
        <v>0</v>
      </c>
      <c r="AS139" s="17">
        <f t="shared" si="60"/>
        <v>0</v>
      </c>
      <c r="AT139" s="79">
        <f t="shared" si="48"/>
        <v>1.0000000000000001E-5</v>
      </c>
      <c r="AU139" s="79">
        <f t="shared" si="49"/>
        <v>1.0000000000000001E-5</v>
      </c>
      <c r="AV139" s="80">
        <f t="shared" si="50"/>
        <v>0</v>
      </c>
      <c r="AW139" s="80">
        <f t="shared" si="51"/>
        <v>0</v>
      </c>
      <c r="AZ139" s="2">
        <f t="shared" si="52"/>
        <v>1.0000000000000001E-5</v>
      </c>
    </row>
    <row r="140" spans="5:52" x14ac:dyDescent="0.25">
      <c r="E140" s="23">
        <v>130</v>
      </c>
      <c r="F140" s="5">
        <f>IF(saida!B131&gt;0,saida!B131,$F$11)</f>
        <v>278.14999999999998</v>
      </c>
      <c r="G140" s="13">
        <f>IF(saida!B131&gt;0,saida!A131,$G$11)</f>
        <v>0.93743468465636259</v>
      </c>
      <c r="H140" s="13">
        <f t="shared" ref="H140:H200" si="65">EXP($A$11+$A$12*F140+$A$13*LN(F140))</f>
        <v>0.92720974552822011</v>
      </c>
      <c r="I140" s="14">
        <f>IF(saida!D131&gt;0,saida!D131,$I$11)</f>
        <v>278.14999999999998</v>
      </c>
      <c r="J140" s="15">
        <f>IF(saida!D131&gt;0,saida!C131,$J$11)</f>
        <v>0.64294736854975298</v>
      </c>
      <c r="K140" s="15">
        <f t="shared" ref="K140:K200" si="66">EXP($B$11+$B$12*I140+$B$13*LN(I140))</f>
        <v>0.6523137931829357</v>
      </c>
      <c r="L140" s="142">
        <f>saida!L131</f>
        <v>323.14999999999998</v>
      </c>
      <c r="M140" s="86">
        <f>saida!I131</f>
        <v>0.50788851873368657</v>
      </c>
      <c r="N140" s="86">
        <f>saida!J131</f>
        <v>-0.71605331581540421</v>
      </c>
      <c r="O140" s="86">
        <f>saida!K131</f>
        <v>-0.70729045411946356</v>
      </c>
      <c r="P140" s="4"/>
      <c r="AK140" s="23">
        <v>130</v>
      </c>
      <c r="AL140" s="13">
        <f t="shared" si="61"/>
        <v>0</v>
      </c>
      <c r="AM140" s="13">
        <f t="shared" si="53"/>
        <v>0</v>
      </c>
      <c r="AN140" s="16">
        <f t="shared" si="62"/>
        <v>0</v>
      </c>
      <c r="AO140" s="16">
        <f t="shared" si="54"/>
        <v>0</v>
      </c>
      <c r="AP140" s="15">
        <f t="shared" si="63"/>
        <v>0</v>
      </c>
      <c r="AQ140" s="15">
        <f t="shared" si="59"/>
        <v>0</v>
      </c>
      <c r="AR140" s="17">
        <f t="shared" si="64"/>
        <v>0</v>
      </c>
      <c r="AS140" s="17">
        <f t="shared" si="60"/>
        <v>0</v>
      </c>
      <c r="AT140" s="79">
        <f t="shared" ref="AT140:AT203" si="67">IF(AK140&lt;$C$7+1,N140-O140,0)</f>
        <v>-8.7628616959406491E-3</v>
      </c>
      <c r="AU140" s="79">
        <f t="shared" ref="AU140:AU203" si="68">IF(AK140&lt;$C$7+1,ABS(AT140),0)</f>
        <v>8.7628616959406491E-3</v>
      </c>
      <c r="AV140" s="80">
        <f t="shared" ref="AV140:AV203" si="69">IF(IF(AK140&lt;$C$7+1,100*AT140/N140,0)=100,0,IF(AK140&lt;$C$7+1,100*AT140/N140,0))</f>
        <v>1.2237722390771919</v>
      </c>
      <c r="AW140" s="80">
        <f t="shared" ref="AW140:AW203" si="70">IF(IF(AK140&lt;$C$7+1,ABS(AV140),0)=100,0,IF(AK140&lt;$C$7+1,ABS(AV140),0))</f>
        <v>1.2237722390771919</v>
      </c>
      <c r="AZ140" s="2">
        <f t="shared" ref="AZ140:AZ203" si="71">IF(AW140=0,AU140,0)</f>
        <v>0</v>
      </c>
    </row>
    <row r="141" spans="5:52" x14ac:dyDescent="0.25">
      <c r="E141" s="23">
        <v>131</v>
      </c>
      <c r="F141" s="5">
        <f>IF(saida!B132&gt;0,saida!B132,$F$11)</f>
        <v>278.14999999999998</v>
      </c>
      <c r="G141" s="13">
        <f>IF(saida!B132&gt;0,saida!A132,$G$11)</f>
        <v>0.93743468465636259</v>
      </c>
      <c r="H141" s="13">
        <f t="shared" si="65"/>
        <v>0.92720974552822011</v>
      </c>
      <c r="I141" s="14">
        <f>IF(saida!D132&gt;0,saida!D132,$I$11)</f>
        <v>278.14999999999998</v>
      </c>
      <c r="J141" s="15">
        <f>IF(saida!D132&gt;0,saida!C132,$J$11)</f>
        <v>0.64294736854975298</v>
      </c>
      <c r="K141" s="15">
        <f t="shared" si="66"/>
        <v>0.6523137931829357</v>
      </c>
      <c r="L141" s="142">
        <f>saida!L132</f>
        <v>323.14999999999998</v>
      </c>
      <c r="M141" s="86">
        <f>saida!I132</f>
        <v>0.2467393886519276</v>
      </c>
      <c r="N141" s="86">
        <f>saida!J132</f>
        <v>-0.56263704459189945</v>
      </c>
      <c r="O141" s="86">
        <f>saida!K132</f>
        <v>-0.52597934570195648</v>
      </c>
      <c r="P141" s="4"/>
      <c r="AK141" s="23">
        <v>131</v>
      </c>
      <c r="AL141" s="13">
        <f t="shared" si="61"/>
        <v>0</v>
      </c>
      <c r="AM141" s="13">
        <f t="shared" si="53"/>
        <v>0</v>
      </c>
      <c r="AN141" s="16">
        <f t="shared" si="62"/>
        <v>0</v>
      </c>
      <c r="AO141" s="16">
        <f t="shared" si="54"/>
        <v>0</v>
      </c>
      <c r="AP141" s="15">
        <f t="shared" si="63"/>
        <v>0</v>
      </c>
      <c r="AQ141" s="15">
        <f t="shared" si="59"/>
        <v>0</v>
      </c>
      <c r="AR141" s="17">
        <f t="shared" si="64"/>
        <v>0</v>
      </c>
      <c r="AS141" s="17">
        <f t="shared" si="60"/>
        <v>0</v>
      </c>
      <c r="AT141" s="79">
        <f t="shared" si="67"/>
        <v>-3.6657698889942969E-2</v>
      </c>
      <c r="AU141" s="79">
        <f t="shared" si="68"/>
        <v>3.6657698889942969E-2</v>
      </c>
      <c r="AV141" s="80">
        <f t="shared" si="69"/>
        <v>6.5153368841065369</v>
      </c>
      <c r="AW141" s="80">
        <f t="shared" si="70"/>
        <v>6.5153368841065369</v>
      </c>
      <c r="AZ141" s="2">
        <f t="shared" si="71"/>
        <v>0</v>
      </c>
    </row>
    <row r="142" spans="5:52" x14ac:dyDescent="0.25">
      <c r="E142" s="23">
        <v>132</v>
      </c>
      <c r="F142" s="5">
        <f>IF(saida!B133&gt;0,saida!B133,$F$11)</f>
        <v>278.14999999999998</v>
      </c>
      <c r="G142" s="13">
        <f>IF(saida!B133&gt;0,saida!A133,$G$11)</f>
        <v>0.93743468465636259</v>
      </c>
      <c r="H142" s="13">
        <f t="shared" si="65"/>
        <v>0.92720974552822011</v>
      </c>
      <c r="I142" s="14">
        <f>IF(saida!D133&gt;0,saida!D133,$I$11)</f>
        <v>278.14999999999998</v>
      </c>
      <c r="J142" s="15">
        <f>IF(saida!D133&gt;0,saida!C133,$J$11)</f>
        <v>0.64294736854975298</v>
      </c>
      <c r="K142" s="15">
        <f t="shared" si="66"/>
        <v>0.6523137931829357</v>
      </c>
      <c r="L142" s="142">
        <f>saida!L133</f>
        <v>323.14999999999998</v>
      </c>
      <c r="M142" s="86">
        <f>saida!I133</f>
        <v>0.10079316621160669</v>
      </c>
      <c r="N142" s="86">
        <f>saida!J133</f>
        <v>-0.27405130167043379</v>
      </c>
      <c r="O142" s="86">
        <f>saida!K133</f>
        <v>-0.26730773877551139</v>
      </c>
      <c r="P142" s="4"/>
      <c r="AK142" s="23">
        <v>132</v>
      </c>
      <c r="AL142" s="13">
        <f t="shared" si="61"/>
        <v>0</v>
      </c>
      <c r="AM142" s="13">
        <f t="shared" si="53"/>
        <v>0</v>
      </c>
      <c r="AN142" s="16">
        <f t="shared" si="62"/>
        <v>0</v>
      </c>
      <c r="AO142" s="16">
        <f t="shared" si="54"/>
        <v>0</v>
      </c>
      <c r="AP142" s="15">
        <f t="shared" si="63"/>
        <v>0</v>
      </c>
      <c r="AQ142" s="15">
        <f t="shared" si="59"/>
        <v>0</v>
      </c>
      <c r="AR142" s="17">
        <f t="shared" si="64"/>
        <v>0</v>
      </c>
      <c r="AS142" s="17">
        <f t="shared" si="60"/>
        <v>0</v>
      </c>
      <c r="AT142" s="79">
        <f t="shared" si="67"/>
        <v>-6.7435628949223947E-3</v>
      </c>
      <c r="AU142" s="79">
        <f t="shared" si="68"/>
        <v>6.7435628949223947E-3</v>
      </c>
      <c r="AV142" s="80">
        <f t="shared" si="69"/>
        <v>2.4606936197048279</v>
      </c>
      <c r="AW142" s="80">
        <f t="shared" si="70"/>
        <v>2.4606936197048279</v>
      </c>
      <c r="AZ142" s="2">
        <f t="shared" si="71"/>
        <v>0</v>
      </c>
    </row>
    <row r="143" spans="5:52" x14ac:dyDescent="0.25">
      <c r="E143" s="23">
        <v>133</v>
      </c>
      <c r="F143" s="5">
        <f>IF(saida!B134&gt;0,saida!B134,$F$11)</f>
        <v>278.14999999999998</v>
      </c>
      <c r="G143" s="13">
        <f>IF(saida!B134&gt;0,saida!A134,$G$11)</f>
        <v>0.93743468465636259</v>
      </c>
      <c r="H143" s="13">
        <f t="shared" si="65"/>
        <v>0.92720974552822011</v>
      </c>
      <c r="I143" s="14">
        <f>IF(saida!D134&gt;0,saida!D134,$I$11)</f>
        <v>278.14999999999998</v>
      </c>
      <c r="J143" s="15">
        <f>IF(saida!D134&gt;0,saida!C134,$J$11)</f>
        <v>0.64294736854975298</v>
      </c>
      <c r="K143" s="15">
        <f t="shared" si="66"/>
        <v>0.6523137931829357</v>
      </c>
      <c r="L143" s="142">
        <f>saida!L134</f>
        <v>323.14999999999998</v>
      </c>
      <c r="M143" s="86">
        <f>saida!I134</f>
        <v>4.778102915591935E-2</v>
      </c>
      <c r="N143" s="86">
        <f>saida!J134</f>
        <v>-9.2011315976224306E-2</v>
      </c>
      <c r="O143" s="86">
        <f>saida!K134</f>
        <v>-0.13712298814274931</v>
      </c>
      <c r="P143" s="4"/>
      <c r="AK143" s="23">
        <v>133</v>
      </c>
      <c r="AL143" s="13">
        <f t="shared" si="61"/>
        <v>0</v>
      </c>
      <c r="AM143" s="13">
        <f t="shared" si="53"/>
        <v>0</v>
      </c>
      <c r="AN143" s="16">
        <f t="shared" si="62"/>
        <v>0</v>
      </c>
      <c r="AO143" s="16">
        <f t="shared" si="54"/>
        <v>0</v>
      </c>
      <c r="AP143" s="15">
        <f t="shared" si="63"/>
        <v>0</v>
      </c>
      <c r="AQ143" s="15">
        <f t="shared" si="59"/>
        <v>0</v>
      </c>
      <c r="AR143" s="17">
        <f t="shared" si="64"/>
        <v>0</v>
      </c>
      <c r="AS143" s="17">
        <f t="shared" si="60"/>
        <v>0</v>
      </c>
      <c r="AT143" s="79">
        <f t="shared" si="67"/>
        <v>4.5111672166525008E-2</v>
      </c>
      <c r="AU143" s="79">
        <f t="shared" si="68"/>
        <v>4.5111672166525008E-2</v>
      </c>
      <c r="AV143" s="80">
        <f t="shared" si="69"/>
        <v>-49.028395787950529</v>
      </c>
      <c r="AW143" s="80">
        <f t="shared" si="70"/>
        <v>49.028395787950529</v>
      </c>
      <c r="AZ143" s="2">
        <f t="shared" si="71"/>
        <v>0</v>
      </c>
    </row>
    <row r="144" spans="5:52" x14ac:dyDescent="0.25">
      <c r="E144" s="23">
        <v>134</v>
      </c>
      <c r="F144" s="5">
        <f>IF(saida!B135&gt;0,saida!B135,$F$11)</f>
        <v>278.14999999999998</v>
      </c>
      <c r="G144" s="13">
        <f>IF(saida!B135&gt;0,saida!A135,$G$11)</f>
        <v>0.93743468465636259</v>
      </c>
      <c r="H144" s="13">
        <f t="shared" si="65"/>
        <v>0.92720974552822011</v>
      </c>
      <c r="I144" s="14">
        <f>IF(saida!D135&gt;0,saida!D135,$I$11)</f>
        <v>278.14999999999998</v>
      </c>
      <c r="J144" s="15">
        <f>IF(saida!D135&gt;0,saida!C135,$J$11)</f>
        <v>0.64294736854975298</v>
      </c>
      <c r="K144" s="15">
        <f t="shared" si="66"/>
        <v>0.6523137931829357</v>
      </c>
      <c r="L144" s="142">
        <f>saida!L135</f>
        <v>323.14999999999998</v>
      </c>
      <c r="M144" s="86">
        <f>saida!I135</f>
        <v>0</v>
      </c>
      <c r="N144" s="86">
        <f>saida!J135</f>
        <v>1.0000000000000001E-5</v>
      </c>
      <c r="O144" s="86">
        <f>saida!K135</f>
        <v>0</v>
      </c>
      <c r="P144" s="4"/>
      <c r="AK144" s="23">
        <v>134</v>
      </c>
      <c r="AL144" s="13">
        <f t="shared" si="61"/>
        <v>0</v>
      </c>
      <c r="AM144" s="13">
        <f t="shared" si="53"/>
        <v>0</v>
      </c>
      <c r="AN144" s="16">
        <f t="shared" si="62"/>
        <v>0</v>
      </c>
      <c r="AO144" s="16">
        <f t="shared" si="54"/>
        <v>0</v>
      </c>
      <c r="AP144" s="15">
        <f t="shared" si="63"/>
        <v>0</v>
      </c>
      <c r="AQ144" s="15">
        <f t="shared" si="59"/>
        <v>0</v>
      </c>
      <c r="AR144" s="17">
        <f t="shared" si="64"/>
        <v>0</v>
      </c>
      <c r="AS144" s="17">
        <f t="shared" si="60"/>
        <v>0</v>
      </c>
      <c r="AT144" s="79">
        <f t="shared" si="67"/>
        <v>1.0000000000000001E-5</v>
      </c>
      <c r="AU144" s="79">
        <f t="shared" si="68"/>
        <v>1.0000000000000001E-5</v>
      </c>
      <c r="AV144" s="80">
        <f t="shared" si="69"/>
        <v>0</v>
      </c>
      <c r="AW144" s="80">
        <f t="shared" si="70"/>
        <v>0</v>
      </c>
      <c r="AZ144" s="2">
        <f t="shared" si="71"/>
        <v>1.0000000000000001E-5</v>
      </c>
    </row>
    <row r="145" spans="5:52" x14ac:dyDescent="0.25">
      <c r="E145" s="23">
        <v>135</v>
      </c>
      <c r="F145" s="5">
        <f>IF(saida!B136&gt;0,saida!B136,$F$11)</f>
        <v>278.14999999999998</v>
      </c>
      <c r="G145" s="13">
        <f>IF(saida!B136&gt;0,saida!A136,$G$11)</f>
        <v>0.93743468465636259</v>
      </c>
      <c r="H145" s="13">
        <f t="shared" si="65"/>
        <v>0.92720974552822011</v>
      </c>
      <c r="I145" s="14">
        <f>IF(saida!D136&gt;0,saida!D136,$I$11)</f>
        <v>278.14999999999998</v>
      </c>
      <c r="J145" s="15">
        <f>IF(saida!D136&gt;0,saida!C136,$J$11)</f>
        <v>0.64294736854975298</v>
      </c>
      <c r="K145" s="15">
        <f t="shared" si="66"/>
        <v>0.6523137931829357</v>
      </c>
      <c r="L145" s="142">
        <f>saida!L136</f>
        <v>323.14999999999998</v>
      </c>
      <c r="M145" s="86">
        <f>saida!I136</f>
        <v>0</v>
      </c>
      <c r="N145" s="86">
        <f>saida!J136</f>
        <v>1.0000000000000001E-5</v>
      </c>
      <c r="O145" s="86">
        <f>saida!K136</f>
        <v>0</v>
      </c>
      <c r="P145" s="4"/>
      <c r="AK145" s="23">
        <v>135</v>
      </c>
      <c r="AL145" s="13">
        <f t="shared" si="61"/>
        <v>0</v>
      </c>
      <c r="AM145" s="13">
        <f t="shared" si="53"/>
        <v>0</v>
      </c>
      <c r="AN145" s="16">
        <f t="shared" si="62"/>
        <v>0</v>
      </c>
      <c r="AO145" s="16">
        <f t="shared" si="54"/>
        <v>0</v>
      </c>
      <c r="AP145" s="15">
        <f t="shared" si="63"/>
        <v>0</v>
      </c>
      <c r="AQ145" s="15">
        <f t="shared" si="59"/>
        <v>0</v>
      </c>
      <c r="AR145" s="17">
        <f t="shared" si="64"/>
        <v>0</v>
      </c>
      <c r="AS145" s="17">
        <f t="shared" si="60"/>
        <v>0</v>
      </c>
      <c r="AT145" s="79">
        <f t="shared" si="67"/>
        <v>1.0000000000000001E-5</v>
      </c>
      <c r="AU145" s="79">
        <f t="shared" si="68"/>
        <v>1.0000000000000001E-5</v>
      </c>
      <c r="AV145" s="80">
        <f t="shared" si="69"/>
        <v>0</v>
      </c>
      <c r="AW145" s="80">
        <f t="shared" si="70"/>
        <v>0</v>
      </c>
      <c r="AZ145" s="2">
        <f t="shared" si="71"/>
        <v>1.0000000000000001E-5</v>
      </c>
    </row>
    <row r="146" spans="5:52" x14ac:dyDescent="0.25">
      <c r="E146" s="23">
        <v>136</v>
      </c>
      <c r="F146" s="5">
        <f>IF(saida!B137&gt;0,saida!B137,$F$11)</f>
        <v>278.14999999999998</v>
      </c>
      <c r="G146" s="13">
        <f>IF(saida!B137&gt;0,saida!A137,$G$11)</f>
        <v>0.93743468465636259</v>
      </c>
      <c r="H146" s="13">
        <f t="shared" si="65"/>
        <v>0.92720974552822011</v>
      </c>
      <c r="I146" s="14">
        <f>IF(saida!D137&gt;0,saida!D137,$I$11)</f>
        <v>278.14999999999998</v>
      </c>
      <c r="J146" s="15">
        <f>IF(saida!D137&gt;0,saida!C137,$J$11)</f>
        <v>0.64294736854975298</v>
      </c>
      <c r="K146" s="15">
        <f t="shared" si="66"/>
        <v>0.6523137931829357</v>
      </c>
      <c r="L146" s="142">
        <f>saida!L137</f>
        <v>323.14999999999998</v>
      </c>
      <c r="M146" s="86">
        <f>saida!I137</f>
        <v>-6.4447598725985021E-17</v>
      </c>
      <c r="N146" s="86">
        <f>saida!J137</f>
        <v>-8.9364712713054795E-3</v>
      </c>
      <c r="O146" s="86">
        <f>saida!K137</f>
        <v>1.986040718168166E-16</v>
      </c>
      <c r="P146" s="4"/>
      <c r="AK146" s="23">
        <v>136</v>
      </c>
      <c r="AL146" s="13">
        <f t="shared" si="61"/>
        <v>0</v>
      </c>
      <c r="AM146" s="13">
        <f t="shared" si="53"/>
        <v>0</v>
      </c>
      <c r="AN146" s="16">
        <f t="shared" si="62"/>
        <v>0</v>
      </c>
      <c r="AO146" s="16">
        <f t="shared" si="54"/>
        <v>0</v>
      </c>
      <c r="AP146" s="15">
        <f t="shared" si="63"/>
        <v>0</v>
      </c>
      <c r="AQ146" s="15">
        <f t="shared" si="59"/>
        <v>0</v>
      </c>
      <c r="AR146" s="17">
        <f t="shared" si="64"/>
        <v>0</v>
      </c>
      <c r="AS146" s="17">
        <f t="shared" si="60"/>
        <v>0</v>
      </c>
      <c r="AT146" s="79">
        <f t="shared" si="67"/>
        <v>-8.9364712713056772E-3</v>
      </c>
      <c r="AU146" s="79">
        <f t="shared" si="68"/>
        <v>8.9364712713056772E-3</v>
      </c>
      <c r="AV146" s="80">
        <f t="shared" si="69"/>
        <v>100.00000000000222</v>
      </c>
      <c r="AW146" s="80">
        <v>0</v>
      </c>
      <c r="AZ146" s="2">
        <f t="shared" si="71"/>
        <v>8.9364712713056772E-3</v>
      </c>
    </row>
    <row r="147" spans="5:52" x14ac:dyDescent="0.25">
      <c r="E147" s="23">
        <v>137</v>
      </c>
      <c r="F147" s="5">
        <f>IF(saida!B138&gt;0,saida!B138,$F$11)</f>
        <v>278.14999999999998</v>
      </c>
      <c r="G147" s="13">
        <f>IF(saida!B138&gt;0,saida!A138,$G$11)</f>
        <v>0.93743468465636259</v>
      </c>
      <c r="H147" s="13">
        <f t="shared" si="65"/>
        <v>0.92720974552822011</v>
      </c>
      <c r="I147" s="14">
        <f>IF(saida!D138&gt;0,saida!D138,$I$11)</f>
        <v>278.14999999999998</v>
      </c>
      <c r="J147" s="15">
        <f>IF(saida!D138&gt;0,saida!C138,$J$11)</f>
        <v>0.64294736854975298</v>
      </c>
      <c r="K147" s="15">
        <f t="shared" si="66"/>
        <v>0.6523137931829357</v>
      </c>
      <c r="L147" s="142">
        <f>saida!L138</f>
        <v>326.89999999999998</v>
      </c>
      <c r="M147" s="86">
        <f>saida!I138</f>
        <v>3.2223799362992523E-17</v>
      </c>
      <c r="N147" s="86">
        <f>saida!J138</f>
        <v>-1.283599940739732E-2</v>
      </c>
      <c r="O147" s="86">
        <f>saida!K138</f>
        <v>-9.9842042840300581E-17</v>
      </c>
      <c r="P147" s="4"/>
      <c r="AK147" s="23">
        <v>137</v>
      </c>
      <c r="AL147" s="13">
        <f t="shared" si="61"/>
        <v>0</v>
      </c>
      <c r="AM147" s="13">
        <f t="shared" si="53"/>
        <v>0</v>
      </c>
      <c r="AN147" s="16">
        <f t="shared" si="62"/>
        <v>0</v>
      </c>
      <c r="AO147" s="16">
        <f t="shared" si="54"/>
        <v>0</v>
      </c>
      <c r="AP147" s="15">
        <f t="shared" si="63"/>
        <v>0</v>
      </c>
      <c r="AQ147" s="15">
        <f t="shared" si="59"/>
        <v>0</v>
      </c>
      <c r="AR147" s="17">
        <f t="shared" si="64"/>
        <v>0</v>
      </c>
      <c r="AS147" s="17">
        <f t="shared" si="60"/>
        <v>0</v>
      </c>
      <c r="AT147" s="79">
        <f t="shared" si="67"/>
        <v>-1.2835999407397219E-2</v>
      </c>
      <c r="AU147" s="79">
        <f t="shared" si="68"/>
        <v>1.2835999407397219E-2</v>
      </c>
      <c r="AV147" s="80">
        <f t="shared" si="69"/>
        <v>99.999999999999204</v>
      </c>
      <c r="AW147" s="80">
        <v>0</v>
      </c>
      <c r="AZ147" s="2">
        <f t="shared" si="71"/>
        <v>1.2835999407397219E-2</v>
      </c>
    </row>
    <row r="148" spans="5:52" x14ac:dyDescent="0.25">
      <c r="E148" s="23">
        <v>138</v>
      </c>
      <c r="F148" s="5">
        <f>IF(saida!B139&gt;0,saida!B139,$F$11)</f>
        <v>278.14999999999998</v>
      </c>
      <c r="G148" s="13">
        <f>IF(saida!B139&gt;0,saida!A139,$G$11)</f>
        <v>0.93743468465636259</v>
      </c>
      <c r="H148" s="13">
        <f t="shared" si="65"/>
        <v>0.92720974552822011</v>
      </c>
      <c r="I148" s="14">
        <f>IF(saida!D139&gt;0,saida!D139,$I$11)</f>
        <v>278.14999999999998</v>
      </c>
      <c r="J148" s="15">
        <f>IF(saida!D139&gt;0,saida!C139,$J$11)</f>
        <v>0.64294736854975298</v>
      </c>
      <c r="K148" s="15">
        <f t="shared" si="66"/>
        <v>0.6523137931829357</v>
      </c>
      <c r="L148" s="142">
        <f>saida!L139</f>
        <v>330.75</v>
      </c>
      <c r="M148" s="86">
        <f>saida!I139</f>
        <v>-6.4447598725985021E-17</v>
      </c>
      <c r="N148" s="86">
        <f>saida!J139</f>
        <v>-1.828884783443863E-2</v>
      </c>
      <c r="O148" s="86">
        <f>saida!K139</f>
        <v>2.0079289991408649E-16</v>
      </c>
      <c r="P148" s="4"/>
      <c r="AK148" s="23">
        <v>138</v>
      </c>
      <c r="AL148" s="13">
        <f t="shared" si="61"/>
        <v>0</v>
      </c>
      <c r="AM148" s="13">
        <f t="shared" si="53"/>
        <v>0</v>
      </c>
      <c r="AN148" s="16">
        <f t="shared" si="62"/>
        <v>0</v>
      </c>
      <c r="AO148" s="16">
        <f t="shared" si="54"/>
        <v>0</v>
      </c>
      <c r="AP148" s="15">
        <f t="shared" si="63"/>
        <v>0</v>
      </c>
      <c r="AQ148" s="15">
        <f t="shared" si="59"/>
        <v>0</v>
      </c>
      <c r="AR148" s="17">
        <f t="shared" si="64"/>
        <v>0</v>
      </c>
      <c r="AS148" s="17">
        <f t="shared" si="60"/>
        <v>0</v>
      </c>
      <c r="AT148" s="79">
        <f t="shared" si="67"/>
        <v>-1.8288847834438831E-2</v>
      </c>
      <c r="AU148" s="79">
        <f t="shared" si="68"/>
        <v>1.8288847834438831E-2</v>
      </c>
      <c r="AV148" s="80">
        <f t="shared" si="69"/>
        <v>100.00000000000109</v>
      </c>
      <c r="AW148" s="80">
        <v>0</v>
      </c>
      <c r="AZ148" s="2">
        <f t="shared" si="71"/>
        <v>1.8288847834438831E-2</v>
      </c>
    </row>
    <row r="149" spans="5:52" x14ac:dyDescent="0.25">
      <c r="E149" s="23">
        <v>139</v>
      </c>
      <c r="F149" s="5">
        <f>IF(saida!B140&gt;0,saida!B140,$F$11)</f>
        <v>278.14999999999998</v>
      </c>
      <c r="G149" s="13">
        <f>IF(saida!B140&gt;0,saida!A140,$G$11)</f>
        <v>0.93743468465636259</v>
      </c>
      <c r="H149" s="13">
        <f t="shared" si="65"/>
        <v>0.92720974552822011</v>
      </c>
      <c r="I149" s="14">
        <f>IF(saida!D140&gt;0,saida!D140,$I$11)</f>
        <v>278.14999999999998</v>
      </c>
      <c r="J149" s="15">
        <f>IF(saida!D140&gt;0,saida!C140,$J$11)</f>
        <v>0.64294736854975298</v>
      </c>
      <c r="K149" s="15">
        <f t="shared" si="66"/>
        <v>0.6523137931829357</v>
      </c>
      <c r="L149" s="142">
        <f>saida!L140</f>
        <v>330.75</v>
      </c>
      <c r="M149" s="86">
        <f>saida!I140</f>
        <v>0.90280727312101872</v>
      </c>
      <c r="N149" s="86">
        <f>saida!J140</f>
        <v>-0.34944682266580862</v>
      </c>
      <c r="O149" s="86">
        <f>saida!K140</f>
        <v>-0.32952905431300711</v>
      </c>
      <c r="P149" s="4"/>
      <c r="AK149" s="23">
        <v>139</v>
      </c>
      <c r="AL149" s="13">
        <f t="shared" si="61"/>
        <v>0</v>
      </c>
      <c r="AM149" s="13">
        <f t="shared" si="53"/>
        <v>0</v>
      </c>
      <c r="AN149" s="16">
        <f t="shared" si="62"/>
        <v>0</v>
      </c>
      <c r="AO149" s="16">
        <f t="shared" si="54"/>
        <v>0</v>
      </c>
      <c r="AP149" s="15">
        <f t="shared" si="63"/>
        <v>0</v>
      </c>
      <c r="AQ149" s="15">
        <f t="shared" si="59"/>
        <v>0</v>
      </c>
      <c r="AR149" s="17">
        <f t="shared" si="64"/>
        <v>0</v>
      </c>
      <c r="AS149" s="17">
        <f t="shared" si="60"/>
        <v>0</v>
      </c>
      <c r="AT149" s="79">
        <f t="shared" si="67"/>
        <v>-1.9917768352801513E-2</v>
      </c>
      <c r="AU149" s="79">
        <f t="shared" si="68"/>
        <v>1.9917768352801513E-2</v>
      </c>
      <c r="AV149" s="80">
        <f t="shared" si="69"/>
        <v>5.6997995291116874</v>
      </c>
      <c r="AW149" s="80">
        <f t="shared" si="70"/>
        <v>5.6997995291116874</v>
      </c>
      <c r="AZ149" s="2">
        <f t="shared" si="71"/>
        <v>0</v>
      </c>
    </row>
    <row r="150" spans="5:52" x14ac:dyDescent="0.25">
      <c r="E150" s="23">
        <v>140</v>
      </c>
      <c r="F150" s="5">
        <f>IF(saida!B141&gt;0,saida!B141,$F$11)</f>
        <v>278.14999999999998</v>
      </c>
      <c r="G150" s="13">
        <f>IF(saida!B141&gt;0,saida!A141,$G$11)</f>
        <v>0.93743468465636259</v>
      </c>
      <c r="H150" s="13">
        <f t="shared" si="65"/>
        <v>0.92720974552822011</v>
      </c>
      <c r="I150" s="14">
        <f>IF(saida!D141&gt;0,saida!D141,$I$11)</f>
        <v>278.14999999999998</v>
      </c>
      <c r="J150" s="15">
        <f>IF(saida!D141&gt;0,saida!C141,$J$11)</f>
        <v>0.64294736854975298</v>
      </c>
      <c r="K150" s="15">
        <f t="shared" si="66"/>
        <v>0.6523137931829357</v>
      </c>
      <c r="L150" s="142">
        <f>saida!L141</f>
        <v>330.75</v>
      </c>
      <c r="M150" s="86">
        <f>saida!I141</f>
        <v>1</v>
      </c>
      <c r="N150" s="86">
        <f>saida!J141</f>
        <v>1.0000000000000001E-5</v>
      </c>
      <c r="O150" s="86">
        <f>saida!K141</f>
        <v>0</v>
      </c>
      <c r="P150" s="4"/>
      <c r="AK150" s="23">
        <v>140</v>
      </c>
      <c r="AL150" s="13">
        <f t="shared" si="61"/>
        <v>0</v>
      </c>
      <c r="AM150" s="13">
        <f t="shared" si="53"/>
        <v>0</v>
      </c>
      <c r="AN150" s="16">
        <f t="shared" si="62"/>
        <v>0</v>
      </c>
      <c r="AO150" s="16">
        <f t="shared" si="54"/>
        <v>0</v>
      </c>
      <c r="AP150" s="15">
        <f t="shared" si="63"/>
        <v>0</v>
      </c>
      <c r="AQ150" s="15">
        <f t="shared" si="59"/>
        <v>0</v>
      </c>
      <c r="AR150" s="17">
        <f t="shared" si="64"/>
        <v>0</v>
      </c>
      <c r="AS150" s="17">
        <f t="shared" si="60"/>
        <v>0</v>
      </c>
      <c r="AT150" s="79">
        <f t="shared" si="67"/>
        <v>1.0000000000000001E-5</v>
      </c>
      <c r="AU150" s="79">
        <f t="shared" si="68"/>
        <v>1.0000000000000001E-5</v>
      </c>
      <c r="AV150" s="80">
        <f t="shared" si="69"/>
        <v>0</v>
      </c>
      <c r="AW150" s="80">
        <f t="shared" si="70"/>
        <v>0</v>
      </c>
      <c r="AZ150" s="2">
        <f t="shared" si="71"/>
        <v>1.0000000000000001E-5</v>
      </c>
    </row>
    <row r="151" spans="5:52" x14ac:dyDescent="0.25">
      <c r="E151" s="23">
        <v>141</v>
      </c>
      <c r="F151" s="5">
        <f>IF(saida!B142&gt;0,saida!B142,$F$11)</f>
        <v>278.14999999999998</v>
      </c>
      <c r="G151" s="13">
        <f>IF(saida!B142&gt;0,saida!A142,$G$11)</f>
        <v>0.93743468465636259</v>
      </c>
      <c r="H151" s="13">
        <f t="shared" si="65"/>
        <v>0.92720974552822011</v>
      </c>
      <c r="I151" s="14">
        <f>IF(saida!D142&gt;0,saida!D142,$I$11)</f>
        <v>278.14999999999998</v>
      </c>
      <c r="J151" s="15">
        <f>IF(saida!D142&gt;0,saida!C142,$J$11)</f>
        <v>0.64294736854975298</v>
      </c>
      <c r="K151" s="15">
        <f t="shared" si="66"/>
        <v>0.6523137931829357</v>
      </c>
      <c r="L151" s="142">
        <f>saida!L142</f>
        <v>332.2</v>
      </c>
      <c r="M151" s="86">
        <f>saida!I142</f>
        <v>0.1011993493381841</v>
      </c>
      <c r="N151" s="86">
        <f>saida!J142</f>
        <v>-0.24798518416775231</v>
      </c>
      <c r="O151" s="86">
        <f>saida!K142</f>
        <v>-0.27657683196751182</v>
      </c>
      <c r="P151" s="4"/>
      <c r="AK151" s="23">
        <v>141</v>
      </c>
      <c r="AL151" s="13">
        <f t="shared" si="61"/>
        <v>0</v>
      </c>
      <c r="AM151" s="13">
        <f t="shared" si="53"/>
        <v>0</v>
      </c>
      <c r="AN151" s="16">
        <f t="shared" si="62"/>
        <v>0</v>
      </c>
      <c r="AO151" s="16">
        <f t="shared" si="54"/>
        <v>0</v>
      </c>
      <c r="AP151" s="15">
        <f t="shared" si="63"/>
        <v>0</v>
      </c>
      <c r="AQ151" s="15">
        <f t="shared" si="59"/>
        <v>0</v>
      </c>
      <c r="AR151" s="17">
        <f t="shared" si="64"/>
        <v>0</v>
      </c>
      <c r="AS151" s="17">
        <f t="shared" si="60"/>
        <v>0</v>
      </c>
      <c r="AT151" s="79">
        <f t="shared" si="67"/>
        <v>2.8591647799759506E-2</v>
      </c>
      <c r="AU151" s="79">
        <f t="shared" si="68"/>
        <v>2.8591647799759506E-2</v>
      </c>
      <c r="AV151" s="80">
        <f t="shared" si="69"/>
        <v>-11.529579033406437</v>
      </c>
      <c r="AW151" s="80">
        <f t="shared" si="70"/>
        <v>11.529579033406437</v>
      </c>
      <c r="AZ151" s="2">
        <f t="shared" si="71"/>
        <v>0</v>
      </c>
    </row>
    <row r="152" spans="5:52" x14ac:dyDescent="0.25">
      <c r="E152" s="23">
        <v>142</v>
      </c>
      <c r="F152" s="5">
        <f>IF(saida!B143&gt;0,saida!B143,$F$11)</f>
        <v>278.14999999999998</v>
      </c>
      <c r="G152" s="13">
        <f>IF(saida!B143&gt;0,saida!A143,$G$11)</f>
        <v>0.93743468465636259</v>
      </c>
      <c r="H152" s="13">
        <f t="shared" si="65"/>
        <v>0.92720974552822011</v>
      </c>
      <c r="I152" s="14">
        <f>IF(saida!D143&gt;0,saida!D143,$I$11)</f>
        <v>278.14999999999998</v>
      </c>
      <c r="J152" s="15">
        <f>IF(saida!D143&gt;0,saida!C143,$J$11)</f>
        <v>0.64294736854975298</v>
      </c>
      <c r="K152" s="15">
        <f t="shared" si="66"/>
        <v>0.6523137931829357</v>
      </c>
      <c r="L152" s="142">
        <f>saida!L143</f>
        <v>332.2</v>
      </c>
      <c r="M152" s="86">
        <f>saida!I143</f>
        <v>0.50686842748396277</v>
      </c>
      <c r="N152" s="86">
        <f>saida!J143</f>
        <v>-0.73685698194299598</v>
      </c>
      <c r="O152" s="86">
        <f>saida!K143</f>
        <v>-0.78053598717052519</v>
      </c>
      <c r="P152" s="4"/>
      <c r="AK152" s="23">
        <v>142</v>
      </c>
      <c r="AL152" s="13">
        <f t="shared" si="61"/>
        <v>0</v>
      </c>
      <c r="AM152" s="13">
        <f t="shared" si="53"/>
        <v>0</v>
      </c>
      <c r="AN152" s="16">
        <f t="shared" si="62"/>
        <v>0</v>
      </c>
      <c r="AO152" s="16">
        <f t="shared" si="54"/>
        <v>0</v>
      </c>
      <c r="AP152" s="15">
        <f t="shared" si="63"/>
        <v>0</v>
      </c>
      <c r="AQ152" s="15">
        <f t="shared" si="59"/>
        <v>0</v>
      </c>
      <c r="AR152" s="17">
        <f t="shared" si="64"/>
        <v>0</v>
      </c>
      <c r="AS152" s="17">
        <f t="shared" si="60"/>
        <v>0</v>
      </c>
      <c r="AT152" s="79">
        <f t="shared" si="67"/>
        <v>4.3679005227529211E-2</v>
      </c>
      <c r="AU152" s="79">
        <f t="shared" si="68"/>
        <v>4.3679005227529211E-2</v>
      </c>
      <c r="AV152" s="80">
        <f t="shared" si="69"/>
        <v>-5.9277453152921691</v>
      </c>
      <c r="AW152" s="80">
        <f t="shared" si="70"/>
        <v>5.9277453152921691</v>
      </c>
      <c r="AZ152" s="2">
        <f t="shared" si="71"/>
        <v>0</v>
      </c>
    </row>
    <row r="153" spans="5:52" x14ac:dyDescent="0.25">
      <c r="E153" s="23">
        <v>143</v>
      </c>
      <c r="F153" s="5">
        <f>IF(saida!B144&gt;0,saida!B144,$F$11)</f>
        <v>278.14999999999998</v>
      </c>
      <c r="G153" s="13">
        <f>IF(saida!B144&gt;0,saida!A144,$G$11)</f>
        <v>0.93743468465636259</v>
      </c>
      <c r="H153" s="13">
        <f t="shared" si="65"/>
        <v>0.92720974552822011</v>
      </c>
      <c r="I153" s="14">
        <f>IF(saida!D144&gt;0,saida!D144,$I$11)</f>
        <v>278.14999999999998</v>
      </c>
      <c r="J153" s="15">
        <f>IF(saida!D144&gt;0,saida!C144,$J$11)</f>
        <v>0.64294736854975298</v>
      </c>
      <c r="K153" s="15">
        <f t="shared" si="66"/>
        <v>0.6523137931829357</v>
      </c>
      <c r="L153" s="142">
        <f>saida!L144</f>
        <v>332.2</v>
      </c>
      <c r="M153" s="86">
        <f>saida!I144</f>
        <v>0.10174193488248411</v>
      </c>
      <c r="N153" s="86">
        <f>saida!J144</f>
        <v>-0.2417624709337812</v>
      </c>
      <c r="O153" s="86">
        <f>saida!K144</f>
        <v>-0.27786199893517022</v>
      </c>
      <c r="P153" s="4"/>
      <c r="AK153" s="23">
        <v>143</v>
      </c>
      <c r="AL153" s="13">
        <f t="shared" si="61"/>
        <v>0</v>
      </c>
      <c r="AM153" s="13">
        <f t="shared" si="53"/>
        <v>0</v>
      </c>
      <c r="AN153" s="16">
        <f t="shared" si="62"/>
        <v>0</v>
      </c>
      <c r="AO153" s="16">
        <f t="shared" si="54"/>
        <v>0</v>
      </c>
      <c r="AP153" s="15">
        <f t="shared" si="63"/>
        <v>0</v>
      </c>
      <c r="AQ153" s="15">
        <f t="shared" si="59"/>
        <v>0</v>
      </c>
      <c r="AR153" s="17">
        <f t="shared" si="64"/>
        <v>0</v>
      </c>
      <c r="AS153" s="17">
        <f t="shared" si="60"/>
        <v>0</v>
      </c>
      <c r="AT153" s="79">
        <f t="shared" si="67"/>
        <v>3.609952800138902E-2</v>
      </c>
      <c r="AU153" s="79">
        <f t="shared" si="68"/>
        <v>3.609952800138902E-2</v>
      </c>
      <c r="AV153" s="80">
        <f t="shared" si="69"/>
        <v>-14.931816283130516</v>
      </c>
      <c r="AW153" s="80">
        <f t="shared" si="70"/>
        <v>14.931816283130516</v>
      </c>
      <c r="AZ153" s="2">
        <f t="shared" si="71"/>
        <v>0</v>
      </c>
    </row>
    <row r="154" spans="5:52" x14ac:dyDescent="0.25">
      <c r="E154" s="23">
        <v>144</v>
      </c>
      <c r="F154" s="5">
        <f>IF(saida!B145&gt;0,saida!B145,$F$11)</f>
        <v>278.14999999999998</v>
      </c>
      <c r="G154" s="13">
        <f>IF(saida!B145&gt;0,saida!A145,$G$11)</f>
        <v>0.93743468465636259</v>
      </c>
      <c r="H154" s="13">
        <f t="shared" si="65"/>
        <v>0.92720974552822011</v>
      </c>
      <c r="I154" s="14">
        <f>IF(saida!D145&gt;0,saida!D145,$I$11)</f>
        <v>278.14999999999998</v>
      </c>
      <c r="J154" s="15">
        <f>IF(saida!D145&gt;0,saida!C145,$J$11)</f>
        <v>0.64294736854975298</v>
      </c>
      <c r="K154" s="15">
        <f t="shared" si="66"/>
        <v>0.6523137931829357</v>
      </c>
      <c r="L154" s="142">
        <f>saida!L145</f>
        <v>332.2</v>
      </c>
      <c r="M154" s="86">
        <f>saida!I145</f>
        <v>0.17926643523445271</v>
      </c>
      <c r="N154" s="86">
        <f>saida!J145</f>
        <v>-0.43853053569995343</v>
      </c>
      <c r="O154" s="86">
        <f>saida!K145</f>
        <v>-0.44223151040722242</v>
      </c>
      <c r="P154" s="4"/>
      <c r="AK154" s="23">
        <v>144</v>
      </c>
      <c r="AL154" s="13">
        <f t="shared" si="61"/>
        <v>0</v>
      </c>
      <c r="AM154" s="13">
        <f t="shared" si="53"/>
        <v>0</v>
      </c>
      <c r="AN154" s="16">
        <f t="shared" si="62"/>
        <v>0</v>
      </c>
      <c r="AO154" s="16">
        <f t="shared" si="54"/>
        <v>0</v>
      </c>
      <c r="AP154" s="15">
        <f t="shared" si="63"/>
        <v>0</v>
      </c>
      <c r="AQ154" s="15">
        <f t="shared" si="59"/>
        <v>0</v>
      </c>
      <c r="AR154" s="17">
        <f t="shared" si="64"/>
        <v>0</v>
      </c>
      <c r="AS154" s="17">
        <f t="shared" si="60"/>
        <v>0</v>
      </c>
      <c r="AT154" s="79">
        <f t="shared" si="67"/>
        <v>3.7009747072689891E-3</v>
      </c>
      <c r="AU154" s="79">
        <f t="shared" si="68"/>
        <v>3.7009747072689891E-3</v>
      </c>
      <c r="AV154" s="80">
        <f t="shared" si="69"/>
        <v>-0.84394914515171404</v>
      </c>
      <c r="AW154" s="80">
        <f t="shared" si="70"/>
        <v>0.84394914515171404</v>
      </c>
      <c r="AZ154" s="2">
        <f t="shared" si="71"/>
        <v>0</v>
      </c>
    </row>
    <row r="155" spans="5:52" x14ac:dyDescent="0.25">
      <c r="E155" s="23">
        <v>145</v>
      </c>
      <c r="F155" s="5">
        <f>IF(saida!B146&gt;0,saida!B146,$F$11)</f>
        <v>278.14999999999998</v>
      </c>
      <c r="G155" s="13">
        <f>IF(saida!B146&gt;0,saida!A146,$G$11)</f>
        <v>0.93743468465636259</v>
      </c>
      <c r="H155" s="13">
        <f t="shared" si="65"/>
        <v>0.92720974552822011</v>
      </c>
      <c r="I155" s="14">
        <f>IF(saida!D146&gt;0,saida!D146,$I$11)</f>
        <v>278.14999999999998</v>
      </c>
      <c r="J155" s="15">
        <f>IF(saida!D146&gt;0,saida!C146,$J$11)</f>
        <v>0.64294736854975298</v>
      </c>
      <c r="K155" s="15">
        <f t="shared" si="66"/>
        <v>0.6523137931829357</v>
      </c>
      <c r="L155" s="142">
        <f>saida!L146</f>
        <v>332.2</v>
      </c>
      <c r="M155" s="86">
        <f>saida!I146</f>
        <v>0.51509328749141337</v>
      </c>
      <c r="N155" s="86">
        <f>saida!J146</f>
        <v>-0.75254221971770363</v>
      </c>
      <c r="O155" s="86">
        <f>saida!K146</f>
        <v>-0.78207533242791194</v>
      </c>
      <c r="P155" s="4"/>
      <c r="AK155" s="23">
        <v>145</v>
      </c>
      <c r="AL155" s="13">
        <f t="shared" si="61"/>
        <v>0</v>
      </c>
      <c r="AM155" s="13">
        <f t="shared" si="53"/>
        <v>0</v>
      </c>
      <c r="AN155" s="16">
        <f t="shared" si="62"/>
        <v>0</v>
      </c>
      <c r="AO155" s="16">
        <f t="shared" si="54"/>
        <v>0</v>
      </c>
      <c r="AP155" s="15">
        <f t="shared" si="63"/>
        <v>0</v>
      </c>
      <c r="AQ155" s="15">
        <f t="shared" si="59"/>
        <v>0</v>
      </c>
      <c r="AR155" s="17">
        <f t="shared" si="64"/>
        <v>0</v>
      </c>
      <c r="AS155" s="17">
        <f t="shared" si="60"/>
        <v>0</v>
      </c>
      <c r="AT155" s="79">
        <f t="shared" si="67"/>
        <v>2.9533112710208309E-2</v>
      </c>
      <c r="AU155" s="79">
        <f t="shared" si="68"/>
        <v>2.9533112710208309E-2</v>
      </c>
      <c r="AV155" s="80">
        <f t="shared" si="69"/>
        <v>-3.9244459561733129</v>
      </c>
      <c r="AW155" s="80">
        <f t="shared" si="70"/>
        <v>3.9244459561733129</v>
      </c>
      <c r="AZ155" s="2">
        <f t="shared" si="71"/>
        <v>0</v>
      </c>
    </row>
    <row r="156" spans="5:52" x14ac:dyDescent="0.25">
      <c r="E156" s="23">
        <v>146</v>
      </c>
      <c r="F156" s="5">
        <f>IF(saida!B147&gt;0,saida!B147,$F$11)</f>
        <v>278.14999999999998</v>
      </c>
      <c r="G156" s="13">
        <f>IF(saida!B147&gt;0,saida!A147,$G$11)</f>
        <v>0.93743468465636259</v>
      </c>
      <c r="H156" s="13">
        <f t="shared" si="65"/>
        <v>0.92720974552822011</v>
      </c>
      <c r="I156" s="14">
        <f>IF(saida!D147&gt;0,saida!D147,$I$11)</f>
        <v>278.14999999999998</v>
      </c>
      <c r="J156" s="15">
        <f>IF(saida!D147&gt;0,saida!C147,$J$11)</f>
        <v>0.64294736854975298</v>
      </c>
      <c r="K156" s="15">
        <f t="shared" si="66"/>
        <v>0.6523137931829357</v>
      </c>
      <c r="L156" s="142">
        <f>saida!L147</f>
        <v>332.2</v>
      </c>
      <c r="M156" s="86">
        <f>saida!I147</f>
        <v>0.84322638968555774</v>
      </c>
      <c r="N156" s="86">
        <f>saida!J147</f>
        <v>-0.48602785733984838</v>
      </c>
      <c r="O156" s="86">
        <f>saida!K147</f>
        <v>-0.48730476291147468</v>
      </c>
      <c r="P156" s="4"/>
      <c r="AK156" s="23">
        <v>146</v>
      </c>
      <c r="AL156" s="13">
        <f t="shared" si="61"/>
        <v>0</v>
      </c>
      <c r="AM156" s="13">
        <f t="shared" si="53"/>
        <v>0</v>
      </c>
      <c r="AN156" s="16">
        <f t="shared" si="62"/>
        <v>0</v>
      </c>
      <c r="AO156" s="16">
        <f t="shared" si="54"/>
        <v>0</v>
      </c>
      <c r="AP156" s="15">
        <f t="shared" si="63"/>
        <v>0</v>
      </c>
      <c r="AQ156" s="15">
        <f t="shared" si="59"/>
        <v>0</v>
      </c>
      <c r="AR156" s="17">
        <f t="shared" si="64"/>
        <v>0</v>
      </c>
      <c r="AS156" s="17">
        <f t="shared" si="60"/>
        <v>0</v>
      </c>
      <c r="AT156" s="79">
        <f t="shared" si="67"/>
        <v>1.2769055716262967E-3</v>
      </c>
      <c r="AU156" s="79">
        <f t="shared" si="68"/>
        <v>1.2769055716262967E-3</v>
      </c>
      <c r="AV156" s="80">
        <f t="shared" si="69"/>
        <v>-0.26272271277105785</v>
      </c>
      <c r="AW156" s="80">
        <f t="shared" si="70"/>
        <v>0.26272271277105785</v>
      </c>
      <c r="AZ156" s="2">
        <f t="shared" si="71"/>
        <v>0</v>
      </c>
    </row>
    <row r="157" spans="5:52" x14ac:dyDescent="0.25">
      <c r="E157" s="23">
        <v>147</v>
      </c>
      <c r="F157" s="5">
        <f>IF(saida!B148&gt;0,saida!B148,$F$11)</f>
        <v>278.14999999999998</v>
      </c>
      <c r="G157" s="13">
        <f>IF(saida!B148&gt;0,saida!A148,$G$11)</f>
        <v>0.93743468465636259</v>
      </c>
      <c r="H157" s="13">
        <f t="shared" si="65"/>
        <v>0.92720974552822011</v>
      </c>
      <c r="I157" s="14">
        <f>IF(saida!D148&gt;0,saida!D148,$I$11)</f>
        <v>278.14999999999998</v>
      </c>
      <c r="J157" s="15">
        <f>IF(saida!D148&gt;0,saida!C148,$J$11)</f>
        <v>0.64294736854975298</v>
      </c>
      <c r="K157" s="15">
        <f t="shared" si="66"/>
        <v>0.6523137931829357</v>
      </c>
      <c r="L157" s="142">
        <f>saida!L148</f>
        <v>332.2</v>
      </c>
      <c r="M157" s="86">
        <f>saida!I148</f>
        <v>0.38115886238618218</v>
      </c>
      <c r="N157" s="86">
        <f>saida!J148</f>
        <v>-0.6950543651177814</v>
      </c>
      <c r="O157" s="86">
        <f>saida!K148</f>
        <v>-0.71410434865037842</v>
      </c>
      <c r="P157" s="4"/>
      <c r="AK157" s="23">
        <v>147</v>
      </c>
      <c r="AL157" s="13">
        <f t="shared" si="61"/>
        <v>0</v>
      </c>
      <c r="AM157" s="13">
        <f t="shared" si="53"/>
        <v>0</v>
      </c>
      <c r="AN157" s="16">
        <f t="shared" si="62"/>
        <v>0</v>
      </c>
      <c r="AO157" s="16">
        <f t="shared" si="54"/>
        <v>0</v>
      </c>
      <c r="AP157" s="15">
        <f t="shared" si="63"/>
        <v>0</v>
      </c>
      <c r="AQ157" s="15">
        <f t="shared" si="59"/>
        <v>0</v>
      </c>
      <c r="AR157" s="17">
        <f t="shared" si="64"/>
        <v>0</v>
      </c>
      <c r="AS157" s="17">
        <f t="shared" si="60"/>
        <v>0</v>
      </c>
      <c r="AT157" s="79">
        <f t="shared" si="67"/>
        <v>1.9049983532597015E-2</v>
      </c>
      <c r="AU157" s="79">
        <f t="shared" si="68"/>
        <v>1.9049983532597015E-2</v>
      </c>
      <c r="AV157" s="80">
        <f t="shared" si="69"/>
        <v>-2.7407904314605482</v>
      </c>
      <c r="AW157" s="80">
        <f t="shared" si="70"/>
        <v>2.7407904314605482</v>
      </c>
      <c r="AZ157" s="2">
        <f t="shared" si="71"/>
        <v>0</v>
      </c>
    </row>
    <row r="158" spans="5:52" x14ac:dyDescent="0.25">
      <c r="E158" s="23">
        <v>148</v>
      </c>
      <c r="F158" s="5">
        <f>IF(saida!B149&gt;0,saida!B149,$F$11)</f>
        <v>278.14999999999998</v>
      </c>
      <c r="G158" s="13">
        <f>IF(saida!B149&gt;0,saida!A149,$G$11)</f>
        <v>0.93743468465636259</v>
      </c>
      <c r="H158" s="13">
        <f t="shared" si="65"/>
        <v>0.92720974552822011</v>
      </c>
      <c r="I158" s="14">
        <f>IF(saida!D149&gt;0,saida!D149,$I$11)</f>
        <v>278.14999999999998</v>
      </c>
      <c r="J158" s="15">
        <f>IF(saida!D149&gt;0,saida!C149,$J$11)</f>
        <v>0.64294736854975298</v>
      </c>
      <c r="K158" s="15">
        <f t="shared" si="66"/>
        <v>0.6523137931829357</v>
      </c>
      <c r="L158" s="142">
        <f>saida!L149</f>
        <v>332.2</v>
      </c>
      <c r="M158" s="86">
        <f>saida!I149</f>
        <v>0.72049855944625441</v>
      </c>
      <c r="N158" s="86">
        <f>saida!J149</f>
        <v>-0.65320047490470379</v>
      </c>
      <c r="O158" s="86">
        <f>saida!K149</f>
        <v>-0.69044894101700049</v>
      </c>
      <c r="P158" s="4"/>
      <c r="AK158" s="23">
        <v>148</v>
      </c>
      <c r="AL158" s="13">
        <f t="shared" si="61"/>
        <v>0</v>
      </c>
      <c r="AM158" s="13">
        <f t="shared" si="53"/>
        <v>0</v>
      </c>
      <c r="AN158" s="16">
        <f t="shared" si="62"/>
        <v>0</v>
      </c>
      <c r="AO158" s="16">
        <f t="shared" si="54"/>
        <v>0</v>
      </c>
      <c r="AP158" s="15">
        <f t="shared" si="63"/>
        <v>0</v>
      </c>
      <c r="AQ158" s="15">
        <f t="shared" si="59"/>
        <v>0</v>
      </c>
      <c r="AR158" s="17">
        <f t="shared" si="64"/>
        <v>0</v>
      </c>
      <c r="AS158" s="17">
        <f t="shared" si="60"/>
        <v>0</v>
      </c>
      <c r="AT158" s="79">
        <f t="shared" si="67"/>
        <v>3.7248466112296708E-2</v>
      </c>
      <c r="AU158" s="79">
        <f t="shared" si="68"/>
        <v>3.7248466112296708E-2</v>
      </c>
      <c r="AV158" s="80">
        <f t="shared" si="69"/>
        <v>-5.7024554548480593</v>
      </c>
      <c r="AW158" s="80">
        <f t="shared" si="70"/>
        <v>5.7024554548480593</v>
      </c>
      <c r="AZ158" s="2">
        <f t="shared" si="71"/>
        <v>0</v>
      </c>
    </row>
    <row r="159" spans="5:52" x14ac:dyDescent="0.25">
      <c r="E159" s="23">
        <v>149</v>
      </c>
      <c r="F159" s="5">
        <f>IF(saida!B150&gt;0,saida!B150,$F$11)</f>
        <v>278.14999999999998</v>
      </c>
      <c r="G159" s="13">
        <f>IF(saida!B150&gt;0,saida!A150,$G$11)</f>
        <v>0.93743468465636259</v>
      </c>
      <c r="H159" s="13">
        <f t="shared" si="65"/>
        <v>0.92720974552822011</v>
      </c>
      <c r="I159" s="14">
        <f>IF(saida!D150&gt;0,saida!D150,$I$11)</f>
        <v>278.14999999999998</v>
      </c>
      <c r="J159" s="15">
        <f>IF(saida!D150&gt;0,saida!C150,$J$11)</f>
        <v>0.64294736854975298</v>
      </c>
      <c r="K159" s="15">
        <f t="shared" si="66"/>
        <v>0.6523137931829357</v>
      </c>
      <c r="L159" s="142">
        <f>saida!L150</f>
        <v>332.2</v>
      </c>
      <c r="M159" s="86">
        <f>saida!I150</f>
        <v>0.50585060368230539</v>
      </c>
      <c r="N159" s="86">
        <f>saida!J150</f>
        <v>-0.75629532790340825</v>
      </c>
      <c r="O159" s="86">
        <f>saida!K150</f>
        <v>-0.78032058349004785</v>
      </c>
      <c r="P159" s="4"/>
      <c r="AK159" s="23">
        <v>149</v>
      </c>
      <c r="AL159" s="13">
        <f t="shared" si="61"/>
        <v>0</v>
      </c>
      <c r="AM159" s="13">
        <f t="shared" si="53"/>
        <v>0</v>
      </c>
      <c r="AN159" s="16">
        <f t="shared" si="62"/>
        <v>0</v>
      </c>
      <c r="AO159" s="16">
        <f t="shared" si="54"/>
        <v>0</v>
      </c>
      <c r="AP159" s="15">
        <f t="shared" si="63"/>
        <v>0</v>
      </c>
      <c r="AQ159" s="15">
        <f t="shared" si="59"/>
        <v>0</v>
      </c>
      <c r="AR159" s="17">
        <f t="shared" si="64"/>
        <v>0</v>
      </c>
      <c r="AS159" s="17">
        <f t="shared" si="60"/>
        <v>0</v>
      </c>
      <c r="AT159" s="79">
        <f t="shared" si="67"/>
        <v>2.4025255586639593E-2</v>
      </c>
      <c r="AU159" s="79">
        <f t="shared" si="68"/>
        <v>2.4025255586639593E-2</v>
      </c>
      <c r="AV159" s="80">
        <f t="shared" si="69"/>
        <v>-3.1767028963727815</v>
      </c>
      <c r="AW159" s="80">
        <f t="shared" si="70"/>
        <v>3.1767028963727815</v>
      </c>
      <c r="AZ159" s="2">
        <f t="shared" si="71"/>
        <v>0</v>
      </c>
    </row>
    <row r="160" spans="5:52" s="145" customFormat="1" x14ac:dyDescent="0.25">
      <c r="E160" s="145">
        <v>150</v>
      </c>
      <c r="F160" s="146">
        <f>IF(saida!B151&gt;0,saida!B151,$F$11)</f>
        <v>278.14999999999998</v>
      </c>
      <c r="G160" s="147">
        <f>IF(saida!B151&gt;0,saida!A151,$G$11)</f>
        <v>0.93743468465636259</v>
      </c>
      <c r="H160" s="147">
        <f t="shared" si="65"/>
        <v>0.92720974552822011</v>
      </c>
      <c r="I160" s="146">
        <f>IF(saida!D151&gt;0,saida!D151,$I$11)</f>
        <v>278.14999999999998</v>
      </c>
      <c r="J160" s="147">
        <f>IF(saida!D151&gt;0,saida!C151,$J$11)</f>
        <v>0.64294736854975298</v>
      </c>
      <c r="K160" s="147">
        <f t="shared" si="66"/>
        <v>0.6523137931829357</v>
      </c>
      <c r="L160" s="148">
        <f>saida!L151</f>
        <v>332.2</v>
      </c>
      <c r="M160" s="149">
        <f>saida!I151</f>
        <v>4.890609961951474E-2</v>
      </c>
      <c r="N160" s="149">
        <f>saida!J151</f>
        <v>-7.3885061803729446E-2</v>
      </c>
      <c r="O160" s="149">
        <f>saida!K151</f>
        <v>-0.1431560185306088</v>
      </c>
      <c r="P160" s="146"/>
      <c r="Q160" s="146"/>
      <c r="R160" s="146"/>
      <c r="S160" s="146"/>
      <c r="T160" s="146"/>
      <c r="AK160" s="145">
        <v>150</v>
      </c>
      <c r="AL160" s="147">
        <f t="shared" si="61"/>
        <v>0</v>
      </c>
      <c r="AM160" s="147">
        <f t="shared" si="53"/>
        <v>0</v>
      </c>
      <c r="AN160" s="150">
        <f t="shared" si="62"/>
        <v>0</v>
      </c>
      <c r="AO160" s="150">
        <f t="shared" si="54"/>
        <v>0</v>
      </c>
      <c r="AP160" s="147">
        <f t="shared" si="63"/>
        <v>0</v>
      </c>
      <c r="AQ160" s="147">
        <f t="shared" si="59"/>
        <v>0</v>
      </c>
      <c r="AR160" s="150">
        <f t="shared" si="64"/>
        <v>0</v>
      </c>
      <c r="AS160" s="150">
        <f t="shared" si="60"/>
        <v>0</v>
      </c>
      <c r="AT160" s="147">
        <f t="shared" si="67"/>
        <v>6.9270956726879357E-2</v>
      </c>
      <c r="AU160" s="147">
        <f t="shared" si="68"/>
        <v>6.9270956726879357E-2</v>
      </c>
      <c r="AV160" s="150">
        <f t="shared" si="69"/>
        <v>-93.755023053094092</v>
      </c>
      <c r="AW160" s="150">
        <f t="shared" si="70"/>
        <v>93.755023053094092</v>
      </c>
      <c r="AZ160" s="147">
        <f t="shared" si="71"/>
        <v>0</v>
      </c>
    </row>
    <row r="161" spans="5:52" s="145" customFormat="1" x14ac:dyDescent="0.25">
      <c r="E161" s="145">
        <v>151</v>
      </c>
      <c r="F161" s="146">
        <f>IF(saida!B152&gt;0,saida!B152,$F$11)</f>
        <v>278.14999999999998</v>
      </c>
      <c r="G161" s="147">
        <f>IF(saida!B152&gt;0,saida!A152,$G$11)</f>
        <v>0.93743468465636259</v>
      </c>
      <c r="H161" s="147">
        <f t="shared" si="65"/>
        <v>0.92720974552822011</v>
      </c>
      <c r="I161" s="146">
        <f>IF(saida!D152&gt;0,saida!D152,$I$11)</f>
        <v>278.14999999999998</v>
      </c>
      <c r="J161" s="147">
        <f>IF(saida!D152&gt;0,saida!C152,$J$11)</f>
        <v>0.64294736854975298</v>
      </c>
      <c r="K161" s="147">
        <f t="shared" si="66"/>
        <v>0.6523137931829357</v>
      </c>
      <c r="L161" s="148">
        <f>saida!L152</f>
        <v>332.2</v>
      </c>
      <c r="M161" s="149">
        <f>saida!I152</f>
        <v>0.2457708156884178</v>
      </c>
      <c r="N161" s="149">
        <f>saida!J152</f>
        <v>-0.55537601993295271</v>
      </c>
      <c r="O161" s="149">
        <f>saida!K152</f>
        <v>-0.55517603505484392</v>
      </c>
      <c r="P161" s="146"/>
      <c r="Q161" s="146"/>
      <c r="R161" s="146"/>
      <c r="S161" s="146"/>
      <c r="T161" s="146"/>
      <c r="AK161" s="145">
        <v>151</v>
      </c>
      <c r="AL161" s="147">
        <f t="shared" si="61"/>
        <v>0</v>
      </c>
      <c r="AM161" s="147">
        <f t="shared" ref="AM161:AM210" si="72">IF(AK161&lt;$A$7+1,ABS(AL161),0)</f>
        <v>0</v>
      </c>
      <c r="AN161" s="150">
        <f t="shared" si="62"/>
        <v>0</v>
      </c>
      <c r="AO161" s="150">
        <f t="shared" ref="AO161:AO210" si="73">IF(AK161&lt;$A$7+1,ABS(AN161),0)</f>
        <v>0</v>
      </c>
      <c r="AP161" s="147">
        <f t="shared" si="63"/>
        <v>0</v>
      </c>
      <c r="AQ161" s="147">
        <f t="shared" si="59"/>
        <v>0</v>
      </c>
      <c r="AR161" s="150">
        <f t="shared" si="64"/>
        <v>0</v>
      </c>
      <c r="AS161" s="150">
        <f t="shared" si="60"/>
        <v>0</v>
      </c>
      <c r="AT161" s="147">
        <f t="shared" si="67"/>
        <v>-1.9998487810879428E-4</v>
      </c>
      <c r="AU161" s="147">
        <f t="shared" si="68"/>
        <v>1.9998487810879428E-4</v>
      </c>
      <c r="AV161" s="150">
        <f t="shared" si="69"/>
        <v>3.6008914848886936E-2</v>
      </c>
      <c r="AW161" s="150">
        <f t="shared" si="70"/>
        <v>3.6008914848886936E-2</v>
      </c>
      <c r="AZ161" s="147">
        <f t="shared" si="71"/>
        <v>0</v>
      </c>
    </row>
    <row r="162" spans="5:52" x14ac:dyDescent="0.25">
      <c r="E162" s="23">
        <v>152</v>
      </c>
      <c r="F162" s="5">
        <f>IF(saida!B153&gt;0,saida!B153,$F$11)</f>
        <v>278.14999999999998</v>
      </c>
      <c r="G162" s="13">
        <f>IF(saida!B153&gt;0,saida!A153,$G$11)</f>
        <v>0.93743468465636259</v>
      </c>
      <c r="H162" s="13">
        <f t="shared" si="65"/>
        <v>0.92720974552822011</v>
      </c>
      <c r="I162" s="14">
        <f>IF(saida!D153&gt;0,saida!D153,$I$11)</f>
        <v>278.14999999999998</v>
      </c>
      <c r="J162" s="15">
        <f>IF(saida!D153&gt;0,saida!C153,$J$11)</f>
        <v>0.64294736854975298</v>
      </c>
      <c r="K162" s="15">
        <f t="shared" si="66"/>
        <v>0.6523137931829357</v>
      </c>
      <c r="L162" s="142">
        <f>saida!L153</f>
        <v>332.2</v>
      </c>
      <c r="M162" s="86">
        <f>saida!I153</f>
        <v>0.24696331260597229</v>
      </c>
      <c r="N162" s="86">
        <f>saida!J153</f>
        <v>-0.57363717565468297</v>
      </c>
      <c r="O162" s="86">
        <f>saida!K153</f>
        <v>-0.55698181364867039</v>
      </c>
      <c r="P162" s="4"/>
      <c r="AK162" s="23">
        <v>152</v>
      </c>
      <c r="AL162" s="13">
        <f t="shared" si="61"/>
        <v>0</v>
      </c>
      <c r="AM162" s="13">
        <f t="shared" si="72"/>
        <v>0</v>
      </c>
      <c r="AN162" s="16">
        <f t="shared" si="62"/>
        <v>0</v>
      </c>
      <c r="AO162" s="16">
        <f t="shared" si="73"/>
        <v>0</v>
      </c>
      <c r="AP162" s="15">
        <f t="shared" si="63"/>
        <v>0</v>
      </c>
      <c r="AQ162" s="15">
        <f t="shared" si="59"/>
        <v>0</v>
      </c>
      <c r="AR162" s="17">
        <f t="shared" si="64"/>
        <v>0</v>
      </c>
      <c r="AS162" s="17">
        <f t="shared" si="60"/>
        <v>0</v>
      </c>
      <c r="AT162" s="79">
        <f t="shared" si="67"/>
        <v>-1.6655362006012586E-2</v>
      </c>
      <c r="AU162" s="79">
        <f t="shared" si="68"/>
        <v>1.6655362006012586E-2</v>
      </c>
      <c r="AV162" s="80">
        <f t="shared" si="69"/>
        <v>2.9034662872056867</v>
      </c>
      <c r="AW162" s="80">
        <f t="shared" si="70"/>
        <v>2.9034662872056867</v>
      </c>
      <c r="AZ162" s="2">
        <f t="shared" si="71"/>
        <v>0</v>
      </c>
    </row>
    <row r="163" spans="5:52" x14ac:dyDescent="0.25">
      <c r="E163" s="23">
        <v>153</v>
      </c>
      <c r="F163" s="5">
        <f>IF(saida!B154&gt;0,saida!B154,$F$11)</f>
        <v>278.14999999999998</v>
      </c>
      <c r="G163" s="13">
        <f>IF(saida!B154&gt;0,saida!A154,$G$11)</f>
        <v>0.93743468465636259</v>
      </c>
      <c r="H163" s="13">
        <f t="shared" si="65"/>
        <v>0.92720974552822011</v>
      </c>
      <c r="I163" s="14">
        <f>IF(saida!D154&gt;0,saida!D154,$I$11)</f>
        <v>278.14999999999998</v>
      </c>
      <c r="J163" s="15">
        <f>IF(saida!D154&gt;0,saida!C154,$J$11)</f>
        <v>0.64294736854975298</v>
      </c>
      <c r="K163" s="15">
        <f t="shared" si="66"/>
        <v>0.6523137931829357</v>
      </c>
      <c r="L163" s="142">
        <f>saida!L154</f>
        <v>332.2</v>
      </c>
      <c r="M163" s="86">
        <f>saida!I154</f>
        <v>0.10110903048822829</v>
      </c>
      <c r="N163" s="86">
        <f>saida!J154</f>
        <v>-0.2505390929052857</v>
      </c>
      <c r="O163" s="86">
        <f>saida!K154</f>
        <v>-0.27636271199332951</v>
      </c>
      <c r="P163" s="4"/>
      <c r="AK163" s="23">
        <v>153</v>
      </c>
      <c r="AL163" s="13">
        <f t="shared" si="61"/>
        <v>0</v>
      </c>
      <c r="AM163" s="13">
        <f t="shared" si="72"/>
        <v>0</v>
      </c>
      <c r="AN163" s="16">
        <f t="shared" si="62"/>
        <v>0</v>
      </c>
      <c r="AO163" s="16">
        <f t="shared" si="73"/>
        <v>0</v>
      </c>
      <c r="AP163" s="15">
        <f t="shared" si="63"/>
        <v>0</v>
      </c>
      <c r="AQ163" s="15">
        <f t="shared" si="59"/>
        <v>0</v>
      </c>
      <c r="AR163" s="17">
        <f t="shared" si="64"/>
        <v>0</v>
      </c>
      <c r="AS163" s="17">
        <f t="shared" si="60"/>
        <v>0</v>
      </c>
      <c r="AT163" s="79">
        <f t="shared" si="67"/>
        <v>2.5823619088043814E-2</v>
      </c>
      <c r="AU163" s="79">
        <f t="shared" si="68"/>
        <v>2.5823619088043814E-2</v>
      </c>
      <c r="AV163" s="80">
        <f t="shared" si="69"/>
        <v>-10.307221435421349</v>
      </c>
      <c r="AW163" s="80">
        <f t="shared" si="70"/>
        <v>10.307221435421349</v>
      </c>
      <c r="AZ163" s="2">
        <f t="shared" si="71"/>
        <v>0</v>
      </c>
    </row>
    <row r="164" spans="5:52" x14ac:dyDescent="0.25">
      <c r="E164" s="23">
        <v>154</v>
      </c>
      <c r="F164" s="5">
        <f>IF(saida!B155&gt;0,saida!B155,$F$11)</f>
        <v>278.14999999999998</v>
      </c>
      <c r="G164" s="13">
        <f>IF(saida!B155&gt;0,saida!A155,$G$11)</f>
        <v>0.93743468465636259</v>
      </c>
      <c r="H164" s="13">
        <f t="shared" si="65"/>
        <v>0.92720974552822011</v>
      </c>
      <c r="I164" s="14">
        <f>IF(saida!D155&gt;0,saida!D155,$I$11)</f>
        <v>278.14999999999998</v>
      </c>
      <c r="J164" s="15">
        <f>IF(saida!D155&gt;0,saida!C155,$J$11)</f>
        <v>0.64294736854975298</v>
      </c>
      <c r="K164" s="15">
        <f t="shared" si="66"/>
        <v>0.6523137931829357</v>
      </c>
      <c r="L164" s="142">
        <f>saida!L155</f>
        <v>333.15</v>
      </c>
      <c r="M164" s="86">
        <f>saida!I155</f>
        <v>0</v>
      </c>
      <c r="N164" s="86">
        <f>saida!J155</f>
        <v>1.0000000000000001E-5</v>
      </c>
      <c r="O164" s="86">
        <f>saida!K155</f>
        <v>0</v>
      </c>
      <c r="P164" s="4"/>
      <c r="AK164" s="23">
        <v>154</v>
      </c>
      <c r="AL164" s="13">
        <f t="shared" si="61"/>
        <v>0</v>
      </c>
      <c r="AM164" s="13">
        <f t="shared" si="72"/>
        <v>0</v>
      </c>
      <c r="AN164" s="16">
        <f t="shared" si="62"/>
        <v>0</v>
      </c>
      <c r="AO164" s="16">
        <f t="shared" si="73"/>
        <v>0</v>
      </c>
      <c r="AP164" s="15">
        <f t="shared" si="63"/>
        <v>0</v>
      </c>
      <c r="AQ164" s="15">
        <f t="shared" si="59"/>
        <v>0</v>
      </c>
      <c r="AR164" s="17">
        <f t="shared" si="64"/>
        <v>0</v>
      </c>
      <c r="AS164" s="17">
        <f t="shared" si="60"/>
        <v>0</v>
      </c>
      <c r="AT164" s="79">
        <f t="shared" si="67"/>
        <v>1.0000000000000001E-5</v>
      </c>
      <c r="AU164" s="79">
        <f t="shared" si="68"/>
        <v>1.0000000000000001E-5</v>
      </c>
      <c r="AV164" s="80">
        <f t="shared" si="69"/>
        <v>0</v>
      </c>
      <c r="AW164" s="80">
        <f t="shared" si="70"/>
        <v>0</v>
      </c>
      <c r="AZ164" s="2">
        <f t="shared" si="71"/>
        <v>1.0000000000000001E-5</v>
      </c>
    </row>
    <row r="165" spans="5:52" x14ac:dyDescent="0.25">
      <c r="E165" s="23">
        <v>155</v>
      </c>
      <c r="F165" s="5">
        <f>IF(saida!B156&gt;0,saida!B156,$F$11)</f>
        <v>278.14999999999998</v>
      </c>
      <c r="G165" s="13">
        <f>IF(saida!B156&gt;0,saida!A156,$G$11)</f>
        <v>0.93743468465636259</v>
      </c>
      <c r="H165" s="13">
        <f t="shared" si="65"/>
        <v>0.92720974552822011</v>
      </c>
      <c r="I165" s="14">
        <f>IF(saida!D156&gt;0,saida!D156,$I$11)</f>
        <v>278.14999999999998</v>
      </c>
      <c r="J165" s="15">
        <f>IF(saida!D156&gt;0,saida!C156,$J$11)</f>
        <v>0.64294736854975298</v>
      </c>
      <c r="K165" s="15">
        <f t="shared" si="66"/>
        <v>0.6523137931829357</v>
      </c>
      <c r="L165" s="142">
        <f>saida!L156</f>
        <v>333.15</v>
      </c>
      <c r="M165" s="86">
        <f>saida!I156</f>
        <v>0</v>
      </c>
      <c r="N165" s="86">
        <f>saida!J156</f>
        <v>1.0000000000000001E-5</v>
      </c>
      <c r="O165" s="86">
        <f>saida!K156</f>
        <v>0</v>
      </c>
      <c r="P165" s="4"/>
      <c r="AK165" s="23">
        <v>155</v>
      </c>
      <c r="AL165" s="13">
        <f t="shared" si="61"/>
        <v>0</v>
      </c>
      <c r="AM165" s="13">
        <f t="shared" si="72"/>
        <v>0</v>
      </c>
      <c r="AN165" s="16">
        <f t="shared" si="62"/>
        <v>0</v>
      </c>
      <c r="AO165" s="16">
        <f t="shared" si="73"/>
        <v>0</v>
      </c>
      <c r="AP165" s="15">
        <f t="shared" si="63"/>
        <v>0</v>
      </c>
      <c r="AQ165" s="15">
        <f t="shared" si="59"/>
        <v>0</v>
      </c>
      <c r="AR165" s="17">
        <f t="shared" si="64"/>
        <v>0</v>
      </c>
      <c r="AS165" s="17">
        <f t="shared" si="60"/>
        <v>0</v>
      </c>
      <c r="AT165" s="79">
        <f t="shared" si="67"/>
        <v>1.0000000000000001E-5</v>
      </c>
      <c r="AU165" s="79">
        <f t="shared" si="68"/>
        <v>1.0000000000000001E-5</v>
      </c>
      <c r="AV165" s="80">
        <f t="shared" si="69"/>
        <v>0</v>
      </c>
      <c r="AW165" s="80">
        <f t="shared" si="70"/>
        <v>0</v>
      </c>
      <c r="AZ165" s="2">
        <f t="shared" si="71"/>
        <v>1.0000000000000001E-5</v>
      </c>
    </row>
    <row r="166" spans="5:52" x14ac:dyDescent="0.25">
      <c r="E166" s="23">
        <v>156</v>
      </c>
      <c r="F166" s="5">
        <f>IF(saida!B157&gt;0,saida!B157,$F$11)</f>
        <v>278.14999999999998</v>
      </c>
      <c r="G166" s="13">
        <f>IF(saida!B157&gt;0,saida!A157,$G$11)</f>
        <v>0.93743468465636259</v>
      </c>
      <c r="H166" s="13">
        <f t="shared" si="65"/>
        <v>0.92720974552822011</v>
      </c>
      <c r="I166" s="14">
        <f>IF(saida!D157&gt;0,saida!D157,$I$11)</f>
        <v>278.14999999999998</v>
      </c>
      <c r="J166" s="15">
        <f>IF(saida!D157&gt;0,saida!C157,$J$11)</f>
        <v>0.64294736854975298</v>
      </c>
      <c r="K166" s="15">
        <f t="shared" si="66"/>
        <v>0.6523137931829357</v>
      </c>
      <c r="L166" s="142">
        <f>saida!L157</f>
        <v>0</v>
      </c>
      <c r="M166" s="86">
        <f>saida!I157</f>
        <v>0</v>
      </c>
      <c r="N166" s="86">
        <f>saida!J157</f>
        <v>0</v>
      </c>
      <c r="O166" s="86">
        <f>saida!K157</f>
        <v>0</v>
      </c>
      <c r="P166" s="4"/>
      <c r="AK166" s="23">
        <v>156</v>
      </c>
      <c r="AL166" s="13">
        <f t="shared" si="61"/>
        <v>0</v>
      </c>
      <c r="AM166" s="13">
        <f t="shared" si="72"/>
        <v>0</v>
      </c>
      <c r="AN166" s="16">
        <f t="shared" si="62"/>
        <v>0</v>
      </c>
      <c r="AO166" s="16">
        <f t="shared" si="73"/>
        <v>0</v>
      </c>
      <c r="AP166" s="15">
        <f t="shared" si="63"/>
        <v>0</v>
      </c>
      <c r="AQ166" s="15">
        <f t="shared" si="59"/>
        <v>0</v>
      </c>
      <c r="AR166" s="17">
        <f t="shared" si="64"/>
        <v>0</v>
      </c>
      <c r="AS166" s="17">
        <f t="shared" si="60"/>
        <v>0</v>
      </c>
      <c r="AT166" s="79">
        <f t="shared" si="67"/>
        <v>0</v>
      </c>
      <c r="AU166" s="79">
        <f t="shared" si="68"/>
        <v>0</v>
      </c>
      <c r="AV166" s="80">
        <f t="shared" si="69"/>
        <v>0</v>
      </c>
      <c r="AW166" s="80">
        <f t="shared" si="70"/>
        <v>0</v>
      </c>
      <c r="AZ166" s="2">
        <f t="shared" si="71"/>
        <v>0</v>
      </c>
    </row>
    <row r="167" spans="5:52" x14ac:dyDescent="0.25">
      <c r="E167" s="23">
        <v>157</v>
      </c>
      <c r="F167" s="5">
        <f>IF(saida!B158&gt;0,saida!B158,$F$11)</f>
        <v>278.14999999999998</v>
      </c>
      <c r="G167" s="13">
        <f>IF(saida!B158&gt;0,saida!A158,$G$11)</f>
        <v>0.93743468465636259</v>
      </c>
      <c r="H167" s="13">
        <f t="shared" si="65"/>
        <v>0.92720974552822011</v>
      </c>
      <c r="I167" s="14">
        <f>IF(saida!D158&gt;0,saida!D158,$I$11)</f>
        <v>278.14999999999998</v>
      </c>
      <c r="J167" s="15">
        <f>IF(saida!D158&gt;0,saida!C158,$J$11)</f>
        <v>0.64294736854975298</v>
      </c>
      <c r="K167" s="15">
        <f t="shared" si="66"/>
        <v>0.6523137931829357</v>
      </c>
      <c r="L167" s="142">
        <f>saida!L158</f>
        <v>0</v>
      </c>
      <c r="M167" s="86">
        <f>saida!I158</f>
        <v>0</v>
      </c>
      <c r="N167" s="86">
        <f>saida!J158</f>
        <v>0</v>
      </c>
      <c r="O167" s="86">
        <f>saida!K158</f>
        <v>0</v>
      </c>
      <c r="P167" s="4"/>
      <c r="AK167" s="23">
        <v>157</v>
      </c>
      <c r="AL167" s="13">
        <f t="shared" si="61"/>
        <v>0</v>
      </c>
      <c r="AM167" s="13">
        <f t="shared" si="72"/>
        <v>0</v>
      </c>
      <c r="AN167" s="16">
        <f t="shared" si="62"/>
        <v>0</v>
      </c>
      <c r="AO167" s="16">
        <f t="shared" si="73"/>
        <v>0</v>
      </c>
      <c r="AP167" s="15">
        <f t="shared" si="63"/>
        <v>0</v>
      </c>
      <c r="AQ167" s="15">
        <f t="shared" si="59"/>
        <v>0</v>
      </c>
      <c r="AR167" s="17">
        <f t="shared" si="64"/>
        <v>0</v>
      </c>
      <c r="AS167" s="17">
        <f t="shared" si="60"/>
        <v>0</v>
      </c>
      <c r="AT167" s="79">
        <f t="shared" si="67"/>
        <v>0</v>
      </c>
      <c r="AU167" s="79">
        <f t="shared" si="68"/>
        <v>0</v>
      </c>
      <c r="AV167" s="80">
        <f t="shared" si="69"/>
        <v>0</v>
      </c>
      <c r="AW167" s="80">
        <f t="shared" si="70"/>
        <v>0</v>
      </c>
      <c r="AZ167" s="2">
        <f t="shared" si="71"/>
        <v>0</v>
      </c>
    </row>
    <row r="168" spans="5:52" x14ac:dyDescent="0.25">
      <c r="E168" s="23">
        <v>158</v>
      </c>
      <c r="F168" s="5">
        <f>IF(saida!B159&gt;0,saida!B159,$F$11)</f>
        <v>278.14999999999998</v>
      </c>
      <c r="G168" s="13">
        <f>IF(saida!B159&gt;0,saida!A159,$G$11)</f>
        <v>0.93743468465636259</v>
      </c>
      <c r="H168" s="13">
        <f t="shared" si="65"/>
        <v>0.92720974552822011</v>
      </c>
      <c r="I168" s="14">
        <f>IF(saida!D159&gt;0,saida!D159,$I$11)</f>
        <v>278.14999999999998</v>
      </c>
      <c r="J168" s="15">
        <f>IF(saida!D159&gt;0,saida!C159,$J$11)</f>
        <v>0.64294736854975298</v>
      </c>
      <c r="K168" s="15">
        <f t="shared" si="66"/>
        <v>0.6523137931829357</v>
      </c>
      <c r="L168" s="142">
        <f>saida!L159</f>
        <v>0</v>
      </c>
      <c r="M168" s="86">
        <f>saida!I159</f>
        <v>0</v>
      </c>
      <c r="N168" s="86">
        <f>saida!J159</f>
        <v>0</v>
      </c>
      <c r="O168" s="86">
        <f>saida!K159</f>
        <v>0</v>
      </c>
      <c r="P168" s="4"/>
      <c r="AK168" s="23">
        <v>158</v>
      </c>
      <c r="AL168" s="13">
        <f t="shared" si="61"/>
        <v>0</v>
      </c>
      <c r="AM168" s="13">
        <f t="shared" si="72"/>
        <v>0</v>
      </c>
      <c r="AN168" s="16">
        <f t="shared" si="62"/>
        <v>0</v>
      </c>
      <c r="AO168" s="16">
        <f t="shared" si="73"/>
        <v>0</v>
      </c>
      <c r="AP168" s="15">
        <f t="shared" si="63"/>
        <v>0</v>
      </c>
      <c r="AQ168" s="15">
        <f t="shared" si="59"/>
        <v>0</v>
      </c>
      <c r="AR168" s="17">
        <f t="shared" si="64"/>
        <v>0</v>
      </c>
      <c r="AS168" s="17">
        <f t="shared" si="60"/>
        <v>0</v>
      </c>
      <c r="AT168" s="79">
        <f t="shared" si="67"/>
        <v>0</v>
      </c>
      <c r="AU168" s="79">
        <f t="shared" si="68"/>
        <v>0</v>
      </c>
      <c r="AV168" s="80">
        <f t="shared" si="69"/>
        <v>0</v>
      </c>
      <c r="AW168" s="80">
        <f t="shared" si="70"/>
        <v>0</v>
      </c>
      <c r="AZ168" s="2">
        <f t="shared" si="71"/>
        <v>0</v>
      </c>
    </row>
    <row r="169" spans="5:52" x14ac:dyDescent="0.25">
      <c r="E169" s="23">
        <v>159</v>
      </c>
      <c r="F169" s="5">
        <f>IF(saida!B160&gt;0,saida!B160,$F$11)</f>
        <v>278.14999999999998</v>
      </c>
      <c r="G169" s="13">
        <f>IF(saida!B160&gt;0,saida!A160,$G$11)</f>
        <v>0.93743468465636259</v>
      </c>
      <c r="H169" s="13">
        <f t="shared" si="65"/>
        <v>0.92720974552822011</v>
      </c>
      <c r="I169" s="14">
        <f>IF(saida!D160&gt;0,saida!D160,$I$11)</f>
        <v>278.14999999999998</v>
      </c>
      <c r="J169" s="15">
        <f>IF(saida!D160&gt;0,saida!C160,$J$11)</f>
        <v>0.64294736854975298</v>
      </c>
      <c r="K169" s="15">
        <f t="shared" si="66"/>
        <v>0.6523137931829357</v>
      </c>
      <c r="L169" s="142">
        <f>saida!L160</f>
        <v>0</v>
      </c>
      <c r="M169" s="86">
        <f>saida!I160</f>
        <v>0</v>
      </c>
      <c r="N169" s="86">
        <f>saida!J160</f>
        <v>0</v>
      </c>
      <c r="O169" s="86">
        <f>saida!K160</f>
        <v>0</v>
      </c>
      <c r="P169" s="4"/>
      <c r="AK169" s="23">
        <v>159</v>
      </c>
      <c r="AL169" s="13">
        <f t="shared" si="61"/>
        <v>0</v>
      </c>
      <c r="AM169" s="13">
        <f t="shared" si="72"/>
        <v>0</v>
      </c>
      <c r="AN169" s="16">
        <f t="shared" si="62"/>
        <v>0</v>
      </c>
      <c r="AO169" s="16">
        <f t="shared" si="73"/>
        <v>0</v>
      </c>
      <c r="AP169" s="15">
        <f t="shared" si="63"/>
        <v>0</v>
      </c>
      <c r="AQ169" s="15">
        <f t="shared" si="59"/>
        <v>0</v>
      </c>
      <c r="AR169" s="17">
        <f t="shared" si="64"/>
        <v>0</v>
      </c>
      <c r="AS169" s="17">
        <f t="shared" si="60"/>
        <v>0</v>
      </c>
      <c r="AT169" s="79">
        <f t="shared" si="67"/>
        <v>0</v>
      </c>
      <c r="AU169" s="79">
        <f t="shared" si="68"/>
        <v>0</v>
      </c>
      <c r="AV169" s="80">
        <f t="shared" si="69"/>
        <v>0</v>
      </c>
      <c r="AW169" s="80">
        <f t="shared" si="70"/>
        <v>0</v>
      </c>
      <c r="AZ169" s="2">
        <f t="shared" si="71"/>
        <v>0</v>
      </c>
    </row>
    <row r="170" spans="5:52" x14ac:dyDescent="0.25">
      <c r="E170" s="23">
        <v>160</v>
      </c>
      <c r="F170" s="5">
        <f>IF(saida!B161&gt;0,saida!B161,$F$11)</f>
        <v>278.14999999999998</v>
      </c>
      <c r="G170" s="13">
        <f>IF(saida!B161&gt;0,saida!A161,$G$11)</f>
        <v>0.93743468465636259</v>
      </c>
      <c r="H170" s="13">
        <f t="shared" si="65"/>
        <v>0.92720974552822011</v>
      </c>
      <c r="I170" s="14">
        <f>IF(saida!D161&gt;0,saida!D161,$I$11)</f>
        <v>278.14999999999998</v>
      </c>
      <c r="J170" s="15">
        <f>IF(saida!D161&gt;0,saida!C161,$J$11)</f>
        <v>0.64294736854975298</v>
      </c>
      <c r="K170" s="15">
        <f t="shared" si="66"/>
        <v>0.6523137931829357</v>
      </c>
      <c r="L170" s="142">
        <f>saida!L161</f>
        <v>0</v>
      </c>
      <c r="M170" s="86">
        <f>saida!I161</f>
        <v>0</v>
      </c>
      <c r="N170" s="86">
        <f>saida!J161</f>
        <v>0</v>
      </c>
      <c r="O170" s="86">
        <f>saida!K161</f>
        <v>0</v>
      </c>
      <c r="P170" s="4"/>
      <c r="AK170" s="23">
        <v>160</v>
      </c>
      <c r="AL170" s="13">
        <f t="shared" si="61"/>
        <v>0</v>
      </c>
      <c r="AM170" s="13">
        <f t="shared" si="72"/>
        <v>0</v>
      </c>
      <c r="AN170" s="16">
        <f t="shared" si="62"/>
        <v>0</v>
      </c>
      <c r="AO170" s="16">
        <f t="shared" si="73"/>
        <v>0</v>
      </c>
      <c r="AP170" s="15">
        <f t="shared" si="63"/>
        <v>0</v>
      </c>
      <c r="AQ170" s="15">
        <f t="shared" si="59"/>
        <v>0</v>
      </c>
      <c r="AR170" s="17">
        <f t="shared" si="64"/>
        <v>0</v>
      </c>
      <c r="AS170" s="17">
        <f t="shared" si="60"/>
        <v>0</v>
      </c>
      <c r="AT170" s="79">
        <f t="shared" si="67"/>
        <v>0</v>
      </c>
      <c r="AU170" s="79">
        <f t="shared" si="68"/>
        <v>0</v>
      </c>
      <c r="AV170" s="80">
        <f t="shared" si="69"/>
        <v>0</v>
      </c>
      <c r="AW170" s="80">
        <f>IF(IF(AK170&lt;$C$7+1,ABS(AV170),0)=100,0,IF(AK170&lt;$C$7+1,ABS(AV170),0))</f>
        <v>0</v>
      </c>
      <c r="AZ170" s="2">
        <f t="shared" si="71"/>
        <v>0</v>
      </c>
    </row>
    <row r="171" spans="5:52" x14ac:dyDescent="0.25">
      <c r="E171" s="23">
        <v>161</v>
      </c>
      <c r="F171" s="5">
        <f>IF(saida!B162&gt;0,saida!B162,$F$11)</f>
        <v>278.14999999999998</v>
      </c>
      <c r="G171" s="13">
        <f>IF(saida!B162&gt;0,saida!A162,$G$11)</f>
        <v>0.93743468465636259</v>
      </c>
      <c r="H171" s="13">
        <f t="shared" si="65"/>
        <v>0.92720974552822011</v>
      </c>
      <c r="I171" s="14">
        <f>IF(saida!D162&gt;0,saida!D162,$I$11)</f>
        <v>278.14999999999998</v>
      </c>
      <c r="J171" s="15">
        <f>IF(saida!D162&gt;0,saida!C162,$J$11)</f>
        <v>0.64294736854975298</v>
      </c>
      <c r="K171" s="15">
        <f t="shared" si="66"/>
        <v>0.6523137931829357</v>
      </c>
      <c r="L171" s="142">
        <f>saida!L162</f>
        <v>0</v>
      </c>
      <c r="M171" s="86">
        <f>saida!I162</f>
        <v>0</v>
      </c>
      <c r="N171" s="86">
        <f>saida!J162</f>
        <v>0</v>
      </c>
      <c r="O171" s="86">
        <f>saida!K162</f>
        <v>0</v>
      </c>
      <c r="P171" s="4"/>
      <c r="AK171" s="23">
        <v>161</v>
      </c>
      <c r="AL171" s="13">
        <f t="shared" ref="AL171:AL202" si="74">IF(AK171&lt;$A$7+1,G171-H171,0)</f>
        <v>0</v>
      </c>
      <c r="AM171" s="13">
        <f t="shared" si="72"/>
        <v>0</v>
      </c>
      <c r="AN171" s="16">
        <f t="shared" ref="AN171:AN202" si="75">IF(AK171&lt;$A$7+1,100*AL171/G171,0)</f>
        <v>0</v>
      </c>
      <c r="AO171" s="16">
        <f t="shared" si="73"/>
        <v>0</v>
      </c>
      <c r="AP171" s="15">
        <f t="shared" ref="AP171:AP202" si="76">IF(AK171&lt;$B$7+1,J171-K171,0)</f>
        <v>0</v>
      </c>
      <c r="AQ171" s="15">
        <f t="shared" si="59"/>
        <v>0</v>
      </c>
      <c r="AR171" s="17">
        <f t="shared" ref="AR171:AR202" si="77">IF(AK171&lt;$B$7+1,100*AP171/J171,0)</f>
        <v>0</v>
      </c>
      <c r="AS171" s="17">
        <f t="shared" si="60"/>
        <v>0</v>
      </c>
      <c r="AT171" s="79">
        <f t="shared" si="67"/>
        <v>0</v>
      </c>
      <c r="AU171" s="79">
        <f t="shared" si="68"/>
        <v>0</v>
      </c>
      <c r="AV171" s="80">
        <f>IF(IF(AK171&lt;$C$7+1,100*AT171/N171,0)=100,0,IF(AK171&lt;$C$7+1,100*AT171/N171,0))</f>
        <v>0</v>
      </c>
      <c r="AW171" s="80">
        <f>IF(IF(AK171&lt;$C$7+1,ABS(AV171),0)=100,0,IF(AK171&lt;$C$7+1,ABS(AV171),0))</f>
        <v>0</v>
      </c>
      <c r="AZ171" s="2">
        <f t="shared" si="71"/>
        <v>0</v>
      </c>
    </row>
    <row r="172" spans="5:52" x14ac:dyDescent="0.25">
      <c r="E172" s="23">
        <v>162</v>
      </c>
      <c r="F172" s="5">
        <f>IF(saida!B163&gt;0,saida!B163,$F$11)</f>
        <v>278.14999999999998</v>
      </c>
      <c r="G172" s="13">
        <f>IF(saida!B163&gt;0,saida!A163,$G$11)</f>
        <v>0.93743468465636259</v>
      </c>
      <c r="H172" s="13">
        <f t="shared" si="65"/>
        <v>0.92720974552822011</v>
      </c>
      <c r="I172" s="14">
        <f>IF(saida!D163&gt;0,saida!D163,$I$11)</f>
        <v>278.14999999999998</v>
      </c>
      <c r="J172" s="15">
        <f>IF(saida!D163&gt;0,saida!C163,$J$11)</f>
        <v>0.64294736854975298</v>
      </c>
      <c r="K172" s="15">
        <f t="shared" si="66"/>
        <v>0.6523137931829357</v>
      </c>
      <c r="L172" s="142">
        <f>saida!L163</f>
        <v>0</v>
      </c>
      <c r="M172" s="86">
        <f>saida!I163</f>
        <v>0</v>
      </c>
      <c r="N172" s="86">
        <f>saida!J163</f>
        <v>0</v>
      </c>
      <c r="O172" s="86">
        <f>saida!K163</f>
        <v>0</v>
      </c>
      <c r="P172" s="4"/>
      <c r="AK172" s="23">
        <v>162</v>
      </c>
      <c r="AL172" s="13">
        <f t="shared" si="74"/>
        <v>0</v>
      </c>
      <c r="AM172" s="13">
        <f t="shared" si="72"/>
        <v>0</v>
      </c>
      <c r="AN172" s="16">
        <f t="shared" si="75"/>
        <v>0</v>
      </c>
      <c r="AO172" s="16">
        <f t="shared" si="73"/>
        <v>0</v>
      </c>
      <c r="AP172" s="15">
        <f t="shared" si="76"/>
        <v>0</v>
      </c>
      <c r="AQ172" s="15">
        <f t="shared" si="59"/>
        <v>0</v>
      </c>
      <c r="AR172" s="17">
        <f t="shared" si="77"/>
        <v>0</v>
      </c>
      <c r="AS172" s="17">
        <f t="shared" si="60"/>
        <v>0</v>
      </c>
      <c r="AT172" s="79">
        <f t="shared" si="67"/>
        <v>0</v>
      </c>
      <c r="AU172" s="79">
        <f t="shared" si="68"/>
        <v>0</v>
      </c>
      <c r="AV172" s="80">
        <f t="shared" si="69"/>
        <v>0</v>
      </c>
      <c r="AW172" s="80">
        <f t="shared" si="70"/>
        <v>0</v>
      </c>
      <c r="AZ172" s="2">
        <f t="shared" si="71"/>
        <v>0</v>
      </c>
    </row>
    <row r="173" spans="5:52" x14ac:dyDescent="0.25">
      <c r="E173" s="23">
        <v>163</v>
      </c>
      <c r="F173" s="5">
        <f>IF(saida!B164&gt;0,saida!B164,$F$11)</f>
        <v>278.14999999999998</v>
      </c>
      <c r="G173" s="13">
        <f>IF(saida!B164&gt;0,saida!A164,$G$11)</f>
        <v>0.93743468465636259</v>
      </c>
      <c r="H173" s="13">
        <f t="shared" si="65"/>
        <v>0.92720974552822011</v>
      </c>
      <c r="I173" s="14">
        <f>IF(saida!D164&gt;0,saida!D164,$I$11)</f>
        <v>278.14999999999998</v>
      </c>
      <c r="J173" s="15">
        <f>IF(saida!D164&gt;0,saida!C164,$J$11)</f>
        <v>0.64294736854975298</v>
      </c>
      <c r="K173" s="15">
        <f t="shared" si="66"/>
        <v>0.6523137931829357</v>
      </c>
      <c r="L173" s="142">
        <f>saida!L164</f>
        <v>0</v>
      </c>
      <c r="M173" s="86">
        <f>saida!I164</f>
        <v>0</v>
      </c>
      <c r="N173" s="86">
        <f>saida!J164</f>
        <v>0</v>
      </c>
      <c r="O173" s="86">
        <f>saida!K164</f>
        <v>0</v>
      </c>
      <c r="P173" s="4"/>
      <c r="AK173" s="23">
        <v>163</v>
      </c>
      <c r="AL173" s="13">
        <f t="shared" si="74"/>
        <v>0</v>
      </c>
      <c r="AM173" s="13">
        <f t="shared" si="72"/>
        <v>0</v>
      </c>
      <c r="AN173" s="16">
        <f t="shared" si="75"/>
        <v>0</v>
      </c>
      <c r="AO173" s="16">
        <f t="shared" si="73"/>
        <v>0</v>
      </c>
      <c r="AP173" s="15">
        <f t="shared" si="76"/>
        <v>0</v>
      </c>
      <c r="AQ173" s="15">
        <f t="shared" si="59"/>
        <v>0</v>
      </c>
      <c r="AR173" s="17">
        <f t="shared" si="77"/>
        <v>0</v>
      </c>
      <c r="AS173" s="17">
        <f t="shared" si="60"/>
        <v>0</v>
      </c>
      <c r="AT173" s="79">
        <f t="shared" si="67"/>
        <v>0</v>
      </c>
      <c r="AU173" s="79">
        <f t="shared" si="68"/>
        <v>0</v>
      </c>
      <c r="AV173" s="80">
        <f t="shared" si="69"/>
        <v>0</v>
      </c>
      <c r="AW173" s="80">
        <f t="shared" si="70"/>
        <v>0</v>
      </c>
      <c r="AZ173" s="2">
        <f t="shared" si="71"/>
        <v>0</v>
      </c>
    </row>
    <row r="174" spans="5:52" s="145" customFormat="1" x14ac:dyDescent="0.25">
      <c r="E174" s="145">
        <v>164</v>
      </c>
      <c r="F174" s="146">
        <f>IF(saida!B165&gt;0,saida!B165,$F$11)</f>
        <v>278.14999999999998</v>
      </c>
      <c r="G174" s="147">
        <f>IF(saida!B165&gt;0,saida!A165,$G$11)</f>
        <v>0.93743468465636259</v>
      </c>
      <c r="H174" s="147">
        <f t="shared" si="65"/>
        <v>0.92720974552822011</v>
      </c>
      <c r="I174" s="146">
        <f>IF(saida!D165&gt;0,saida!D165,$I$11)</f>
        <v>278.14999999999998</v>
      </c>
      <c r="J174" s="147">
        <f>IF(saida!D165&gt;0,saida!C165,$J$11)</f>
        <v>0.64294736854975298</v>
      </c>
      <c r="K174" s="147">
        <f t="shared" si="66"/>
        <v>0.6523137931829357</v>
      </c>
      <c r="L174" s="148">
        <f>saida!L165</f>
        <v>0</v>
      </c>
      <c r="M174" s="149">
        <f>saida!I165</f>
        <v>0</v>
      </c>
      <c r="N174" s="149">
        <f>saida!J165</f>
        <v>0</v>
      </c>
      <c r="O174" s="149">
        <f>saida!K165</f>
        <v>0</v>
      </c>
      <c r="P174" s="146"/>
      <c r="Q174" s="146"/>
      <c r="R174" s="146"/>
      <c r="S174" s="146"/>
      <c r="T174" s="146"/>
      <c r="AK174" s="145">
        <v>164</v>
      </c>
      <c r="AL174" s="147">
        <f t="shared" si="74"/>
        <v>0</v>
      </c>
      <c r="AM174" s="147">
        <f t="shared" si="72"/>
        <v>0</v>
      </c>
      <c r="AN174" s="150">
        <f t="shared" si="75"/>
        <v>0</v>
      </c>
      <c r="AO174" s="150">
        <f t="shared" si="73"/>
        <v>0</v>
      </c>
      <c r="AP174" s="147">
        <f t="shared" si="76"/>
        <v>0</v>
      </c>
      <c r="AQ174" s="147">
        <f t="shared" si="59"/>
        <v>0</v>
      </c>
      <c r="AR174" s="150">
        <f t="shared" si="77"/>
        <v>0</v>
      </c>
      <c r="AS174" s="150">
        <f t="shared" si="60"/>
        <v>0</v>
      </c>
      <c r="AT174" s="147">
        <f t="shared" si="67"/>
        <v>0</v>
      </c>
      <c r="AU174" s="147">
        <f t="shared" si="68"/>
        <v>0</v>
      </c>
      <c r="AV174" s="150">
        <f t="shared" si="69"/>
        <v>0</v>
      </c>
      <c r="AW174" s="150">
        <f t="shared" si="70"/>
        <v>0</v>
      </c>
      <c r="AZ174" s="147">
        <f t="shared" si="71"/>
        <v>0</v>
      </c>
    </row>
    <row r="175" spans="5:52" x14ac:dyDescent="0.25">
      <c r="E175" s="23">
        <v>165</v>
      </c>
      <c r="F175" s="5">
        <f>IF(saida!B166&gt;0,saida!B166,$F$11)</f>
        <v>278.14999999999998</v>
      </c>
      <c r="G175" s="13">
        <f>IF(saida!B166&gt;0,saida!A166,$G$11)</f>
        <v>0.93743468465636259</v>
      </c>
      <c r="H175" s="13">
        <f t="shared" si="65"/>
        <v>0.92720974552822011</v>
      </c>
      <c r="I175" s="14">
        <f>IF(saida!D166&gt;0,saida!D166,$I$11)</f>
        <v>278.14999999999998</v>
      </c>
      <c r="J175" s="15">
        <f>IF(saida!D166&gt;0,saida!C166,$J$11)</f>
        <v>0.64294736854975298</v>
      </c>
      <c r="K175" s="15">
        <f t="shared" si="66"/>
        <v>0.6523137931829357</v>
      </c>
      <c r="L175" s="142">
        <f>saida!L166</f>
        <v>0</v>
      </c>
      <c r="M175" s="86">
        <f>saida!I166</f>
        <v>0</v>
      </c>
      <c r="N175" s="86">
        <f>saida!J166</f>
        <v>0</v>
      </c>
      <c r="O175" s="86">
        <f>saida!K166</f>
        <v>0</v>
      </c>
      <c r="P175" s="4"/>
      <c r="AK175" s="23">
        <v>165</v>
      </c>
      <c r="AL175" s="13">
        <f t="shared" si="74"/>
        <v>0</v>
      </c>
      <c r="AM175" s="13">
        <f t="shared" si="72"/>
        <v>0</v>
      </c>
      <c r="AN175" s="16">
        <f t="shared" si="75"/>
        <v>0</v>
      </c>
      <c r="AO175" s="16">
        <f t="shared" si="73"/>
        <v>0</v>
      </c>
      <c r="AP175" s="15">
        <f t="shared" si="76"/>
        <v>0</v>
      </c>
      <c r="AQ175" s="15">
        <f t="shared" si="59"/>
        <v>0</v>
      </c>
      <c r="AR175" s="17">
        <f t="shared" si="77"/>
        <v>0</v>
      </c>
      <c r="AS175" s="17">
        <f t="shared" si="60"/>
        <v>0</v>
      </c>
      <c r="AT175" s="79">
        <f t="shared" si="67"/>
        <v>0</v>
      </c>
      <c r="AU175" s="79">
        <f t="shared" si="68"/>
        <v>0</v>
      </c>
      <c r="AV175" s="80">
        <f t="shared" si="69"/>
        <v>0</v>
      </c>
      <c r="AW175" s="80">
        <f t="shared" si="70"/>
        <v>0</v>
      </c>
      <c r="AZ175" s="2">
        <f t="shared" si="71"/>
        <v>0</v>
      </c>
    </row>
    <row r="176" spans="5:52" x14ac:dyDescent="0.25">
      <c r="E176" s="23">
        <v>166</v>
      </c>
      <c r="F176" s="5">
        <f>IF(saida!B167&gt;0,saida!B167,$F$11)</f>
        <v>278.14999999999998</v>
      </c>
      <c r="G176" s="13">
        <f>IF(saida!B167&gt;0,saida!A167,$G$11)</f>
        <v>0.93743468465636259</v>
      </c>
      <c r="H176" s="13">
        <f t="shared" si="65"/>
        <v>0.92720974552822011</v>
      </c>
      <c r="I176" s="14">
        <f>IF(saida!D167&gt;0,saida!D167,$I$11)</f>
        <v>278.14999999999998</v>
      </c>
      <c r="J176" s="15">
        <f>IF(saida!D167&gt;0,saida!C167,$J$11)</f>
        <v>0.64294736854975298</v>
      </c>
      <c r="K176" s="15">
        <f t="shared" si="66"/>
        <v>0.6523137931829357</v>
      </c>
      <c r="L176" s="142">
        <f>saida!L167</f>
        <v>0</v>
      </c>
      <c r="M176" s="86">
        <f>saida!I167</f>
        <v>0</v>
      </c>
      <c r="N176" s="86">
        <f>saida!J167</f>
        <v>0</v>
      </c>
      <c r="O176" s="86">
        <f>saida!K167</f>
        <v>0</v>
      </c>
      <c r="P176" s="4"/>
      <c r="AK176" s="23">
        <v>166</v>
      </c>
      <c r="AL176" s="13">
        <f t="shared" si="74"/>
        <v>0</v>
      </c>
      <c r="AM176" s="13">
        <f t="shared" si="72"/>
        <v>0</v>
      </c>
      <c r="AN176" s="16">
        <f t="shared" si="75"/>
        <v>0</v>
      </c>
      <c r="AO176" s="16">
        <f t="shared" si="73"/>
        <v>0</v>
      </c>
      <c r="AP176" s="15">
        <f t="shared" si="76"/>
        <v>0</v>
      </c>
      <c r="AQ176" s="15">
        <f t="shared" si="59"/>
        <v>0</v>
      </c>
      <c r="AR176" s="17">
        <f t="shared" si="77"/>
        <v>0</v>
      </c>
      <c r="AS176" s="17">
        <f t="shared" si="60"/>
        <v>0</v>
      </c>
      <c r="AT176" s="79">
        <f t="shared" si="67"/>
        <v>0</v>
      </c>
      <c r="AU176" s="79">
        <f t="shared" si="68"/>
        <v>0</v>
      </c>
      <c r="AV176" s="80">
        <f t="shared" si="69"/>
        <v>0</v>
      </c>
      <c r="AW176" s="80">
        <f t="shared" si="70"/>
        <v>0</v>
      </c>
      <c r="AZ176" s="2">
        <f t="shared" si="71"/>
        <v>0</v>
      </c>
    </row>
    <row r="177" spans="5:52" x14ac:dyDescent="0.25">
      <c r="E177" s="23">
        <v>167</v>
      </c>
      <c r="F177" s="5">
        <f>IF(saida!B168&gt;0,saida!B168,$F$11)</f>
        <v>278.14999999999998</v>
      </c>
      <c r="G177" s="13">
        <f>IF(saida!B168&gt;0,saida!A168,$G$11)</f>
        <v>0.93743468465636259</v>
      </c>
      <c r="H177" s="13">
        <f t="shared" si="65"/>
        <v>0.92720974552822011</v>
      </c>
      <c r="I177" s="14">
        <f>IF(saida!D168&gt;0,saida!D168,$I$11)</f>
        <v>278.14999999999998</v>
      </c>
      <c r="J177" s="15">
        <f>IF(saida!D168&gt;0,saida!C168,$J$11)</f>
        <v>0.64294736854975298</v>
      </c>
      <c r="K177" s="15">
        <f t="shared" si="66"/>
        <v>0.6523137931829357</v>
      </c>
      <c r="L177" s="142">
        <f>saida!L168</f>
        <v>0</v>
      </c>
      <c r="M177" s="86">
        <f>saida!I168</f>
        <v>0</v>
      </c>
      <c r="N177" s="86">
        <f>saida!J168</f>
        <v>0</v>
      </c>
      <c r="O177" s="86">
        <f>saida!K168</f>
        <v>0</v>
      </c>
      <c r="P177" s="4"/>
      <c r="AK177" s="23">
        <v>167</v>
      </c>
      <c r="AL177" s="13">
        <f t="shared" si="74"/>
        <v>0</v>
      </c>
      <c r="AM177" s="13">
        <f t="shared" si="72"/>
        <v>0</v>
      </c>
      <c r="AN177" s="16">
        <f t="shared" si="75"/>
        <v>0</v>
      </c>
      <c r="AO177" s="16">
        <f t="shared" si="73"/>
        <v>0</v>
      </c>
      <c r="AP177" s="15">
        <f t="shared" si="76"/>
        <v>0</v>
      </c>
      <c r="AQ177" s="15">
        <f t="shared" si="59"/>
        <v>0</v>
      </c>
      <c r="AR177" s="17">
        <f t="shared" si="77"/>
        <v>0</v>
      </c>
      <c r="AS177" s="17">
        <f t="shared" si="60"/>
        <v>0</v>
      </c>
      <c r="AT177" s="79">
        <f t="shared" si="67"/>
        <v>0</v>
      </c>
      <c r="AU177" s="79">
        <f t="shared" si="68"/>
        <v>0</v>
      </c>
      <c r="AV177" s="80">
        <f t="shared" si="69"/>
        <v>0</v>
      </c>
      <c r="AW177" s="80">
        <f t="shared" si="70"/>
        <v>0</v>
      </c>
      <c r="AZ177" s="2">
        <f t="shared" si="71"/>
        <v>0</v>
      </c>
    </row>
    <row r="178" spans="5:52" x14ac:dyDescent="0.25">
      <c r="E178" s="23">
        <v>168</v>
      </c>
      <c r="F178" s="5">
        <f>IF(saida!B169&gt;0,saida!B169,$F$11)</f>
        <v>278.14999999999998</v>
      </c>
      <c r="G178" s="13">
        <f>IF(saida!B169&gt;0,saida!A169,$G$11)</f>
        <v>0.93743468465636259</v>
      </c>
      <c r="H178" s="13">
        <f t="shared" si="65"/>
        <v>0.92720974552822011</v>
      </c>
      <c r="I178" s="14">
        <f>IF(saida!D169&gt;0,saida!D169,$I$11)</f>
        <v>278.14999999999998</v>
      </c>
      <c r="J178" s="15">
        <f>IF(saida!D169&gt;0,saida!C169,$J$11)</f>
        <v>0.64294736854975298</v>
      </c>
      <c r="K178" s="15">
        <f t="shared" si="66"/>
        <v>0.6523137931829357</v>
      </c>
      <c r="L178" s="142">
        <f>saida!L169</f>
        <v>0</v>
      </c>
      <c r="M178" s="86">
        <f>saida!I169</f>
        <v>0</v>
      </c>
      <c r="N178" s="86">
        <f>saida!J169</f>
        <v>0</v>
      </c>
      <c r="O178" s="86">
        <f>saida!K169</f>
        <v>0</v>
      </c>
      <c r="P178" s="4"/>
      <c r="AK178" s="23">
        <v>168</v>
      </c>
      <c r="AL178" s="13">
        <f t="shared" si="74"/>
        <v>0</v>
      </c>
      <c r="AM178" s="13">
        <f t="shared" si="72"/>
        <v>0</v>
      </c>
      <c r="AN178" s="16">
        <f t="shared" si="75"/>
        <v>0</v>
      </c>
      <c r="AO178" s="16">
        <f t="shared" si="73"/>
        <v>0</v>
      </c>
      <c r="AP178" s="15">
        <f t="shared" si="76"/>
        <v>0</v>
      </c>
      <c r="AQ178" s="15">
        <f t="shared" si="59"/>
        <v>0</v>
      </c>
      <c r="AR178" s="17">
        <f t="shared" si="77"/>
        <v>0</v>
      </c>
      <c r="AS178" s="17">
        <f t="shared" si="60"/>
        <v>0</v>
      </c>
      <c r="AT178" s="79">
        <f t="shared" si="67"/>
        <v>0</v>
      </c>
      <c r="AU178" s="79">
        <f t="shared" si="68"/>
        <v>0</v>
      </c>
      <c r="AV178" s="80">
        <f t="shared" si="69"/>
        <v>0</v>
      </c>
      <c r="AW178" s="80">
        <f t="shared" si="70"/>
        <v>0</v>
      </c>
      <c r="AZ178" s="2">
        <f t="shared" si="71"/>
        <v>0</v>
      </c>
    </row>
    <row r="179" spans="5:52" x14ac:dyDescent="0.25">
      <c r="E179" s="23">
        <v>169</v>
      </c>
      <c r="F179" s="5">
        <f>IF(saida!B170&gt;0,saida!B170,$F$11)</f>
        <v>278.14999999999998</v>
      </c>
      <c r="G179" s="13">
        <f>IF(saida!B170&gt;0,saida!A170,$G$11)</f>
        <v>0.93743468465636259</v>
      </c>
      <c r="H179" s="13">
        <f t="shared" si="65"/>
        <v>0.92720974552822011</v>
      </c>
      <c r="I179" s="14">
        <f>IF(saida!D170&gt;0,saida!D170,$I$11)</f>
        <v>278.14999999999998</v>
      </c>
      <c r="J179" s="15">
        <f>IF(saida!D170&gt;0,saida!C170,$J$11)</f>
        <v>0.64294736854975298</v>
      </c>
      <c r="K179" s="15">
        <f t="shared" si="66"/>
        <v>0.6523137931829357</v>
      </c>
      <c r="L179" s="142">
        <f>saida!L170</f>
        <v>0</v>
      </c>
      <c r="M179" s="86">
        <f>saida!I170</f>
        <v>0</v>
      </c>
      <c r="N179" s="86">
        <f>saida!J170</f>
        <v>0</v>
      </c>
      <c r="O179" s="86">
        <f>saida!K170</f>
        <v>0</v>
      </c>
      <c r="P179" s="4"/>
      <c r="AK179" s="23">
        <v>169</v>
      </c>
      <c r="AL179" s="13">
        <f t="shared" si="74"/>
        <v>0</v>
      </c>
      <c r="AM179" s="13">
        <f t="shared" si="72"/>
        <v>0</v>
      </c>
      <c r="AN179" s="16">
        <f t="shared" si="75"/>
        <v>0</v>
      </c>
      <c r="AO179" s="16">
        <f t="shared" si="73"/>
        <v>0</v>
      </c>
      <c r="AP179" s="15">
        <f t="shared" si="76"/>
        <v>0</v>
      </c>
      <c r="AQ179" s="15">
        <f t="shared" si="59"/>
        <v>0</v>
      </c>
      <c r="AR179" s="17">
        <f t="shared" si="77"/>
        <v>0</v>
      </c>
      <c r="AS179" s="17">
        <f t="shared" si="60"/>
        <v>0</v>
      </c>
      <c r="AT179" s="79">
        <f t="shared" si="67"/>
        <v>0</v>
      </c>
      <c r="AU179" s="79">
        <f t="shared" si="68"/>
        <v>0</v>
      </c>
      <c r="AV179" s="80">
        <f t="shared" si="69"/>
        <v>0</v>
      </c>
      <c r="AW179" s="80">
        <f t="shared" si="70"/>
        <v>0</v>
      </c>
      <c r="AZ179" s="2">
        <f t="shared" si="71"/>
        <v>0</v>
      </c>
    </row>
    <row r="180" spans="5:52" x14ac:dyDescent="0.25">
      <c r="E180" s="23">
        <v>170</v>
      </c>
      <c r="F180" s="5">
        <f>IF(saida!B171&gt;0,saida!B171,$F$11)</f>
        <v>278.14999999999998</v>
      </c>
      <c r="G180" s="13">
        <f>IF(saida!B171&gt;0,saida!A171,$G$11)</f>
        <v>0.93743468465636259</v>
      </c>
      <c r="H180" s="13">
        <f t="shared" si="65"/>
        <v>0.92720974552822011</v>
      </c>
      <c r="I180" s="14">
        <f>IF(saida!D171&gt;0,saida!D171,$I$11)</f>
        <v>278.14999999999998</v>
      </c>
      <c r="J180" s="15">
        <f>IF(saida!D171&gt;0,saida!C171,$J$11)</f>
        <v>0.64294736854975298</v>
      </c>
      <c r="K180" s="15">
        <f t="shared" si="66"/>
        <v>0.6523137931829357</v>
      </c>
      <c r="L180" s="142">
        <f>saida!L171</f>
        <v>0</v>
      </c>
      <c r="M180" s="86">
        <f>saida!I171</f>
        <v>0</v>
      </c>
      <c r="N180" s="86">
        <f>saida!J171</f>
        <v>0</v>
      </c>
      <c r="O180" s="86">
        <f>saida!K171</f>
        <v>0</v>
      </c>
      <c r="P180" s="4"/>
      <c r="AK180" s="23">
        <v>170</v>
      </c>
      <c r="AL180" s="13">
        <f t="shared" si="74"/>
        <v>0</v>
      </c>
      <c r="AM180" s="13">
        <f t="shared" si="72"/>
        <v>0</v>
      </c>
      <c r="AN180" s="16">
        <f t="shared" si="75"/>
        <v>0</v>
      </c>
      <c r="AO180" s="16">
        <f t="shared" si="73"/>
        <v>0</v>
      </c>
      <c r="AP180" s="15">
        <f t="shared" si="76"/>
        <v>0</v>
      </c>
      <c r="AQ180" s="15">
        <f t="shared" ref="AQ180:AQ210" si="78">IF(AK180&lt;$B$7+1,ABS(AP180),0)</f>
        <v>0</v>
      </c>
      <c r="AR180" s="17">
        <f t="shared" si="77"/>
        <v>0</v>
      </c>
      <c r="AS180" s="17">
        <f t="shared" ref="AS180:AS210" si="79">IF(AK180&lt;$B$7+1,ABS(AR180),0)</f>
        <v>0</v>
      </c>
      <c r="AT180" s="79">
        <f t="shared" si="67"/>
        <v>0</v>
      </c>
      <c r="AU180" s="79">
        <f t="shared" si="68"/>
        <v>0</v>
      </c>
      <c r="AV180" s="80">
        <f t="shared" si="69"/>
        <v>0</v>
      </c>
      <c r="AW180" s="80">
        <f t="shared" si="70"/>
        <v>0</v>
      </c>
      <c r="AZ180" s="2">
        <f t="shared" si="71"/>
        <v>0</v>
      </c>
    </row>
    <row r="181" spans="5:52" x14ac:dyDescent="0.25">
      <c r="E181" s="23">
        <v>171</v>
      </c>
      <c r="F181" s="5">
        <f>IF(saida!B172&gt;0,saida!B172,$F$11)</f>
        <v>278.14999999999998</v>
      </c>
      <c r="G181" s="13">
        <f>IF(saida!B172&gt;0,saida!A172,$G$11)</f>
        <v>0.93743468465636259</v>
      </c>
      <c r="H181" s="13">
        <f t="shared" si="65"/>
        <v>0.92720974552822011</v>
      </c>
      <c r="I181" s="14">
        <f>IF(saida!D172&gt;0,saida!D172,$I$11)</f>
        <v>278.14999999999998</v>
      </c>
      <c r="J181" s="15">
        <f>IF(saida!D172&gt;0,saida!C172,$J$11)</f>
        <v>0.64294736854975298</v>
      </c>
      <c r="K181" s="15">
        <f t="shared" si="66"/>
        <v>0.6523137931829357</v>
      </c>
      <c r="L181" s="142">
        <f>saida!L172</f>
        <v>0</v>
      </c>
      <c r="M181" s="86">
        <f>saida!I172</f>
        <v>0</v>
      </c>
      <c r="N181" s="86">
        <f>saida!J172</f>
        <v>0</v>
      </c>
      <c r="O181" s="86">
        <f>saida!K172</f>
        <v>0</v>
      </c>
      <c r="P181" s="4"/>
      <c r="AK181" s="23">
        <v>171</v>
      </c>
      <c r="AL181" s="13">
        <f t="shared" si="74"/>
        <v>0</v>
      </c>
      <c r="AM181" s="13">
        <f t="shared" si="72"/>
        <v>0</v>
      </c>
      <c r="AN181" s="16">
        <f t="shared" si="75"/>
        <v>0</v>
      </c>
      <c r="AO181" s="16">
        <f t="shared" si="73"/>
        <v>0</v>
      </c>
      <c r="AP181" s="15">
        <f t="shared" si="76"/>
        <v>0</v>
      </c>
      <c r="AQ181" s="15">
        <f t="shared" si="78"/>
        <v>0</v>
      </c>
      <c r="AR181" s="17">
        <f t="shared" si="77"/>
        <v>0</v>
      </c>
      <c r="AS181" s="17">
        <f t="shared" si="79"/>
        <v>0</v>
      </c>
      <c r="AT181" s="79">
        <f t="shared" si="67"/>
        <v>0</v>
      </c>
      <c r="AU181" s="79">
        <f t="shared" si="68"/>
        <v>0</v>
      </c>
      <c r="AV181" s="80">
        <f t="shared" si="69"/>
        <v>0</v>
      </c>
      <c r="AW181" s="80">
        <f t="shared" si="70"/>
        <v>0</v>
      </c>
      <c r="AZ181" s="2">
        <f t="shared" si="71"/>
        <v>0</v>
      </c>
    </row>
    <row r="182" spans="5:52" x14ac:dyDescent="0.25">
      <c r="E182" s="23">
        <v>172</v>
      </c>
      <c r="F182" s="5">
        <f>IF(saida!B173&gt;0,saida!B173,$F$11)</f>
        <v>278.14999999999998</v>
      </c>
      <c r="G182" s="13">
        <f>IF(saida!B173&gt;0,saida!A173,$G$11)</f>
        <v>0.93743468465636259</v>
      </c>
      <c r="H182" s="13">
        <f t="shared" si="65"/>
        <v>0.92720974552822011</v>
      </c>
      <c r="I182" s="14">
        <f>IF(saida!D173&gt;0,saida!D173,$I$11)</f>
        <v>278.14999999999998</v>
      </c>
      <c r="J182" s="15">
        <f>IF(saida!D173&gt;0,saida!C173,$J$11)</f>
        <v>0.64294736854975298</v>
      </c>
      <c r="K182" s="15">
        <f t="shared" si="66"/>
        <v>0.6523137931829357</v>
      </c>
      <c r="L182" s="142">
        <f>saida!L173</f>
        <v>0</v>
      </c>
      <c r="M182" s="86">
        <f>saida!I173</f>
        <v>0</v>
      </c>
      <c r="N182" s="86">
        <f>saida!J173</f>
        <v>0</v>
      </c>
      <c r="O182" s="86">
        <f>saida!K173</f>
        <v>0</v>
      </c>
      <c r="P182" s="4"/>
      <c r="AK182" s="23">
        <v>172</v>
      </c>
      <c r="AL182" s="13">
        <f t="shared" si="74"/>
        <v>0</v>
      </c>
      <c r="AM182" s="13">
        <f t="shared" si="72"/>
        <v>0</v>
      </c>
      <c r="AN182" s="16">
        <f t="shared" si="75"/>
        <v>0</v>
      </c>
      <c r="AO182" s="16">
        <f t="shared" si="73"/>
        <v>0</v>
      </c>
      <c r="AP182" s="15">
        <f t="shared" si="76"/>
        <v>0</v>
      </c>
      <c r="AQ182" s="15">
        <f t="shared" si="78"/>
        <v>0</v>
      </c>
      <c r="AR182" s="17">
        <f t="shared" si="77"/>
        <v>0</v>
      </c>
      <c r="AS182" s="17">
        <f t="shared" si="79"/>
        <v>0</v>
      </c>
      <c r="AT182" s="79">
        <f t="shared" si="67"/>
        <v>0</v>
      </c>
      <c r="AU182" s="79">
        <f t="shared" si="68"/>
        <v>0</v>
      </c>
      <c r="AV182" s="80">
        <f t="shared" si="69"/>
        <v>0</v>
      </c>
      <c r="AW182" s="80">
        <f t="shared" si="70"/>
        <v>0</v>
      </c>
      <c r="AZ182" s="2">
        <f t="shared" si="71"/>
        <v>0</v>
      </c>
    </row>
    <row r="183" spans="5:52" x14ac:dyDescent="0.25">
      <c r="E183" s="23">
        <v>173</v>
      </c>
      <c r="F183" s="5">
        <f>IF(saida!B174&gt;0,saida!B174,$F$11)</f>
        <v>278.14999999999998</v>
      </c>
      <c r="G183" s="13">
        <f>IF(saida!B174&gt;0,saida!A174,$G$11)</f>
        <v>0.93743468465636259</v>
      </c>
      <c r="H183" s="13">
        <f t="shared" si="65"/>
        <v>0.92720974552822011</v>
      </c>
      <c r="I183" s="14">
        <f>IF(saida!D174&gt;0,saida!D174,$I$11)</f>
        <v>278.14999999999998</v>
      </c>
      <c r="J183" s="15">
        <f>IF(saida!D174&gt;0,saida!C174,$J$11)</f>
        <v>0.64294736854975298</v>
      </c>
      <c r="K183" s="15">
        <f t="shared" si="66"/>
        <v>0.6523137931829357</v>
      </c>
      <c r="L183" s="142">
        <f>saida!L174</f>
        <v>0</v>
      </c>
      <c r="M183" s="86">
        <f>saida!I174</f>
        <v>0</v>
      </c>
      <c r="N183" s="86">
        <f>saida!J174</f>
        <v>0</v>
      </c>
      <c r="O183" s="86">
        <f>saida!K174</f>
        <v>0</v>
      </c>
      <c r="P183" s="4"/>
      <c r="AK183" s="23">
        <v>173</v>
      </c>
      <c r="AL183" s="13">
        <f t="shared" si="74"/>
        <v>0</v>
      </c>
      <c r="AM183" s="13">
        <f t="shared" si="72"/>
        <v>0</v>
      </c>
      <c r="AN183" s="16">
        <f t="shared" si="75"/>
        <v>0</v>
      </c>
      <c r="AO183" s="16">
        <f t="shared" si="73"/>
        <v>0</v>
      </c>
      <c r="AP183" s="15">
        <f t="shared" si="76"/>
        <v>0</v>
      </c>
      <c r="AQ183" s="15">
        <f t="shared" si="78"/>
        <v>0</v>
      </c>
      <c r="AR183" s="17">
        <f t="shared" si="77"/>
        <v>0</v>
      </c>
      <c r="AS183" s="17">
        <f t="shared" si="79"/>
        <v>0</v>
      </c>
      <c r="AT183" s="79">
        <f t="shared" si="67"/>
        <v>0</v>
      </c>
      <c r="AU183" s="79">
        <f t="shared" si="68"/>
        <v>0</v>
      </c>
      <c r="AV183" s="80">
        <f t="shared" si="69"/>
        <v>0</v>
      </c>
      <c r="AW183" s="80">
        <f t="shared" si="70"/>
        <v>0</v>
      </c>
      <c r="AZ183" s="2">
        <f t="shared" si="71"/>
        <v>0</v>
      </c>
    </row>
    <row r="184" spans="5:52" x14ac:dyDescent="0.25">
      <c r="E184" s="23">
        <v>174</v>
      </c>
      <c r="F184" s="5">
        <f>IF(saida!B175&gt;0,saida!B175,$F$11)</f>
        <v>278.14999999999998</v>
      </c>
      <c r="G184" s="13">
        <f>IF(saida!B175&gt;0,saida!A175,$G$11)</f>
        <v>0.93743468465636259</v>
      </c>
      <c r="H184" s="13">
        <f t="shared" si="65"/>
        <v>0.92720974552822011</v>
      </c>
      <c r="I184" s="14">
        <f>IF(saida!D175&gt;0,saida!D175,$I$11)</f>
        <v>278.14999999999998</v>
      </c>
      <c r="J184" s="15">
        <f>IF(saida!D175&gt;0,saida!C175,$J$11)</f>
        <v>0.64294736854975298</v>
      </c>
      <c r="K184" s="15">
        <f t="shared" si="66"/>
        <v>0.6523137931829357</v>
      </c>
      <c r="L184" s="142">
        <f>saida!L175</f>
        <v>0</v>
      </c>
      <c r="M184" s="86">
        <f>saida!I175</f>
        <v>0</v>
      </c>
      <c r="N184" s="86">
        <f>saida!J175</f>
        <v>0</v>
      </c>
      <c r="O184" s="86">
        <f>saida!K175</f>
        <v>0</v>
      </c>
      <c r="P184" s="4"/>
      <c r="AK184" s="23">
        <v>174</v>
      </c>
      <c r="AL184" s="13">
        <f t="shared" si="74"/>
        <v>0</v>
      </c>
      <c r="AM184" s="13">
        <f t="shared" si="72"/>
        <v>0</v>
      </c>
      <c r="AN184" s="16">
        <f t="shared" si="75"/>
        <v>0</v>
      </c>
      <c r="AO184" s="16">
        <f t="shared" si="73"/>
        <v>0</v>
      </c>
      <c r="AP184" s="15">
        <f t="shared" si="76"/>
        <v>0</v>
      </c>
      <c r="AQ184" s="15">
        <f t="shared" si="78"/>
        <v>0</v>
      </c>
      <c r="AR184" s="17">
        <f t="shared" si="77"/>
        <v>0</v>
      </c>
      <c r="AS184" s="17">
        <f t="shared" si="79"/>
        <v>0</v>
      </c>
      <c r="AT184" s="79">
        <f t="shared" si="67"/>
        <v>0</v>
      </c>
      <c r="AU184" s="79">
        <f t="shared" si="68"/>
        <v>0</v>
      </c>
      <c r="AV184" s="80">
        <f t="shared" si="69"/>
        <v>0</v>
      </c>
      <c r="AW184" s="80">
        <f t="shared" si="70"/>
        <v>0</v>
      </c>
      <c r="AZ184" s="2">
        <f t="shared" si="71"/>
        <v>0</v>
      </c>
    </row>
    <row r="185" spans="5:52" x14ac:dyDescent="0.25">
      <c r="E185" s="23">
        <v>175</v>
      </c>
      <c r="F185" s="5">
        <f>IF(saida!B176&gt;0,saida!B176,$F$11)</f>
        <v>278.14999999999998</v>
      </c>
      <c r="G185" s="13">
        <f>IF(saida!B176&gt;0,saida!A176,$G$11)</f>
        <v>0.93743468465636259</v>
      </c>
      <c r="H185" s="13">
        <f t="shared" si="65"/>
        <v>0.92720974552822011</v>
      </c>
      <c r="I185" s="14">
        <f>IF(saida!D176&gt;0,saida!D176,$I$11)</f>
        <v>278.14999999999998</v>
      </c>
      <c r="J185" s="15">
        <f>IF(saida!D176&gt;0,saida!C176,$J$11)</f>
        <v>0.64294736854975298</v>
      </c>
      <c r="K185" s="15">
        <f t="shared" si="66"/>
        <v>0.6523137931829357</v>
      </c>
      <c r="L185" s="142">
        <f>saida!L176</f>
        <v>0</v>
      </c>
      <c r="M185" s="86">
        <f>saida!I176</f>
        <v>0</v>
      </c>
      <c r="N185" s="86">
        <f>saida!J176</f>
        <v>0</v>
      </c>
      <c r="O185" s="86">
        <f>saida!K176</f>
        <v>0</v>
      </c>
      <c r="P185" s="4"/>
      <c r="AK185" s="23">
        <v>175</v>
      </c>
      <c r="AL185" s="13">
        <f t="shared" si="74"/>
        <v>0</v>
      </c>
      <c r="AM185" s="13">
        <f t="shared" si="72"/>
        <v>0</v>
      </c>
      <c r="AN185" s="16">
        <f t="shared" si="75"/>
        <v>0</v>
      </c>
      <c r="AO185" s="16">
        <f t="shared" si="73"/>
        <v>0</v>
      </c>
      <c r="AP185" s="15">
        <f t="shared" si="76"/>
        <v>0</v>
      </c>
      <c r="AQ185" s="15">
        <f t="shared" si="78"/>
        <v>0</v>
      </c>
      <c r="AR185" s="17">
        <f t="shared" si="77"/>
        <v>0</v>
      </c>
      <c r="AS185" s="17">
        <f t="shared" si="79"/>
        <v>0</v>
      </c>
      <c r="AT185" s="79">
        <f t="shared" si="67"/>
        <v>0</v>
      </c>
      <c r="AU185" s="79">
        <f t="shared" si="68"/>
        <v>0</v>
      </c>
      <c r="AV185" s="80">
        <f t="shared" si="69"/>
        <v>0</v>
      </c>
      <c r="AW185" s="80">
        <f t="shared" si="70"/>
        <v>0</v>
      </c>
      <c r="AZ185" s="2">
        <f t="shared" si="71"/>
        <v>0</v>
      </c>
    </row>
    <row r="186" spans="5:52" x14ac:dyDescent="0.25">
      <c r="E186" s="23">
        <v>176</v>
      </c>
      <c r="F186" s="5">
        <f>IF(saida!B177&gt;0,saida!B177,$F$11)</f>
        <v>278.14999999999998</v>
      </c>
      <c r="G186" s="13">
        <f>IF(saida!B177&gt;0,saida!A177,$G$11)</f>
        <v>0.93743468465636259</v>
      </c>
      <c r="H186" s="13">
        <f t="shared" si="65"/>
        <v>0.92720974552822011</v>
      </c>
      <c r="I186" s="14">
        <f>IF(saida!D177&gt;0,saida!D177,$I$11)</f>
        <v>278.14999999999998</v>
      </c>
      <c r="J186" s="15">
        <f>IF(saida!D177&gt;0,saida!C177,$J$11)</f>
        <v>0.64294736854975298</v>
      </c>
      <c r="K186" s="15">
        <f t="shared" si="66"/>
        <v>0.6523137931829357</v>
      </c>
      <c r="L186" s="142">
        <f>saida!L177</f>
        <v>0</v>
      </c>
      <c r="M186" s="86">
        <f>saida!I177</f>
        <v>0</v>
      </c>
      <c r="N186" s="86">
        <f>saida!J177</f>
        <v>0</v>
      </c>
      <c r="O186" s="86">
        <f>saida!K177</f>
        <v>0</v>
      </c>
      <c r="P186" s="4"/>
      <c r="AK186" s="23">
        <v>176</v>
      </c>
      <c r="AL186" s="13">
        <f t="shared" si="74"/>
        <v>0</v>
      </c>
      <c r="AM186" s="13">
        <f t="shared" si="72"/>
        <v>0</v>
      </c>
      <c r="AN186" s="16">
        <f t="shared" si="75"/>
        <v>0</v>
      </c>
      <c r="AO186" s="16">
        <f t="shared" si="73"/>
        <v>0</v>
      </c>
      <c r="AP186" s="15">
        <f t="shared" si="76"/>
        <v>0</v>
      </c>
      <c r="AQ186" s="15">
        <f t="shared" si="78"/>
        <v>0</v>
      </c>
      <c r="AR186" s="17">
        <f t="shared" si="77"/>
        <v>0</v>
      </c>
      <c r="AS186" s="17">
        <f t="shared" si="79"/>
        <v>0</v>
      </c>
      <c r="AT186" s="79">
        <f t="shared" si="67"/>
        <v>0</v>
      </c>
      <c r="AU186" s="79">
        <f t="shared" si="68"/>
        <v>0</v>
      </c>
      <c r="AV186" s="80">
        <f t="shared" si="69"/>
        <v>0</v>
      </c>
      <c r="AW186" s="80">
        <f t="shared" si="70"/>
        <v>0</v>
      </c>
      <c r="AZ186" s="2">
        <f t="shared" si="71"/>
        <v>0</v>
      </c>
    </row>
    <row r="187" spans="5:52" x14ac:dyDescent="0.25">
      <c r="E187" s="23">
        <v>177</v>
      </c>
      <c r="F187" s="5">
        <f>IF(saida!B178&gt;0,saida!B178,$F$11)</f>
        <v>278.14999999999998</v>
      </c>
      <c r="G187" s="13">
        <f>IF(saida!B178&gt;0,saida!A178,$G$11)</f>
        <v>0.93743468465636259</v>
      </c>
      <c r="H187" s="13">
        <f t="shared" si="65"/>
        <v>0.92720974552822011</v>
      </c>
      <c r="I187" s="14">
        <f>IF(saida!D178&gt;0,saida!D178,$I$11)</f>
        <v>278.14999999999998</v>
      </c>
      <c r="J187" s="15">
        <f>IF(saida!D178&gt;0,saida!C178,$J$11)</f>
        <v>0.64294736854975298</v>
      </c>
      <c r="K187" s="15">
        <f t="shared" si="66"/>
        <v>0.6523137931829357</v>
      </c>
      <c r="L187" s="142">
        <f>saida!L178</f>
        <v>0</v>
      </c>
      <c r="M187" s="86">
        <f>saida!I178</f>
        <v>0</v>
      </c>
      <c r="N187" s="86">
        <f>saida!J178</f>
        <v>0</v>
      </c>
      <c r="O187" s="86">
        <f>saida!K178</f>
        <v>0</v>
      </c>
      <c r="P187" s="4"/>
      <c r="AK187" s="23">
        <v>177</v>
      </c>
      <c r="AL187" s="13">
        <f t="shared" si="74"/>
        <v>0</v>
      </c>
      <c r="AM187" s="13">
        <f t="shared" si="72"/>
        <v>0</v>
      </c>
      <c r="AN187" s="16">
        <f t="shared" si="75"/>
        <v>0</v>
      </c>
      <c r="AO187" s="16">
        <f t="shared" si="73"/>
        <v>0</v>
      </c>
      <c r="AP187" s="15">
        <f t="shared" si="76"/>
        <v>0</v>
      </c>
      <c r="AQ187" s="15">
        <f t="shared" si="78"/>
        <v>0</v>
      </c>
      <c r="AR187" s="17">
        <f t="shared" si="77"/>
        <v>0</v>
      </c>
      <c r="AS187" s="17">
        <f t="shared" si="79"/>
        <v>0</v>
      </c>
      <c r="AT187" s="79">
        <f t="shared" si="67"/>
        <v>0</v>
      </c>
      <c r="AU187" s="79">
        <f t="shared" si="68"/>
        <v>0</v>
      </c>
      <c r="AV187" s="80">
        <f t="shared" si="69"/>
        <v>0</v>
      </c>
      <c r="AW187" s="80">
        <f t="shared" si="70"/>
        <v>0</v>
      </c>
      <c r="AZ187" s="2">
        <f t="shared" si="71"/>
        <v>0</v>
      </c>
    </row>
    <row r="188" spans="5:52" x14ac:dyDescent="0.25">
      <c r="E188" s="23">
        <v>178</v>
      </c>
      <c r="F188" s="5">
        <f>IF(saida!B179&gt;0,saida!B179,$F$11)</f>
        <v>278.14999999999998</v>
      </c>
      <c r="G188" s="13">
        <f>IF(saida!B179&gt;0,saida!A179,$G$11)</f>
        <v>0.93743468465636259</v>
      </c>
      <c r="H188" s="13">
        <f t="shared" si="65"/>
        <v>0.92720974552822011</v>
      </c>
      <c r="I188" s="14">
        <f>IF(saida!D179&gt;0,saida!D179,$I$11)</f>
        <v>278.14999999999998</v>
      </c>
      <c r="J188" s="15">
        <f>IF(saida!D179&gt;0,saida!C179,$J$11)</f>
        <v>0.64294736854975298</v>
      </c>
      <c r="K188" s="15">
        <f t="shared" si="66"/>
        <v>0.6523137931829357</v>
      </c>
      <c r="L188" s="142">
        <f>saida!L179</f>
        <v>0</v>
      </c>
      <c r="M188" s="86">
        <f>saida!I179</f>
        <v>0</v>
      </c>
      <c r="N188" s="86">
        <f>saida!J179</f>
        <v>0</v>
      </c>
      <c r="O188" s="86">
        <f>saida!K179</f>
        <v>0</v>
      </c>
      <c r="P188" s="4"/>
      <c r="AK188" s="23">
        <v>178</v>
      </c>
      <c r="AL188" s="13">
        <f t="shared" si="74"/>
        <v>0</v>
      </c>
      <c r="AM188" s="13">
        <f t="shared" si="72"/>
        <v>0</v>
      </c>
      <c r="AN188" s="16">
        <f t="shared" si="75"/>
        <v>0</v>
      </c>
      <c r="AO188" s="16">
        <f t="shared" si="73"/>
        <v>0</v>
      </c>
      <c r="AP188" s="15">
        <f t="shared" si="76"/>
        <v>0</v>
      </c>
      <c r="AQ188" s="15">
        <f t="shared" si="78"/>
        <v>0</v>
      </c>
      <c r="AR188" s="17">
        <f t="shared" si="77"/>
        <v>0</v>
      </c>
      <c r="AS188" s="17">
        <f t="shared" si="79"/>
        <v>0</v>
      </c>
      <c r="AT188" s="79">
        <f t="shared" si="67"/>
        <v>0</v>
      </c>
      <c r="AU188" s="79">
        <f t="shared" si="68"/>
        <v>0</v>
      </c>
      <c r="AV188" s="80">
        <f t="shared" si="69"/>
        <v>0</v>
      </c>
      <c r="AW188" s="80">
        <f t="shared" si="70"/>
        <v>0</v>
      </c>
      <c r="AZ188" s="2">
        <f t="shared" si="71"/>
        <v>0</v>
      </c>
    </row>
    <row r="189" spans="5:52" x14ac:dyDescent="0.25">
      <c r="E189" s="23">
        <v>179</v>
      </c>
      <c r="F189" s="5">
        <f>IF(saida!B180&gt;0,saida!B180,$F$11)</f>
        <v>278.14999999999998</v>
      </c>
      <c r="G189" s="13">
        <f>IF(saida!B180&gt;0,saida!A180,$G$11)</f>
        <v>0.93743468465636259</v>
      </c>
      <c r="H189" s="13">
        <f t="shared" si="65"/>
        <v>0.92720974552822011</v>
      </c>
      <c r="I189" s="14">
        <f>IF(saida!D180&gt;0,saida!D180,$I$11)</f>
        <v>278.14999999999998</v>
      </c>
      <c r="J189" s="15">
        <f>IF(saida!D180&gt;0,saida!C180,$J$11)</f>
        <v>0.64294736854975298</v>
      </c>
      <c r="K189" s="15">
        <f t="shared" si="66"/>
        <v>0.6523137931829357</v>
      </c>
      <c r="L189" s="142">
        <f>saida!L180</f>
        <v>0</v>
      </c>
      <c r="M189" s="86">
        <f>saida!I180</f>
        <v>0</v>
      </c>
      <c r="N189" s="86">
        <f>saida!J180</f>
        <v>0</v>
      </c>
      <c r="O189" s="86">
        <f>saida!K180</f>
        <v>0</v>
      </c>
      <c r="P189" s="4"/>
      <c r="AK189" s="23">
        <v>179</v>
      </c>
      <c r="AL189" s="13">
        <f t="shared" si="74"/>
        <v>0</v>
      </c>
      <c r="AM189" s="13">
        <f t="shared" si="72"/>
        <v>0</v>
      </c>
      <c r="AN189" s="16">
        <f t="shared" si="75"/>
        <v>0</v>
      </c>
      <c r="AO189" s="16">
        <f t="shared" si="73"/>
        <v>0</v>
      </c>
      <c r="AP189" s="15">
        <f t="shared" si="76"/>
        <v>0</v>
      </c>
      <c r="AQ189" s="15">
        <f t="shared" si="78"/>
        <v>0</v>
      </c>
      <c r="AR189" s="17">
        <f t="shared" si="77"/>
        <v>0</v>
      </c>
      <c r="AS189" s="17">
        <f t="shared" si="79"/>
        <v>0</v>
      </c>
      <c r="AT189" s="79">
        <f t="shared" si="67"/>
        <v>0</v>
      </c>
      <c r="AU189" s="79">
        <f t="shared" si="68"/>
        <v>0</v>
      </c>
      <c r="AV189" s="80">
        <f t="shared" si="69"/>
        <v>0</v>
      </c>
      <c r="AW189" s="80">
        <f t="shared" si="70"/>
        <v>0</v>
      </c>
      <c r="AZ189" s="2">
        <f t="shared" si="71"/>
        <v>0</v>
      </c>
    </row>
    <row r="190" spans="5:52" x14ac:dyDescent="0.25">
      <c r="E190" s="23">
        <v>180</v>
      </c>
      <c r="F190" s="5">
        <f>IF(saida!B181&gt;0,saida!B181,$F$11)</f>
        <v>278.14999999999998</v>
      </c>
      <c r="G190" s="13">
        <f>IF(saida!B181&gt;0,saida!A181,$G$11)</f>
        <v>0.93743468465636259</v>
      </c>
      <c r="H190" s="13">
        <f t="shared" si="65"/>
        <v>0.92720974552822011</v>
      </c>
      <c r="I190" s="14">
        <f>IF(saida!D181&gt;0,saida!D181,$I$11)</f>
        <v>278.14999999999998</v>
      </c>
      <c r="J190" s="15">
        <f>IF(saida!D181&gt;0,saida!C181,$J$11)</f>
        <v>0.64294736854975298</v>
      </c>
      <c r="K190" s="15">
        <f t="shared" si="66"/>
        <v>0.6523137931829357</v>
      </c>
      <c r="L190" s="142">
        <f>saida!L181</f>
        <v>0</v>
      </c>
      <c r="M190" s="86">
        <f>saida!I181</f>
        <v>0</v>
      </c>
      <c r="N190" s="86">
        <f>saida!J181</f>
        <v>0</v>
      </c>
      <c r="O190" s="86">
        <f>saida!K181</f>
        <v>0</v>
      </c>
      <c r="P190" s="4"/>
      <c r="AK190" s="23">
        <v>180</v>
      </c>
      <c r="AL190" s="13">
        <f t="shared" si="74"/>
        <v>0</v>
      </c>
      <c r="AM190" s="13">
        <f t="shared" si="72"/>
        <v>0</v>
      </c>
      <c r="AN190" s="16">
        <f t="shared" si="75"/>
        <v>0</v>
      </c>
      <c r="AO190" s="16">
        <f t="shared" si="73"/>
        <v>0</v>
      </c>
      <c r="AP190" s="15">
        <f t="shared" si="76"/>
        <v>0</v>
      </c>
      <c r="AQ190" s="15">
        <f t="shared" si="78"/>
        <v>0</v>
      </c>
      <c r="AR190" s="17">
        <f t="shared" si="77"/>
        <v>0</v>
      </c>
      <c r="AS190" s="17">
        <f t="shared" si="79"/>
        <v>0</v>
      </c>
      <c r="AT190" s="79">
        <f t="shared" si="67"/>
        <v>0</v>
      </c>
      <c r="AU190" s="79">
        <f t="shared" si="68"/>
        <v>0</v>
      </c>
      <c r="AV190" s="80">
        <f t="shared" si="69"/>
        <v>0</v>
      </c>
      <c r="AW190" s="80">
        <f t="shared" si="70"/>
        <v>0</v>
      </c>
      <c r="AZ190" s="2">
        <f t="shared" si="71"/>
        <v>0</v>
      </c>
    </row>
    <row r="191" spans="5:52" s="145" customFormat="1" x14ac:dyDescent="0.25">
      <c r="E191" s="145">
        <v>181</v>
      </c>
      <c r="F191" s="146">
        <f>IF(saida!B182&gt;0,saida!B182,$F$11)</f>
        <v>278.14999999999998</v>
      </c>
      <c r="G191" s="147">
        <f>IF(saida!B182&gt;0,saida!A182,$G$11)</f>
        <v>0.93743468465636259</v>
      </c>
      <c r="H191" s="147">
        <f t="shared" si="65"/>
        <v>0.92720974552822011</v>
      </c>
      <c r="I191" s="146">
        <f>IF(saida!D182&gt;0,saida!D182,$I$11)</f>
        <v>278.14999999999998</v>
      </c>
      <c r="J191" s="147">
        <f>IF(saida!D182&gt;0,saida!C182,$J$11)</f>
        <v>0.64294736854975298</v>
      </c>
      <c r="K191" s="147">
        <f t="shared" si="66"/>
        <v>0.6523137931829357</v>
      </c>
      <c r="L191" s="148">
        <f>saida!L182</f>
        <v>0</v>
      </c>
      <c r="M191" s="149">
        <f>saida!I182</f>
        <v>0</v>
      </c>
      <c r="N191" s="149">
        <f>saida!J182</f>
        <v>0</v>
      </c>
      <c r="O191" s="149">
        <f>saida!K182</f>
        <v>0</v>
      </c>
      <c r="P191" s="146"/>
      <c r="Q191" s="146"/>
      <c r="R191" s="146"/>
      <c r="S191" s="146"/>
      <c r="T191" s="146"/>
      <c r="AK191" s="145">
        <v>181</v>
      </c>
      <c r="AL191" s="147">
        <f t="shared" si="74"/>
        <v>0</v>
      </c>
      <c r="AM191" s="147">
        <f t="shared" si="72"/>
        <v>0</v>
      </c>
      <c r="AN191" s="150">
        <f t="shared" si="75"/>
        <v>0</v>
      </c>
      <c r="AO191" s="150">
        <f t="shared" si="73"/>
        <v>0</v>
      </c>
      <c r="AP191" s="147">
        <f t="shared" si="76"/>
        <v>0</v>
      </c>
      <c r="AQ191" s="147">
        <f t="shared" si="78"/>
        <v>0</v>
      </c>
      <c r="AR191" s="150">
        <f t="shared" si="77"/>
        <v>0</v>
      </c>
      <c r="AS191" s="150">
        <f t="shared" si="79"/>
        <v>0</v>
      </c>
      <c r="AT191" s="147">
        <f t="shared" si="67"/>
        <v>0</v>
      </c>
      <c r="AU191" s="147">
        <f t="shared" si="68"/>
        <v>0</v>
      </c>
      <c r="AV191" s="150">
        <f t="shared" si="69"/>
        <v>0</v>
      </c>
      <c r="AW191" s="150">
        <f t="shared" si="70"/>
        <v>0</v>
      </c>
      <c r="AZ191" s="147">
        <f t="shared" si="71"/>
        <v>0</v>
      </c>
    </row>
    <row r="192" spans="5:52" x14ac:dyDescent="0.25">
      <c r="E192" s="23">
        <v>182</v>
      </c>
      <c r="F192" s="5">
        <f>IF(saida!B183&gt;0,saida!B183,$F$11)</f>
        <v>278.14999999999998</v>
      </c>
      <c r="G192" s="13">
        <f>IF(saida!B183&gt;0,saida!A183,$G$11)</f>
        <v>0.93743468465636259</v>
      </c>
      <c r="H192" s="13">
        <f t="shared" si="65"/>
        <v>0.92720974552822011</v>
      </c>
      <c r="I192" s="14">
        <f>IF(saida!D183&gt;0,saida!D183,$I$11)</f>
        <v>278.14999999999998</v>
      </c>
      <c r="J192" s="15">
        <f>IF(saida!D183&gt;0,saida!C183,$J$11)</f>
        <v>0.64294736854975298</v>
      </c>
      <c r="K192" s="15">
        <f t="shared" si="66"/>
        <v>0.6523137931829357</v>
      </c>
      <c r="L192" s="142">
        <f>saida!L183</f>
        <v>0</v>
      </c>
      <c r="M192" s="86">
        <f>saida!I183</f>
        <v>0</v>
      </c>
      <c r="N192" s="86">
        <f>saida!J183</f>
        <v>0</v>
      </c>
      <c r="O192" s="86">
        <f>saida!K183</f>
        <v>0</v>
      </c>
      <c r="P192" s="4"/>
      <c r="AK192" s="23">
        <v>182</v>
      </c>
      <c r="AL192" s="13">
        <f t="shared" si="74"/>
        <v>0</v>
      </c>
      <c r="AM192" s="13">
        <f t="shared" si="72"/>
        <v>0</v>
      </c>
      <c r="AN192" s="16">
        <f t="shared" si="75"/>
        <v>0</v>
      </c>
      <c r="AO192" s="16">
        <f t="shared" si="73"/>
        <v>0</v>
      </c>
      <c r="AP192" s="15">
        <f t="shared" si="76"/>
        <v>0</v>
      </c>
      <c r="AQ192" s="15">
        <f t="shared" si="78"/>
        <v>0</v>
      </c>
      <c r="AR192" s="17">
        <f t="shared" si="77"/>
        <v>0</v>
      </c>
      <c r="AS192" s="17">
        <f t="shared" si="79"/>
        <v>0</v>
      </c>
      <c r="AT192" s="79">
        <f t="shared" si="67"/>
        <v>0</v>
      </c>
      <c r="AU192" s="79">
        <f t="shared" si="68"/>
        <v>0</v>
      </c>
      <c r="AV192" s="80">
        <f t="shared" si="69"/>
        <v>0</v>
      </c>
      <c r="AW192" s="80">
        <f t="shared" si="70"/>
        <v>0</v>
      </c>
      <c r="AZ192" s="2">
        <f t="shared" si="71"/>
        <v>0</v>
      </c>
    </row>
    <row r="193" spans="5:52" x14ac:dyDescent="0.25">
      <c r="E193" s="23">
        <v>183</v>
      </c>
      <c r="F193" s="5">
        <f>IF(saida!B184&gt;0,saida!B184,$F$11)</f>
        <v>278.14999999999998</v>
      </c>
      <c r="G193" s="13">
        <f>IF(saida!B184&gt;0,saida!A184,$G$11)</f>
        <v>0.93743468465636259</v>
      </c>
      <c r="H193" s="13">
        <f t="shared" si="65"/>
        <v>0.92720974552822011</v>
      </c>
      <c r="I193" s="14">
        <f>IF(saida!D184&gt;0,saida!D184,$I$11)</f>
        <v>278.14999999999998</v>
      </c>
      <c r="J193" s="15">
        <f>IF(saida!D184&gt;0,saida!C184,$J$11)</f>
        <v>0.64294736854975298</v>
      </c>
      <c r="K193" s="15">
        <f t="shared" si="66"/>
        <v>0.6523137931829357</v>
      </c>
      <c r="L193" s="142">
        <f>saida!L184</f>
        <v>0</v>
      </c>
      <c r="M193" s="86">
        <f>saida!I184</f>
        <v>0</v>
      </c>
      <c r="N193" s="86">
        <f>saida!J184</f>
        <v>0</v>
      </c>
      <c r="O193" s="86">
        <f>saida!K184</f>
        <v>0</v>
      </c>
      <c r="P193" s="4"/>
      <c r="AK193" s="23">
        <v>183</v>
      </c>
      <c r="AL193" s="13">
        <f t="shared" si="74"/>
        <v>0</v>
      </c>
      <c r="AM193" s="13">
        <f t="shared" si="72"/>
        <v>0</v>
      </c>
      <c r="AN193" s="16">
        <f t="shared" si="75"/>
        <v>0</v>
      </c>
      <c r="AO193" s="16">
        <f t="shared" si="73"/>
        <v>0</v>
      </c>
      <c r="AP193" s="15">
        <f t="shared" si="76"/>
        <v>0</v>
      </c>
      <c r="AQ193" s="15">
        <f t="shared" si="78"/>
        <v>0</v>
      </c>
      <c r="AR193" s="17">
        <f t="shared" si="77"/>
        <v>0</v>
      </c>
      <c r="AS193" s="17">
        <f t="shared" si="79"/>
        <v>0</v>
      </c>
      <c r="AT193" s="79">
        <f t="shared" si="67"/>
        <v>0</v>
      </c>
      <c r="AU193" s="79">
        <f t="shared" si="68"/>
        <v>0</v>
      </c>
      <c r="AV193" s="80">
        <f t="shared" si="69"/>
        <v>0</v>
      </c>
      <c r="AW193" s="80">
        <f t="shared" si="70"/>
        <v>0</v>
      </c>
      <c r="AZ193" s="2">
        <f t="shared" si="71"/>
        <v>0</v>
      </c>
    </row>
    <row r="194" spans="5:52" x14ac:dyDescent="0.25">
      <c r="E194" s="23">
        <v>184</v>
      </c>
      <c r="F194" s="5">
        <f>IF(saida!B185&gt;0,saida!B185,$F$11)</f>
        <v>278.14999999999998</v>
      </c>
      <c r="G194" s="13">
        <f>IF(saida!B185&gt;0,saida!A185,$G$11)</f>
        <v>0.93743468465636259</v>
      </c>
      <c r="H194" s="13">
        <f t="shared" si="65"/>
        <v>0.92720974552822011</v>
      </c>
      <c r="I194" s="14">
        <f>IF(saida!D185&gt;0,saida!D185,$I$11)</f>
        <v>278.14999999999998</v>
      </c>
      <c r="J194" s="15">
        <f>IF(saida!D185&gt;0,saida!C185,$J$11)</f>
        <v>0.64294736854975298</v>
      </c>
      <c r="K194" s="15">
        <f t="shared" si="66"/>
        <v>0.6523137931829357</v>
      </c>
      <c r="L194" s="142">
        <f>saida!L185</f>
        <v>0</v>
      </c>
      <c r="M194" s="86">
        <f>saida!I185</f>
        <v>0</v>
      </c>
      <c r="N194" s="86">
        <f>saida!J185</f>
        <v>0</v>
      </c>
      <c r="O194" s="86">
        <f>saida!K185</f>
        <v>0</v>
      </c>
      <c r="P194" s="4"/>
      <c r="AK194" s="23">
        <v>184</v>
      </c>
      <c r="AL194" s="13">
        <f t="shared" si="74"/>
        <v>0</v>
      </c>
      <c r="AM194" s="13">
        <f t="shared" si="72"/>
        <v>0</v>
      </c>
      <c r="AN194" s="16">
        <f t="shared" si="75"/>
        <v>0</v>
      </c>
      <c r="AO194" s="16">
        <f t="shared" si="73"/>
        <v>0</v>
      </c>
      <c r="AP194" s="15">
        <f t="shared" si="76"/>
        <v>0</v>
      </c>
      <c r="AQ194" s="15">
        <f t="shared" si="78"/>
        <v>0</v>
      </c>
      <c r="AR194" s="17">
        <f t="shared" si="77"/>
        <v>0</v>
      </c>
      <c r="AS194" s="17">
        <f t="shared" si="79"/>
        <v>0</v>
      </c>
      <c r="AT194" s="79">
        <f t="shared" si="67"/>
        <v>0</v>
      </c>
      <c r="AU194" s="79">
        <f t="shared" si="68"/>
        <v>0</v>
      </c>
      <c r="AV194" s="80">
        <f t="shared" si="69"/>
        <v>0</v>
      </c>
      <c r="AW194" s="80">
        <f t="shared" si="70"/>
        <v>0</v>
      </c>
      <c r="AZ194" s="2">
        <f t="shared" si="71"/>
        <v>0</v>
      </c>
    </row>
    <row r="195" spans="5:52" x14ac:dyDescent="0.25">
      <c r="E195" s="23">
        <v>185</v>
      </c>
      <c r="F195" s="5">
        <f>IF(saida!B186&gt;0,saida!B186,$F$11)</f>
        <v>278.14999999999998</v>
      </c>
      <c r="G195" s="13">
        <f>IF(saida!B186&gt;0,saida!A186,$G$11)</f>
        <v>0.93743468465636259</v>
      </c>
      <c r="H195" s="13">
        <f t="shared" si="65"/>
        <v>0.92720974552822011</v>
      </c>
      <c r="I195" s="14">
        <f>IF(saida!D186&gt;0,saida!D186,$I$11)</f>
        <v>278.14999999999998</v>
      </c>
      <c r="J195" s="15">
        <f>IF(saida!D186&gt;0,saida!C186,$J$11)</f>
        <v>0.64294736854975298</v>
      </c>
      <c r="K195" s="15">
        <f t="shared" si="66"/>
        <v>0.6523137931829357</v>
      </c>
      <c r="L195" s="142">
        <f>saida!L186</f>
        <v>0</v>
      </c>
      <c r="M195" s="86">
        <f>saida!I186</f>
        <v>0</v>
      </c>
      <c r="N195" s="86">
        <f>saida!J186</f>
        <v>0</v>
      </c>
      <c r="O195" s="86">
        <f>saida!K186</f>
        <v>0</v>
      </c>
      <c r="P195" s="4"/>
      <c r="AK195" s="23">
        <v>185</v>
      </c>
      <c r="AL195" s="13">
        <f t="shared" si="74"/>
        <v>0</v>
      </c>
      <c r="AM195" s="13">
        <f t="shared" si="72"/>
        <v>0</v>
      </c>
      <c r="AN195" s="16">
        <f t="shared" si="75"/>
        <v>0</v>
      </c>
      <c r="AO195" s="16">
        <f t="shared" si="73"/>
        <v>0</v>
      </c>
      <c r="AP195" s="15">
        <f t="shared" si="76"/>
        <v>0</v>
      </c>
      <c r="AQ195" s="15">
        <f t="shared" si="78"/>
        <v>0</v>
      </c>
      <c r="AR195" s="17">
        <f t="shared" si="77"/>
        <v>0</v>
      </c>
      <c r="AS195" s="17">
        <f t="shared" si="79"/>
        <v>0</v>
      </c>
      <c r="AT195" s="79">
        <f t="shared" si="67"/>
        <v>0</v>
      </c>
      <c r="AU195" s="79">
        <f t="shared" si="68"/>
        <v>0</v>
      </c>
      <c r="AV195" s="80">
        <f t="shared" si="69"/>
        <v>0</v>
      </c>
      <c r="AW195" s="80">
        <f t="shared" si="70"/>
        <v>0</v>
      </c>
      <c r="AZ195" s="2">
        <f t="shared" si="71"/>
        <v>0</v>
      </c>
    </row>
    <row r="196" spans="5:52" x14ac:dyDescent="0.25">
      <c r="E196" s="23">
        <v>186</v>
      </c>
      <c r="F196" s="5">
        <f>IF(saida!B187&gt;0,saida!B187,$F$11)</f>
        <v>278.14999999999998</v>
      </c>
      <c r="G196" s="13">
        <f>IF(saida!B187&gt;0,saida!A187,$G$11)</f>
        <v>0.93743468465636259</v>
      </c>
      <c r="H196" s="13">
        <f t="shared" si="65"/>
        <v>0.92720974552822011</v>
      </c>
      <c r="I196" s="14">
        <f>IF(saida!D187&gt;0,saida!D187,$I$11)</f>
        <v>278.14999999999998</v>
      </c>
      <c r="J196" s="15">
        <f>IF(saida!D187&gt;0,saida!C187,$J$11)</f>
        <v>0.64294736854975298</v>
      </c>
      <c r="K196" s="15">
        <f t="shared" si="66"/>
        <v>0.6523137931829357</v>
      </c>
      <c r="L196" s="142">
        <f>saida!L187</f>
        <v>0</v>
      </c>
      <c r="M196" s="86">
        <f>saida!I187</f>
        <v>0</v>
      </c>
      <c r="N196" s="86">
        <f>saida!J187</f>
        <v>0</v>
      </c>
      <c r="O196" s="86">
        <f>saida!K187</f>
        <v>0</v>
      </c>
      <c r="P196" s="4"/>
      <c r="AK196" s="23">
        <v>186</v>
      </c>
      <c r="AL196" s="13">
        <f t="shared" si="74"/>
        <v>0</v>
      </c>
      <c r="AM196" s="13">
        <f t="shared" si="72"/>
        <v>0</v>
      </c>
      <c r="AN196" s="16">
        <f t="shared" si="75"/>
        <v>0</v>
      </c>
      <c r="AO196" s="16">
        <f t="shared" si="73"/>
        <v>0</v>
      </c>
      <c r="AP196" s="15">
        <f t="shared" si="76"/>
        <v>0</v>
      </c>
      <c r="AQ196" s="15">
        <f t="shared" si="78"/>
        <v>0</v>
      </c>
      <c r="AR196" s="17">
        <f t="shared" si="77"/>
        <v>0</v>
      </c>
      <c r="AS196" s="17">
        <f t="shared" si="79"/>
        <v>0</v>
      </c>
      <c r="AT196" s="79">
        <f t="shared" si="67"/>
        <v>0</v>
      </c>
      <c r="AU196" s="79">
        <f t="shared" si="68"/>
        <v>0</v>
      </c>
      <c r="AV196" s="80">
        <f t="shared" si="69"/>
        <v>0</v>
      </c>
      <c r="AW196" s="80">
        <f t="shared" si="70"/>
        <v>0</v>
      </c>
      <c r="AZ196" s="2">
        <f t="shared" si="71"/>
        <v>0</v>
      </c>
    </row>
    <row r="197" spans="5:52" x14ac:dyDescent="0.25">
      <c r="E197" s="23">
        <v>187</v>
      </c>
      <c r="F197" s="5">
        <f>IF(saida!B188&gt;0,saida!B188,$F$11)</f>
        <v>278.14999999999998</v>
      </c>
      <c r="G197" s="13">
        <f>IF(saida!B188&gt;0,saida!A188,$G$11)</f>
        <v>0.93743468465636259</v>
      </c>
      <c r="H197" s="13">
        <f t="shared" si="65"/>
        <v>0.92720974552822011</v>
      </c>
      <c r="I197" s="14">
        <f>IF(saida!D188&gt;0,saida!D188,$I$11)</f>
        <v>278.14999999999998</v>
      </c>
      <c r="J197" s="15">
        <f>IF(saida!D188&gt;0,saida!C188,$J$11)</f>
        <v>0.64294736854975298</v>
      </c>
      <c r="K197" s="15">
        <f t="shared" si="66"/>
        <v>0.6523137931829357</v>
      </c>
      <c r="L197" s="142">
        <f>saida!L188</f>
        <v>0</v>
      </c>
      <c r="M197" s="86">
        <f>saida!I188</f>
        <v>0</v>
      </c>
      <c r="N197" s="86">
        <f>saida!J188</f>
        <v>0</v>
      </c>
      <c r="O197" s="86">
        <f>saida!K188</f>
        <v>0</v>
      </c>
      <c r="P197" s="4"/>
      <c r="AK197" s="23">
        <v>187</v>
      </c>
      <c r="AL197" s="13">
        <f t="shared" si="74"/>
        <v>0</v>
      </c>
      <c r="AM197" s="13">
        <f t="shared" si="72"/>
        <v>0</v>
      </c>
      <c r="AN197" s="16">
        <f t="shared" si="75"/>
        <v>0</v>
      </c>
      <c r="AO197" s="16">
        <f t="shared" si="73"/>
        <v>0</v>
      </c>
      <c r="AP197" s="15">
        <f t="shared" si="76"/>
        <v>0</v>
      </c>
      <c r="AQ197" s="15">
        <f t="shared" si="78"/>
        <v>0</v>
      </c>
      <c r="AR197" s="17">
        <f t="shared" si="77"/>
        <v>0</v>
      </c>
      <c r="AS197" s="17">
        <f t="shared" si="79"/>
        <v>0</v>
      </c>
      <c r="AT197" s="79">
        <f t="shared" si="67"/>
        <v>0</v>
      </c>
      <c r="AU197" s="79">
        <f t="shared" si="68"/>
        <v>0</v>
      </c>
      <c r="AV197" s="80">
        <f t="shared" si="69"/>
        <v>0</v>
      </c>
      <c r="AW197" s="80">
        <f t="shared" si="70"/>
        <v>0</v>
      </c>
      <c r="AZ197" s="2">
        <f t="shared" si="71"/>
        <v>0</v>
      </c>
    </row>
    <row r="198" spans="5:52" x14ac:dyDescent="0.25">
      <c r="E198" s="23">
        <v>188</v>
      </c>
      <c r="F198" s="5">
        <f>IF(saida!B189&gt;0,saida!B189,$F$11)</f>
        <v>278.14999999999998</v>
      </c>
      <c r="G198" s="13">
        <f>IF(saida!B189&gt;0,saida!A189,$G$11)</f>
        <v>0.93743468465636259</v>
      </c>
      <c r="H198" s="13">
        <f t="shared" si="65"/>
        <v>0.92720974552822011</v>
      </c>
      <c r="I198" s="14">
        <f>IF(saida!D189&gt;0,saida!D189,$I$11)</f>
        <v>278.14999999999998</v>
      </c>
      <c r="J198" s="15">
        <f>IF(saida!D189&gt;0,saida!C189,$J$11)</f>
        <v>0.64294736854975298</v>
      </c>
      <c r="K198" s="15">
        <f t="shared" si="66"/>
        <v>0.6523137931829357</v>
      </c>
      <c r="L198" s="142">
        <f>saida!L189</f>
        <v>0</v>
      </c>
      <c r="M198" s="86">
        <f>saida!I189</f>
        <v>0</v>
      </c>
      <c r="N198" s="86">
        <f>saida!J189</f>
        <v>0</v>
      </c>
      <c r="O198" s="86">
        <f>saida!K189</f>
        <v>0</v>
      </c>
      <c r="P198" s="4"/>
      <c r="AK198" s="23">
        <v>188</v>
      </c>
      <c r="AL198" s="13">
        <f t="shared" si="74"/>
        <v>0</v>
      </c>
      <c r="AM198" s="13">
        <f t="shared" si="72"/>
        <v>0</v>
      </c>
      <c r="AN198" s="16">
        <f t="shared" si="75"/>
        <v>0</v>
      </c>
      <c r="AO198" s="16">
        <f t="shared" si="73"/>
        <v>0</v>
      </c>
      <c r="AP198" s="15">
        <f t="shared" si="76"/>
        <v>0</v>
      </c>
      <c r="AQ198" s="15">
        <f t="shared" si="78"/>
        <v>0</v>
      </c>
      <c r="AR198" s="17">
        <f t="shared" si="77"/>
        <v>0</v>
      </c>
      <c r="AS198" s="17">
        <f t="shared" si="79"/>
        <v>0</v>
      </c>
      <c r="AT198" s="79">
        <f t="shared" si="67"/>
        <v>0</v>
      </c>
      <c r="AU198" s="79">
        <f t="shared" si="68"/>
        <v>0</v>
      </c>
      <c r="AV198" s="80">
        <f t="shared" si="69"/>
        <v>0</v>
      </c>
      <c r="AW198" s="80">
        <f t="shared" si="70"/>
        <v>0</v>
      </c>
      <c r="AZ198" s="2">
        <f t="shared" si="71"/>
        <v>0</v>
      </c>
    </row>
    <row r="199" spans="5:52" x14ac:dyDescent="0.25">
      <c r="E199" s="23">
        <v>189</v>
      </c>
      <c r="F199" s="5">
        <f>IF(saida!B190&gt;0,saida!B190,$F$11)</f>
        <v>278.14999999999998</v>
      </c>
      <c r="G199" s="13">
        <f>IF(saida!B190&gt;0,saida!A190,$G$11)</f>
        <v>0.93743468465636259</v>
      </c>
      <c r="H199" s="13">
        <f t="shared" si="65"/>
        <v>0.92720974552822011</v>
      </c>
      <c r="I199" s="14">
        <f>IF(saida!D190&gt;0,saida!D190,$I$11)</f>
        <v>278.14999999999998</v>
      </c>
      <c r="J199" s="15">
        <f>IF(saida!D190&gt;0,saida!C190,$J$11)</f>
        <v>0.64294736854975298</v>
      </c>
      <c r="K199" s="15">
        <f t="shared" si="66"/>
        <v>0.6523137931829357</v>
      </c>
      <c r="L199" s="142">
        <f>saida!L190</f>
        <v>0</v>
      </c>
      <c r="M199" s="86">
        <f>saida!I190</f>
        <v>0</v>
      </c>
      <c r="N199" s="86">
        <f>saida!J190</f>
        <v>0</v>
      </c>
      <c r="O199" s="86">
        <f>saida!K190</f>
        <v>0</v>
      </c>
      <c r="P199" s="4"/>
      <c r="AK199" s="23">
        <v>189</v>
      </c>
      <c r="AL199" s="13">
        <f t="shared" si="74"/>
        <v>0</v>
      </c>
      <c r="AM199" s="13">
        <f t="shared" si="72"/>
        <v>0</v>
      </c>
      <c r="AN199" s="16">
        <f t="shared" si="75"/>
        <v>0</v>
      </c>
      <c r="AO199" s="16">
        <f t="shared" si="73"/>
        <v>0</v>
      </c>
      <c r="AP199" s="15">
        <f t="shared" si="76"/>
        <v>0</v>
      </c>
      <c r="AQ199" s="15">
        <f t="shared" si="78"/>
        <v>0</v>
      </c>
      <c r="AR199" s="17">
        <f t="shared" si="77"/>
        <v>0</v>
      </c>
      <c r="AS199" s="17">
        <f t="shared" si="79"/>
        <v>0</v>
      </c>
      <c r="AT199" s="79">
        <f t="shared" si="67"/>
        <v>0</v>
      </c>
      <c r="AU199" s="79">
        <f t="shared" si="68"/>
        <v>0</v>
      </c>
      <c r="AV199" s="80">
        <f t="shared" si="69"/>
        <v>0</v>
      </c>
      <c r="AW199" s="80">
        <f t="shared" si="70"/>
        <v>0</v>
      </c>
      <c r="AZ199" s="2">
        <f t="shared" si="71"/>
        <v>0</v>
      </c>
    </row>
    <row r="200" spans="5:52" x14ac:dyDescent="0.25">
      <c r="E200" s="23">
        <v>190</v>
      </c>
      <c r="F200" s="5">
        <f>IF(saida!B191&gt;0,saida!B191,$F$11)</f>
        <v>278.14999999999998</v>
      </c>
      <c r="G200" s="13">
        <f>IF(saida!B191&gt;0,saida!A191,$G$11)</f>
        <v>0.93743468465636259</v>
      </c>
      <c r="H200" s="13">
        <f t="shared" si="65"/>
        <v>0.92720974552822011</v>
      </c>
      <c r="I200" s="14">
        <f>IF(saida!D191&gt;0,saida!D191,$I$11)</f>
        <v>278.14999999999998</v>
      </c>
      <c r="J200" s="15">
        <f>IF(saida!D191&gt;0,saida!C191,$J$11)</f>
        <v>0.64294736854975298</v>
      </c>
      <c r="K200" s="15">
        <f t="shared" si="66"/>
        <v>0.6523137931829357</v>
      </c>
      <c r="L200" s="142">
        <f>saida!L191</f>
        <v>0</v>
      </c>
      <c r="M200" s="86">
        <f>saida!I191</f>
        <v>0</v>
      </c>
      <c r="N200" s="86">
        <f>saida!J191</f>
        <v>0</v>
      </c>
      <c r="O200" s="86">
        <f>saida!K191</f>
        <v>0</v>
      </c>
      <c r="P200" s="4"/>
      <c r="AK200" s="23">
        <v>190</v>
      </c>
      <c r="AL200" s="13">
        <f t="shared" si="74"/>
        <v>0</v>
      </c>
      <c r="AM200" s="13">
        <f t="shared" si="72"/>
        <v>0</v>
      </c>
      <c r="AN200" s="16">
        <f t="shared" si="75"/>
        <v>0</v>
      </c>
      <c r="AO200" s="16">
        <f t="shared" si="73"/>
        <v>0</v>
      </c>
      <c r="AP200" s="15">
        <f t="shared" si="76"/>
        <v>0</v>
      </c>
      <c r="AQ200" s="15">
        <f t="shared" si="78"/>
        <v>0</v>
      </c>
      <c r="AR200" s="17">
        <f t="shared" si="77"/>
        <v>0</v>
      </c>
      <c r="AS200" s="17">
        <f t="shared" si="79"/>
        <v>0</v>
      </c>
      <c r="AT200" s="79">
        <f t="shared" si="67"/>
        <v>0</v>
      </c>
      <c r="AU200" s="79">
        <f t="shared" si="68"/>
        <v>0</v>
      </c>
      <c r="AV200" s="80">
        <f t="shared" si="69"/>
        <v>0</v>
      </c>
      <c r="AW200" s="80">
        <f t="shared" si="70"/>
        <v>0</v>
      </c>
      <c r="AZ200" s="2">
        <f t="shared" si="71"/>
        <v>0</v>
      </c>
    </row>
    <row r="201" spans="5:52" x14ac:dyDescent="0.25">
      <c r="E201" s="23">
        <v>191</v>
      </c>
      <c r="F201" s="5">
        <f>IF(saida!B192&gt;0,saida!B192,$F$11)</f>
        <v>278.14999999999998</v>
      </c>
      <c r="G201" s="13">
        <f>IF(saida!B192&gt;0,saida!A192,$G$11)</f>
        <v>0.93743468465636259</v>
      </c>
      <c r="H201" s="13">
        <f t="shared" ref="H201:H210" si="80">EXP($A$11+$A$12*F201+$A$13*LN(F201))</f>
        <v>0.92720974552822011</v>
      </c>
      <c r="I201" s="14">
        <f>IF(saida!D192&gt;0,saida!D192,$I$11)</f>
        <v>278.14999999999998</v>
      </c>
      <c r="J201" s="15">
        <f>IF(saida!D192&gt;0,saida!C192,$J$11)</f>
        <v>0.64294736854975298</v>
      </c>
      <c r="K201" s="15">
        <f t="shared" ref="K201:K210" si="81">EXP($B$11+$B$12*I201+$B$13*LN(I201))</f>
        <v>0.6523137931829357</v>
      </c>
      <c r="L201" s="142">
        <f>saida!L192</f>
        <v>0</v>
      </c>
      <c r="M201" s="86">
        <f>saida!I192</f>
        <v>0</v>
      </c>
      <c r="N201" s="86">
        <f>saida!J192</f>
        <v>0</v>
      </c>
      <c r="O201" s="86">
        <f>saida!K192</f>
        <v>0</v>
      </c>
      <c r="AK201" s="23">
        <v>191</v>
      </c>
      <c r="AL201" s="13">
        <f t="shared" si="74"/>
        <v>0</v>
      </c>
      <c r="AM201" s="13">
        <f t="shared" si="72"/>
        <v>0</v>
      </c>
      <c r="AN201" s="16">
        <f t="shared" si="75"/>
        <v>0</v>
      </c>
      <c r="AO201" s="16">
        <f t="shared" si="73"/>
        <v>0</v>
      </c>
      <c r="AP201" s="15">
        <f t="shared" si="76"/>
        <v>0</v>
      </c>
      <c r="AQ201" s="15">
        <f t="shared" si="78"/>
        <v>0</v>
      </c>
      <c r="AR201" s="17">
        <f t="shared" si="77"/>
        <v>0</v>
      </c>
      <c r="AS201" s="17">
        <f t="shared" si="79"/>
        <v>0</v>
      </c>
      <c r="AT201" s="79">
        <f t="shared" si="67"/>
        <v>0</v>
      </c>
      <c r="AU201" s="79">
        <f t="shared" si="68"/>
        <v>0</v>
      </c>
      <c r="AV201" s="80">
        <f t="shared" si="69"/>
        <v>0</v>
      </c>
      <c r="AW201" s="80">
        <f t="shared" si="70"/>
        <v>0</v>
      </c>
      <c r="AZ201" s="2">
        <f t="shared" si="71"/>
        <v>0</v>
      </c>
    </row>
    <row r="202" spans="5:52" x14ac:dyDescent="0.25">
      <c r="E202" s="23">
        <v>192</v>
      </c>
      <c r="F202" s="5">
        <f>IF(saida!B193&gt;0,saida!B193,$F$11)</f>
        <v>278.14999999999998</v>
      </c>
      <c r="G202" s="13">
        <f>IF(saida!B193&gt;0,saida!A193,$G$11)</f>
        <v>0.93743468465636259</v>
      </c>
      <c r="H202" s="13">
        <f t="shared" si="80"/>
        <v>0.92720974552822011</v>
      </c>
      <c r="I202" s="14">
        <f>IF(saida!D193&gt;0,saida!D193,$I$11)</f>
        <v>278.14999999999998</v>
      </c>
      <c r="J202" s="15">
        <f>IF(saida!D193&gt;0,saida!C193,$J$11)</f>
        <v>0.64294736854975298</v>
      </c>
      <c r="K202" s="15">
        <f t="shared" si="81"/>
        <v>0.6523137931829357</v>
      </c>
      <c r="L202" s="142">
        <f>saida!L193</f>
        <v>0</v>
      </c>
      <c r="M202" s="86">
        <f>saida!I193</f>
        <v>0</v>
      </c>
      <c r="N202" s="86">
        <f>saida!J193</f>
        <v>0</v>
      </c>
      <c r="O202" s="86">
        <f>saida!K193</f>
        <v>0</v>
      </c>
      <c r="AK202" s="23">
        <v>192</v>
      </c>
      <c r="AL202" s="13">
        <f t="shared" si="74"/>
        <v>0</v>
      </c>
      <c r="AM202" s="13">
        <f t="shared" si="72"/>
        <v>0</v>
      </c>
      <c r="AN202" s="16">
        <f t="shared" si="75"/>
        <v>0</v>
      </c>
      <c r="AO202" s="16">
        <f t="shared" si="73"/>
        <v>0</v>
      </c>
      <c r="AP202" s="15">
        <f t="shared" si="76"/>
        <v>0</v>
      </c>
      <c r="AQ202" s="15">
        <f t="shared" si="78"/>
        <v>0</v>
      </c>
      <c r="AR202" s="17">
        <f t="shared" si="77"/>
        <v>0</v>
      </c>
      <c r="AS202" s="17">
        <f t="shared" si="79"/>
        <v>0</v>
      </c>
      <c r="AT202" s="79">
        <f t="shared" si="67"/>
        <v>0</v>
      </c>
      <c r="AU202" s="79">
        <f t="shared" si="68"/>
        <v>0</v>
      </c>
      <c r="AV202" s="80">
        <f t="shared" si="69"/>
        <v>0</v>
      </c>
      <c r="AW202" s="80">
        <f t="shared" si="70"/>
        <v>0</v>
      </c>
      <c r="AZ202" s="2">
        <f t="shared" si="71"/>
        <v>0</v>
      </c>
    </row>
    <row r="203" spans="5:52" x14ac:dyDescent="0.25">
      <c r="E203" s="23">
        <v>193</v>
      </c>
      <c r="F203" s="5">
        <f>IF(saida!B194&gt;0,saida!B194,$F$11)</f>
        <v>278.14999999999998</v>
      </c>
      <c r="G203" s="13">
        <f>IF(saida!B194&gt;0,saida!A194,$G$11)</f>
        <v>0.93743468465636259</v>
      </c>
      <c r="H203" s="13">
        <f t="shared" si="80"/>
        <v>0.92720974552822011</v>
      </c>
      <c r="I203" s="14">
        <f>IF(saida!D194&gt;0,saida!D194,$I$11)</f>
        <v>278.14999999999998</v>
      </c>
      <c r="J203" s="15">
        <f>IF(saida!D194&gt;0,saida!C194,$J$11)</f>
        <v>0.64294736854975298</v>
      </c>
      <c r="K203" s="15">
        <f t="shared" si="81"/>
        <v>0.6523137931829357</v>
      </c>
      <c r="L203" s="142">
        <f>saida!L194</f>
        <v>0</v>
      </c>
      <c r="M203" s="86">
        <f>saida!I194</f>
        <v>0</v>
      </c>
      <c r="N203" s="86">
        <f>saida!J194</f>
        <v>0</v>
      </c>
      <c r="O203" s="86">
        <f>saida!K194</f>
        <v>0</v>
      </c>
      <c r="AK203" s="23">
        <v>193</v>
      </c>
      <c r="AL203" s="13">
        <f t="shared" ref="AL203:AL210" si="82">IF(AK203&lt;$A$7+1,G203-H203,0)</f>
        <v>0</v>
      </c>
      <c r="AM203" s="13">
        <f t="shared" si="72"/>
        <v>0</v>
      </c>
      <c r="AN203" s="16">
        <f t="shared" ref="AN203:AN210" si="83">IF(AK203&lt;$A$7+1,100*AL203/G203,0)</f>
        <v>0</v>
      </c>
      <c r="AO203" s="16">
        <f t="shared" si="73"/>
        <v>0</v>
      </c>
      <c r="AP203" s="15">
        <f t="shared" ref="AP203:AP210" si="84">IF(AK203&lt;$B$7+1,J203-K203,0)</f>
        <v>0</v>
      </c>
      <c r="AQ203" s="15">
        <f t="shared" si="78"/>
        <v>0</v>
      </c>
      <c r="AR203" s="17">
        <f t="shared" ref="AR203:AR210" si="85">IF(AK203&lt;$B$7+1,100*AP203/J203,0)</f>
        <v>0</v>
      </c>
      <c r="AS203" s="17">
        <f t="shared" si="79"/>
        <v>0</v>
      </c>
      <c r="AT203" s="79">
        <f t="shared" si="67"/>
        <v>0</v>
      </c>
      <c r="AU203" s="79">
        <f t="shared" si="68"/>
        <v>0</v>
      </c>
      <c r="AV203" s="80">
        <f t="shared" si="69"/>
        <v>0</v>
      </c>
      <c r="AW203" s="80">
        <f t="shared" si="70"/>
        <v>0</v>
      </c>
      <c r="AZ203" s="2">
        <f t="shared" si="71"/>
        <v>0</v>
      </c>
    </row>
    <row r="204" spans="5:52" x14ac:dyDescent="0.25">
      <c r="E204" s="23">
        <v>194</v>
      </c>
      <c r="F204" s="5">
        <f>IF(saida!B195&gt;0,saida!B195,$F$11)</f>
        <v>278.14999999999998</v>
      </c>
      <c r="G204" s="13">
        <f>IF(saida!B195&gt;0,saida!A195,$G$11)</f>
        <v>0.93743468465636259</v>
      </c>
      <c r="H204" s="13">
        <f t="shared" si="80"/>
        <v>0.92720974552822011</v>
      </c>
      <c r="I204" s="14">
        <f>IF(saida!D195&gt;0,saida!D195,$I$11)</f>
        <v>278.14999999999998</v>
      </c>
      <c r="J204" s="15">
        <f>IF(saida!D195&gt;0,saida!C195,$J$11)</f>
        <v>0.64294736854975298</v>
      </c>
      <c r="K204" s="15">
        <f t="shared" si="81"/>
        <v>0.6523137931829357</v>
      </c>
      <c r="L204" s="142">
        <f>saida!L195</f>
        <v>0</v>
      </c>
      <c r="M204" s="86">
        <f>saida!I195</f>
        <v>0</v>
      </c>
      <c r="N204" s="86">
        <f>saida!J195</f>
        <v>0</v>
      </c>
      <c r="O204" s="86">
        <f>saida!K195</f>
        <v>0</v>
      </c>
      <c r="AK204" s="23">
        <v>194</v>
      </c>
      <c r="AL204" s="13">
        <f t="shared" si="82"/>
        <v>0</v>
      </c>
      <c r="AM204" s="13">
        <f t="shared" si="72"/>
        <v>0</v>
      </c>
      <c r="AN204" s="16">
        <f t="shared" si="83"/>
        <v>0</v>
      </c>
      <c r="AO204" s="16">
        <f t="shared" si="73"/>
        <v>0</v>
      </c>
      <c r="AP204" s="15">
        <f t="shared" si="84"/>
        <v>0</v>
      </c>
      <c r="AQ204" s="15">
        <f t="shared" si="78"/>
        <v>0</v>
      </c>
      <c r="AR204" s="17">
        <f t="shared" si="85"/>
        <v>0</v>
      </c>
      <c r="AS204" s="17">
        <f t="shared" si="79"/>
        <v>0</v>
      </c>
      <c r="AT204" s="79">
        <f t="shared" ref="AT204:AT210" si="86">IF(AK204&lt;$C$7+1,N204-O204,0)</f>
        <v>0</v>
      </c>
      <c r="AU204" s="79">
        <f t="shared" ref="AU204:AU210" si="87">IF(AK204&lt;$C$7+1,ABS(AT204),0)</f>
        <v>0</v>
      </c>
      <c r="AV204" s="80">
        <f t="shared" ref="AV204:AV210" si="88">IF(IF(AK204&lt;$C$7+1,100*AT204/N204,0)=100,0,IF(AK204&lt;$C$7+1,100*AT204/N204,0))</f>
        <v>0</v>
      </c>
      <c r="AW204" s="80">
        <f t="shared" ref="AW204:AW210" si="89">IF(IF(AK204&lt;$C$7+1,ABS(AV204),0)=100,0,IF(AK204&lt;$C$7+1,ABS(AV204),0))</f>
        <v>0</v>
      </c>
      <c r="AZ204" s="2">
        <f t="shared" ref="AZ204:AZ210" si="90">IF(AW204=0,AU204,0)</f>
        <v>0</v>
      </c>
    </row>
    <row r="205" spans="5:52" x14ac:dyDescent="0.25">
      <c r="E205" s="23">
        <v>195</v>
      </c>
      <c r="F205" s="5">
        <f>IF(saida!B196&gt;0,saida!B196,$F$11)</f>
        <v>278.14999999999998</v>
      </c>
      <c r="G205" s="13">
        <f>IF(saida!B196&gt;0,saida!A196,$G$11)</f>
        <v>0.93743468465636259</v>
      </c>
      <c r="H205" s="13">
        <f t="shared" si="80"/>
        <v>0.92720974552822011</v>
      </c>
      <c r="I205" s="14">
        <f>IF(saida!D196&gt;0,saida!D196,$I$11)</f>
        <v>278.14999999999998</v>
      </c>
      <c r="J205" s="15">
        <f>IF(saida!D196&gt;0,saida!C196,$J$11)</f>
        <v>0.64294736854975298</v>
      </c>
      <c r="K205" s="15">
        <f t="shared" si="81"/>
        <v>0.6523137931829357</v>
      </c>
      <c r="L205" s="142">
        <f>saida!L196</f>
        <v>0</v>
      </c>
      <c r="M205" s="86">
        <f>saida!I196</f>
        <v>0</v>
      </c>
      <c r="N205" s="86">
        <f>saida!J196</f>
        <v>0</v>
      </c>
      <c r="O205" s="86">
        <f>saida!K196</f>
        <v>0</v>
      </c>
      <c r="AK205" s="23">
        <v>195</v>
      </c>
      <c r="AL205" s="13">
        <f t="shared" si="82"/>
        <v>0</v>
      </c>
      <c r="AM205" s="13">
        <f t="shared" si="72"/>
        <v>0</v>
      </c>
      <c r="AN205" s="16">
        <f t="shared" si="83"/>
        <v>0</v>
      </c>
      <c r="AO205" s="16">
        <f t="shared" si="73"/>
        <v>0</v>
      </c>
      <c r="AP205" s="15">
        <f t="shared" si="84"/>
        <v>0</v>
      </c>
      <c r="AQ205" s="15">
        <f t="shared" si="78"/>
        <v>0</v>
      </c>
      <c r="AR205" s="17">
        <f t="shared" si="85"/>
        <v>0</v>
      </c>
      <c r="AS205" s="17">
        <f t="shared" si="79"/>
        <v>0</v>
      </c>
      <c r="AT205" s="79">
        <f t="shared" si="86"/>
        <v>0</v>
      </c>
      <c r="AU205" s="79">
        <f t="shared" si="87"/>
        <v>0</v>
      </c>
      <c r="AV205" s="80">
        <f t="shared" si="88"/>
        <v>0</v>
      </c>
      <c r="AW205" s="80">
        <f t="shared" si="89"/>
        <v>0</v>
      </c>
      <c r="AZ205" s="2">
        <f t="shared" si="90"/>
        <v>0</v>
      </c>
    </row>
    <row r="206" spans="5:52" x14ac:dyDescent="0.25">
      <c r="E206" s="23">
        <v>196</v>
      </c>
      <c r="F206" s="5">
        <f>IF(saida!B197&gt;0,saida!B197,$F$11)</f>
        <v>278.14999999999998</v>
      </c>
      <c r="G206" s="13">
        <f>IF(saida!B197&gt;0,saida!A197,$G$11)</f>
        <v>0.93743468465636259</v>
      </c>
      <c r="H206" s="13">
        <f t="shared" si="80"/>
        <v>0.92720974552822011</v>
      </c>
      <c r="I206" s="14">
        <f>IF(saida!D197&gt;0,saida!D197,$I$11)</f>
        <v>278.14999999999998</v>
      </c>
      <c r="J206" s="15">
        <f>IF(saida!D197&gt;0,saida!C197,$J$11)</f>
        <v>0.64294736854975298</v>
      </c>
      <c r="K206" s="15">
        <f t="shared" si="81"/>
        <v>0.6523137931829357</v>
      </c>
      <c r="L206" s="142">
        <f>saida!L197</f>
        <v>0</v>
      </c>
      <c r="M206" s="86">
        <f>saida!I197</f>
        <v>0</v>
      </c>
      <c r="N206" s="86">
        <f>saida!J197</f>
        <v>0</v>
      </c>
      <c r="O206" s="86">
        <f>saida!K197</f>
        <v>0</v>
      </c>
      <c r="AK206" s="23">
        <v>196</v>
      </c>
      <c r="AL206" s="13">
        <f t="shared" si="82"/>
        <v>0</v>
      </c>
      <c r="AM206" s="13">
        <f t="shared" si="72"/>
        <v>0</v>
      </c>
      <c r="AN206" s="16">
        <f t="shared" si="83"/>
        <v>0</v>
      </c>
      <c r="AO206" s="16">
        <f t="shared" si="73"/>
        <v>0</v>
      </c>
      <c r="AP206" s="15">
        <f t="shared" si="84"/>
        <v>0</v>
      </c>
      <c r="AQ206" s="15">
        <f t="shared" si="78"/>
        <v>0</v>
      </c>
      <c r="AR206" s="17">
        <f t="shared" si="85"/>
        <v>0</v>
      </c>
      <c r="AS206" s="17">
        <f t="shared" si="79"/>
        <v>0</v>
      </c>
      <c r="AT206" s="79">
        <f t="shared" si="86"/>
        <v>0</v>
      </c>
      <c r="AU206" s="79">
        <f t="shared" si="87"/>
        <v>0</v>
      </c>
      <c r="AV206" s="80">
        <f t="shared" si="88"/>
        <v>0</v>
      </c>
      <c r="AW206" s="80">
        <f t="shared" si="89"/>
        <v>0</v>
      </c>
      <c r="AZ206" s="2">
        <f t="shared" si="90"/>
        <v>0</v>
      </c>
    </row>
    <row r="207" spans="5:52" x14ac:dyDescent="0.25">
      <c r="E207" s="23">
        <v>197</v>
      </c>
      <c r="F207" s="5">
        <f>IF(saida!B198&gt;0,saida!B198,$F$11)</f>
        <v>278.14999999999998</v>
      </c>
      <c r="G207" s="13">
        <f>IF(saida!B198&gt;0,saida!A198,$G$11)</f>
        <v>0.93743468465636259</v>
      </c>
      <c r="H207" s="13">
        <f t="shared" si="80"/>
        <v>0.92720974552822011</v>
      </c>
      <c r="I207" s="14">
        <f>IF(saida!D198&gt;0,saida!D198,$I$11)</f>
        <v>278.14999999999998</v>
      </c>
      <c r="J207" s="15">
        <f>IF(saida!D198&gt;0,saida!C198,$J$11)</f>
        <v>0.64294736854975298</v>
      </c>
      <c r="K207" s="15">
        <f t="shared" si="81"/>
        <v>0.6523137931829357</v>
      </c>
      <c r="L207" s="142">
        <f>saida!L198</f>
        <v>0</v>
      </c>
      <c r="M207" s="86">
        <f>saida!I198</f>
        <v>0</v>
      </c>
      <c r="N207" s="86">
        <f>saida!J198</f>
        <v>0</v>
      </c>
      <c r="O207" s="86">
        <f>saida!K198</f>
        <v>0</v>
      </c>
      <c r="AK207" s="23">
        <v>197</v>
      </c>
      <c r="AL207" s="13">
        <f t="shared" si="82"/>
        <v>0</v>
      </c>
      <c r="AM207" s="13">
        <f t="shared" si="72"/>
        <v>0</v>
      </c>
      <c r="AN207" s="16">
        <f t="shared" si="83"/>
        <v>0</v>
      </c>
      <c r="AO207" s="16">
        <f t="shared" si="73"/>
        <v>0</v>
      </c>
      <c r="AP207" s="15">
        <f t="shared" si="84"/>
        <v>0</v>
      </c>
      <c r="AQ207" s="15">
        <f t="shared" si="78"/>
        <v>0</v>
      </c>
      <c r="AR207" s="17">
        <f t="shared" si="85"/>
        <v>0</v>
      </c>
      <c r="AS207" s="17">
        <f t="shared" si="79"/>
        <v>0</v>
      </c>
      <c r="AT207" s="79">
        <f t="shared" si="86"/>
        <v>0</v>
      </c>
      <c r="AU207" s="79">
        <f t="shared" si="87"/>
        <v>0</v>
      </c>
      <c r="AV207" s="80">
        <f t="shared" si="88"/>
        <v>0</v>
      </c>
      <c r="AW207" s="80">
        <f t="shared" si="89"/>
        <v>0</v>
      </c>
      <c r="AZ207" s="2">
        <f t="shared" si="90"/>
        <v>0</v>
      </c>
    </row>
    <row r="208" spans="5:52" x14ac:dyDescent="0.25">
      <c r="E208" s="23">
        <v>198</v>
      </c>
      <c r="F208" s="5">
        <f>IF(saida!B199&gt;0,saida!B199,$F$11)</f>
        <v>278.14999999999998</v>
      </c>
      <c r="G208" s="13">
        <f>IF(saida!B199&gt;0,saida!A199,$G$11)</f>
        <v>0.93743468465636259</v>
      </c>
      <c r="H208" s="13">
        <f t="shared" si="80"/>
        <v>0.92720974552822011</v>
      </c>
      <c r="I208" s="14">
        <f>IF(saida!D199&gt;0,saida!D199,$I$11)</f>
        <v>278.14999999999998</v>
      </c>
      <c r="J208" s="15">
        <f>IF(saida!D199&gt;0,saida!C199,$J$11)</f>
        <v>0.64294736854975298</v>
      </c>
      <c r="K208" s="15">
        <f t="shared" si="81"/>
        <v>0.6523137931829357</v>
      </c>
      <c r="L208" s="142">
        <f>saida!L199</f>
        <v>0</v>
      </c>
      <c r="M208" s="86">
        <f>saida!I199</f>
        <v>0</v>
      </c>
      <c r="N208" s="86">
        <f>saida!J199</f>
        <v>0</v>
      </c>
      <c r="O208" s="86">
        <f>saida!K199</f>
        <v>0</v>
      </c>
      <c r="AK208" s="23">
        <v>198</v>
      </c>
      <c r="AL208" s="13">
        <f t="shared" si="82"/>
        <v>0</v>
      </c>
      <c r="AM208" s="13">
        <f t="shared" si="72"/>
        <v>0</v>
      </c>
      <c r="AN208" s="16">
        <f t="shared" si="83"/>
        <v>0</v>
      </c>
      <c r="AO208" s="16">
        <f t="shared" si="73"/>
        <v>0</v>
      </c>
      <c r="AP208" s="15">
        <f t="shared" si="84"/>
        <v>0</v>
      </c>
      <c r="AQ208" s="15">
        <f t="shared" si="78"/>
        <v>0</v>
      </c>
      <c r="AR208" s="17">
        <f t="shared" si="85"/>
        <v>0</v>
      </c>
      <c r="AS208" s="17">
        <f t="shared" si="79"/>
        <v>0</v>
      </c>
      <c r="AT208" s="79">
        <f t="shared" si="86"/>
        <v>0</v>
      </c>
      <c r="AU208" s="79">
        <f t="shared" si="87"/>
        <v>0</v>
      </c>
      <c r="AV208" s="80">
        <f t="shared" si="88"/>
        <v>0</v>
      </c>
      <c r="AW208" s="80">
        <f t="shared" si="89"/>
        <v>0</v>
      </c>
      <c r="AZ208" s="2">
        <f t="shared" si="90"/>
        <v>0</v>
      </c>
    </row>
    <row r="209" spans="5:52" x14ac:dyDescent="0.25">
      <c r="E209" s="23">
        <v>199</v>
      </c>
      <c r="F209" s="5">
        <f>IF(saida!B200&gt;0,saida!B200,$F$11)</f>
        <v>278.14999999999998</v>
      </c>
      <c r="G209" s="13">
        <f>IF(saida!B200&gt;0,saida!A200,$G$11)</f>
        <v>0.93743468465636259</v>
      </c>
      <c r="H209" s="13">
        <f t="shared" si="80"/>
        <v>0.92720974552822011</v>
      </c>
      <c r="I209" s="14">
        <f>IF(saida!D200&gt;0,saida!D200,$I$11)</f>
        <v>278.14999999999998</v>
      </c>
      <c r="J209" s="15">
        <f>IF(saida!D200&gt;0,saida!C200,$J$11)</f>
        <v>0.64294736854975298</v>
      </c>
      <c r="K209" s="15">
        <f t="shared" si="81"/>
        <v>0.6523137931829357</v>
      </c>
      <c r="L209" s="142">
        <f>saida!L200</f>
        <v>0</v>
      </c>
      <c r="M209" s="86">
        <f>saida!I200</f>
        <v>0</v>
      </c>
      <c r="N209" s="86">
        <f>saida!J200</f>
        <v>0</v>
      </c>
      <c r="O209" s="86">
        <f>saida!K200</f>
        <v>0</v>
      </c>
      <c r="AK209" s="23">
        <v>199</v>
      </c>
      <c r="AL209" s="13">
        <f t="shared" si="82"/>
        <v>0</v>
      </c>
      <c r="AM209" s="13">
        <f t="shared" si="72"/>
        <v>0</v>
      </c>
      <c r="AN209" s="16">
        <f t="shared" si="83"/>
        <v>0</v>
      </c>
      <c r="AO209" s="16">
        <f t="shared" si="73"/>
        <v>0</v>
      </c>
      <c r="AP209" s="15">
        <f t="shared" si="84"/>
        <v>0</v>
      </c>
      <c r="AQ209" s="15">
        <f t="shared" si="78"/>
        <v>0</v>
      </c>
      <c r="AR209" s="17">
        <f t="shared" si="85"/>
        <v>0</v>
      </c>
      <c r="AS209" s="17">
        <f t="shared" si="79"/>
        <v>0</v>
      </c>
      <c r="AT209" s="79">
        <f t="shared" si="86"/>
        <v>0</v>
      </c>
      <c r="AU209" s="79">
        <f t="shared" si="87"/>
        <v>0</v>
      </c>
      <c r="AV209" s="80">
        <f t="shared" si="88"/>
        <v>0</v>
      </c>
      <c r="AW209" s="80">
        <f t="shared" si="89"/>
        <v>0</v>
      </c>
      <c r="AZ209" s="2">
        <f t="shared" si="90"/>
        <v>0</v>
      </c>
    </row>
    <row r="210" spans="5:52" x14ac:dyDescent="0.25">
      <c r="E210" s="23">
        <v>200</v>
      </c>
      <c r="F210" s="5">
        <f>IF(saida!B201&gt;0,saida!B201,$F$11)</f>
        <v>278.14999999999998</v>
      </c>
      <c r="G210" s="13">
        <f>IF(saida!B201&gt;0,saida!A201,$G$11)</f>
        <v>0.93743468465636259</v>
      </c>
      <c r="H210" s="13">
        <f t="shared" si="80"/>
        <v>0.92720974552822011</v>
      </c>
      <c r="I210" s="14">
        <f>IF(saida!D201&gt;0,saida!D201,$I$11)</f>
        <v>278.14999999999998</v>
      </c>
      <c r="J210" s="15">
        <f>IF(saida!D201&gt;0,saida!C201,$J$11)</f>
        <v>0.64294736854975298</v>
      </c>
      <c r="K210" s="15">
        <f t="shared" si="81"/>
        <v>0.6523137931829357</v>
      </c>
      <c r="L210" s="142">
        <f>saida!L201</f>
        <v>0</v>
      </c>
      <c r="M210" s="86">
        <f>saida!I201</f>
        <v>0</v>
      </c>
      <c r="N210" s="86">
        <f>saida!J201</f>
        <v>0</v>
      </c>
      <c r="O210" s="86">
        <f>saida!K201</f>
        <v>0</v>
      </c>
      <c r="AK210" s="23">
        <v>200</v>
      </c>
      <c r="AL210" s="13">
        <f t="shared" si="82"/>
        <v>0</v>
      </c>
      <c r="AM210" s="13">
        <f t="shared" si="72"/>
        <v>0</v>
      </c>
      <c r="AN210" s="16">
        <f t="shared" si="83"/>
        <v>0</v>
      </c>
      <c r="AO210" s="16">
        <f t="shared" si="73"/>
        <v>0</v>
      </c>
      <c r="AP210" s="15">
        <f t="shared" si="84"/>
        <v>0</v>
      </c>
      <c r="AQ210" s="15">
        <f t="shared" si="78"/>
        <v>0</v>
      </c>
      <c r="AR210" s="17">
        <f t="shared" si="85"/>
        <v>0</v>
      </c>
      <c r="AS210" s="17">
        <f t="shared" si="79"/>
        <v>0</v>
      </c>
      <c r="AT210" s="79">
        <f t="shared" si="86"/>
        <v>0</v>
      </c>
      <c r="AU210" s="79">
        <f t="shared" si="87"/>
        <v>0</v>
      </c>
      <c r="AV210" s="80">
        <f t="shared" si="88"/>
        <v>0</v>
      </c>
      <c r="AW210" s="80">
        <f t="shared" si="89"/>
        <v>0</v>
      </c>
      <c r="AZ210" s="2">
        <f t="shared" si="90"/>
        <v>0</v>
      </c>
    </row>
    <row r="211" spans="5:52" x14ac:dyDescent="0.25">
      <c r="E211" s="23">
        <v>201</v>
      </c>
      <c r="G211" s="2"/>
      <c r="H211" s="2"/>
      <c r="L211" s="142">
        <f>saida!L202</f>
        <v>0</v>
      </c>
      <c r="M211" s="86">
        <f>saida!I202</f>
        <v>0</v>
      </c>
      <c r="N211" s="86">
        <f>saida!J202</f>
        <v>0</v>
      </c>
      <c r="O211" s="86">
        <f>saida!K202</f>
        <v>0</v>
      </c>
    </row>
    <row r="212" spans="5:52" x14ac:dyDescent="0.25">
      <c r="E212" s="23">
        <v>202</v>
      </c>
      <c r="G212" s="2"/>
      <c r="H212" s="2"/>
      <c r="L212" s="142">
        <f>saida!L203</f>
        <v>0</v>
      </c>
      <c r="M212" s="86">
        <f>saida!I203</f>
        <v>0</v>
      </c>
      <c r="N212" s="86">
        <f>saida!J203</f>
        <v>0</v>
      </c>
      <c r="O212" s="86">
        <f>saida!K203</f>
        <v>0</v>
      </c>
    </row>
    <row r="213" spans="5:52" x14ac:dyDescent="0.25">
      <c r="E213" s="23">
        <v>203</v>
      </c>
      <c r="G213" s="2"/>
      <c r="H213" s="2"/>
      <c r="L213" s="142">
        <f>saida!L204</f>
        <v>0</v>
      </c>
      <c r="M213" s="86">
        <f>saida!I204</f>
        <v>0</v>
      </c>
      <c r="N213" s="86">
        <f>saida!J204</f>
        <v>0</v>
      </c>
      <c r="O213" s="86">
        <f>saida!K204</f>
        <v>0</v>
      </c>
    </row>
    <row r="214" spans="5:52" x14ac:dyDescent="0.25">
      <c r="E214" s="23">
        <v>204</v>
      </c>
      <c r="G214" s="2"/>
      <c r="H214" s="2"/>
      <c r="L214" s="142">
        <f>saida!L205</f>
        <v>0</v>
      </c>
      <c r="M214" s="86">
        <f>saida!I205</f>
        <v>0</v>
      </c>
      <c r="N214" s="86">
        <f>saida!J205</f>
        <v>0</v>
      </c>
      <c r="O214" s="86">
        <f>saida!K205</f>
        <v>0</v>
      </c>
    </row>
    <row r="215" spans="5:52" x14ac:dyDescent="0.25">
      <c r="E215" s="23">
        <v>205</v>
      </c>
      <c r="G215" s="2"/>
      <c r="H215" s="2"/>
      <c r="L215" s="142">
        <f>saida!L206</f>
        <v>0</v>
      </c>
      <c r="M215" s="86">
        <f>saida!I206</f>
        <v>0</v>
      </c>
      <c r="N215" s="86">
        <f>saida!J206</f>
        <v>0</v>
      </c>
      <c r="O215" s="86">
        <f>saida!K206</f>
        <v>0</v>
      </c>
    </row>
    <row r="216" spans="5:52" x14ac:dyDescent="0.25">
      <c r="E216" s="23">
        <v>206</v>
      </c>
      <c r="G216" s="2"/>
      <c r="H216" s="2"/>
      <c r="L216" s="142">
        <f>saida!L207</f>
        <v>0</v>
      </c>
      <c r="M216" s="86">
        <f>saida!I207</f>
        <v>0</v>
      </c>
      <c r="N216" s="86">
        <f>saida!J207</f>
        <v>0</v>
      </c>
      <c r="O216" s="86">
        <f>saida!K207</f>
        <v>0</v>
      </c>
    </row>
    <row r="217" spans="5:52" x14ac:dyDescent="0.25">
      <c r="E217" s="23">
        <v>207</v>
      </c>
      <c r="G217" s="2"/>
      <c r="H217" s="2"/>
      <c r="L217" s="142">
        <f>saida!L208</f>
        <v>0</v>
      </c>
      <c r="M217" s="86">
        <f>saida!I208</f>
        <v>0</v>
      </c>
      <c r="N217" s="86">
        <f>saida!J208</f>
        <v>0</v>
      </c>
      <c r="O217" s="86">
        <f>saida!K208</f>
        <v>0</v>
      </c>
    </row>
    <row r="218" spans="5:52" x14ac:dyDescent="0.25">
      <c r="E218" s="23">
        <v>208</v>
      </c>
      <c r="G218" s="2"/>
      <c r="H218" s="2"/>
      <c r="L218" s="142">
        <f>saida!L209</f>
        <v>0</v>
      </c>
      <c r="M218" s="86">
        <f>saida!I209</f>
        <v>0</v>
      </c>
      <c r="N218" s="86">
        <f>saida!J209</f>
        <v>0</v>
      </c>
      <c r="O218" s="86">
        <f>saida!K209</f>
        <v>0</v>
      </c>
    </row>
    <row r="219" spans="5:52" x14ac:dyDescent="0.25">
      <c r="E219" s="23">
        <v>209</v>
      </c>
      <c r="G219" s="2"/>
      <c r="H219" s="2"/>
      <c r="L219" s="142">
        <f>saida!L210</f>
        <v>0</v>
      </c>
      <c r="M219" s="86">
        <f>saida!I210</f>
        <v>0</v>
      </c>
      <c r="N219" s="86">
        <f>saida!J210</f>
        <v>0</v>
      </c>
      <c r="O219" s="86">
        <f>saida!K210</f>
        <v>0</v>
      </c>
    </row>
    <row r="220" spans="5:52" x14ac:dyDescent="0.25">
      <c r="E220" s="23">
        <v>210</v>
      </c>
      <c r="G220" s="2"/>
      <c r="H220" s="2"/>
      <c r="L220" s="142">
        <f>saida!L211</f>
        <v>0</v>
      </c>
      <c r="M220" s="86">
        <f>saida!I211</f>
        <v>0</v>
      </c>
      <c r="N220" s="86">
        <f>saida!J211</f>
        <v>0</v>
      </c>
      <c r="O220" s="86">
        <f>saida!K211</f>
        <v>0</v>
      </c>
    </row>
    <row r="221" spans="5:52" x14ac:dyDescent="0.25">
      <c r="E221" s="23">
        <v>211</v>
      </c>
      <c r="G221" s="2"/>
      <c r="H221" s="2"/>
      <c r="L221" s="142">
        <f>saida!L212</f>
        <v>0</v>
      </c>
      <c r="M221" s="86">
        <f>saida!I212</f>
        <v>0</v>
      </c>
      <c r="N221" s="86">
        <f>saida!J212</f>
        <v>0</v>
      </c>
      <c r="O221" s="86">
        <f>saida!K212</f>
        <v>0</v>
      </c>
    </row>
    <row r="222" spans="5:52" x14ac:dyDescent="0.25">
      <c r="E222" s="23">
        <v>212</v>
      </c>
      <c r="G222" s="2"/>
      <c r="H222" s="2"/>
      <c r="L222" s="142">
        <f>saida!L213</f>
        <v>0</v>
      </c>
      <c r="M222" s="86">
        <f>saida!I213</f>
        <v>0</v>
      </c>
      <c r="N222" s="86">
        <f>saida!J213</f>
        <v>0</v>
      </c>
      <c r="O222" s="86">
        <f>saida!K213</f>
        <v>0</v>
      </c>
    </row>
    <row r="223" spans="5:52" x14ac:dyDescent="0.25">
      <c r="E223" s="23">
        <v>213</v>
      </c>
      <c r="G223" s="2"/>
      <c r="H223" s="2"/>
      <c r="L223" s="142">
        <f>saida!L214</f>
        <v>0</v>
      </c>
      <c r="M223" s="86">
        <f>saida!I214</f>
        <v>0</v>
      </c>
      <c r="N223" s="86">
        <f>saida!J214</f>
        <v>0</v>
      </c>
      <c r="O223" s="86">
        <f>saida!K214</f>
        <v>0</v>
      </c>
    </row>
    <row r="224" spans="5:52" x14ac:dyDescent="0.25">
      <c r="E224" s="23">
        <v>214</v>
      </c>
      <c r="G224" s="2"/>
      <c r="H224" s="2"/>
      <c r="L224" s="142">
        <f>saida!L215</f>
        <v>0</v>
      </c>
      <c r="M224" s="86">
        <f>saida!I215</f>
        <v>0</v>
      </c>
      <c r="N224" s="86">
        <f>saida!J215</f>
        <v>0</v>
      </c>
      <c r="O224" s="86">
        <f>saida!K215</f>
        <v>0</v>
      </c>
    </row>
    <row r="225" spans="5:15" x14ac:dyDescent="0.25">
      <c r="E225" s="23">
        <v>215</v>
      </c>
      <c r="G225" s="2"/>
      <c r="H225" s="2"/>
      <c r="L225" s="142">
        <f>saida!L216</f>
        <v>0</v>
      </c>
      <c r="M225" s="86">
        <f>saida!I216</f>
        <v>0</v>
      </c>
      <c r="N225" s="86">
        <f>saida!J216</f>
        <v>0</v>
      </c>
      <c r="O225" s="86">
        <f>saida!K216</f>
        <v>0</v>
      </c>
    </row>
    <row r="226" spans="5:15" x14ac:dyDescent="0.25">
      <c r="E226" s="23">
        <v>216</v>
      </c>
      <c r="G226" s="2"/>
      <c r="H226" s="2"/>
      <c r="L226" s="142">
        <f>saida!L217</f>
        <v>0</v>
      </c>
      <c r="M226" s="86">
        <f>saida!I217</f>
        <v>0</v>
      </c>
      <c r="N226" s="86">
        <f>saida!J217</f>
        <v>0</v>
      </c>
      <c r="O226" s="86">
        <f>saida!K217</f>
        <v>0</v>
      </c>
    </row>
    <row r="227" spans="5:15" x14ac:dyDescent="0.25">
      <c r="E227" s="23">
        <v>217</v>
      </c>
      <c r="G227" s="2"/>
      <c r="H227" s="2"/>
      <c r="L227" s="142">
        <f>saida!L218</f>
        <v>0</v>
      </c>
      <c r="M227" s="86">
        <f>saida!I218</f>
        <v>0</v>
      </c>
      <c r="N227" s="86">
        <f>saida!J218</f>
        <v>0</v>
      </c>
      <c r="O227" s="86">
        <f>saida!K218</f>
        <v>0</v>
      </c>
    </row>
    <row r="228" spans="5:15" x14ac:dyDescent="0.25">
      <c r="E228" s="23">
        <v>218</v>
      </c>
      <c r="G228" s="2"/>
      <c r="H228" s="2"/>
      <c r="L228" s="142">
        <f>saida!L219</f>
        <v>0</v>
      </c>
      <c r="M228" s="86">
        <f>saida!I219</f>
        <v>0</v>
      </c>
      <c r="N228" s="86">
        <f>saida!J219</f>
        <v>0</v>
      </c>
      <c r="O228" s="86">
        <f>saida!K219</f>
        <v>0</v>
      </c>
    </row>
    <row r="229" spans="5:15" x14ac:dyDescent="0.25">
      <c r="E229" s="23">
        <v>219</v>
      </c>
      <c r="G229" s="2"/>
      <c r="H229" s="2"/>
      <c r="L229" s="142">
        <f>saida!L220</f>
        <v>0</v>
      </c>
      <c r="M229" s="86">
        <f>saida!I220</f>
        <v>0</v>
      </c>
      <c r="N229" s="86">
        <f>saida!J220</f>
        <v>0</v>
      </c>
      <c r="O229" s="86">
        <f>saida!K220</f>
        <v>0</v>
      </c>
    </row>
    <row r="230" spans="5:15" x14ac:dyDescent="0.25">
      <c r="E230" s="23">
        <v>220</v>
      </c>
      <c r="G230" s="2"/>
      <c r="H230" s="2"/>
      <c r="L230" s="142">
        <f>saida!L221</f>
        <v>0</v>
      </c>
      <c r="M230" s="86">
        <f>saida!I221</f>
        <v>0</v>
      </c>
      <c r="N230" s="86">
        <f>saida!J221</f>
        <v>0</v>
      </c>
      <c r="O230" s="86">
        <f>saida!K221</f>
        <v>0</v>
      </c>
    </row>
    <row r="231" spans="5:15" x14ac:dyDescent="0.25">
      <c r="E231" s="23">
        <v>221</v>
      </c>
      <c r="G231" s="2"/>
      <c r="H231" s="2"/>
      <c r="L231" s="142">
        <f>saida!L222</f>
        <v>0</v>
      </c>
      <c r="M231" s="86">
        <f>saida!I222</f>
        <v>0</v>
      </c>
      <c r="N231" s="86">
        <f>saida!J222</f>
        <v>0</v>
      </c>
      <c r="O231" s="86">
        <f>saida!K222</f>
        <v>0</v>
      </c>
    </row>
    <row r="232" spans="5:15" x14ac:dyDescent="0.25">
      <c r="E232" s="23">
        <v>222</v>
      </c>
      <c r="G232" s="2"/>
      <c r="H232" s="2"/>
      <c r="L232" s="142">
        <f>saida!L223</f>
        <v>0</v>
      </c>
      <c r="M232" s="86">
        <f>saida!I223</f>
        <v>0</v>
      </c>
      <c r="N232" s="86">
        <f>saida!J223</f>
        <v>0</v>
      </c>
      <c r="O232" s="86">
        <f>saida!K223</f>
        <v>0</v>
      </c>
    </row>
    <row r="233" spans="5:15" x14ac:dyDescent="0.25">
      <c r="E233" s="23">
        <v>223</v>
      </c>
      <c r="G233" s="2"/>
      <c r="H233" s="2"/>
      <c r="L233" s="142">
        <f>saida!L224</f>
        <v>0</v>
      </c>
      <c r="M233" s="86">
        <f>saida!I224</f>
        <v>0</v>
      </c>
      <c r="N233" s="86">
        <f>saida!J224</f>
        <v>0</v>
      </c>
      <c r="O233" s="86">
        <f>saida!K224</f>
        <v>0</v>
      </c>
    </row>
    <row r="234" spans="5:15" x14ac:dyDescent="0.25">
      <c r="E234" s="23">
        <v>224</v>
      </c>
      <c r="G234" s="2"/>
      <c r="H234" s="2"/>
      <c r="L234" s="142">
        <f>saida!L225</f>
        <v>0</v>
      </c>
      <c r="M234" s="86">
        <f>saida!I225</f>
        <v>0</v>
      </c>
      <c r="N234" s="86">
        <f>saida!J225</f>
        <v>0</v>
      </c>
      <c r="O234" s="86">
        <f>saida!K225</f>
        <v>0</v>
      </c>
    </row>
    <row r="235" spans="5:15" x14ac:dyDescent="0.25">
      <c r="E235" s="23">
        <v>225</v>
      </c>
      <c r="G235" s="2"/>
      <c r="H235" s="2"/>
      <c r="L235" s="142">
        <f>saida!L226</f>
        <v>0</v>
      </c>
      <c r="M235" s="86">
        <f>saida!I226</f>
        <v>0</v>
      </c>
      <c r="N235" s="86">
        <f>saida!J226</f>
        <v>0</v>
      </c>
      <c r="O235" s="86">
        <f>saida!K226</f>
        <v>0</v>
      </c>
    </row>
    <row r="236" spans="5:15" x14ac:dyDescent="0.25">
      <c r="E236" s="23">
        <v>226</v>
      </c>
      <c r="G236" s="2"/>
      <c r="H236" s="2"/>
      <c r="L236" s="142">
        <f>saida!L227</f>
        <v>0</v>
      </c>
      <c r="M236" s="86">
        <f>saida!I227</f>
        <v>0</v>
      </c>
      <c r="N236" s="86">
        <f>saida!J227</f>
        <v>0</v>
      </c>
      <c r="O236" s="86">
        <f>saida!K227</f>
        <v>0</v>
      </c>
    </row>
    <row r="237" spans="5:15" x14ac:dyDescent="0.25">
      <c r="E237" s="23">
        <v>227</v>
      </c>
      <c r="G237" s="2"/>
      <c r="H237" s="2"/>
      <c r="L237" s="142">
        <f>saida!L228</f>
        <v>0</v>
      </c>
      <c r="M237" s="86">
        <f>saida!I228</f>
        <v>0</v>
      </c>
      <c r="N237" s="86">
        <f>saida!J228</f>
        <v>0</v>
      </c>
      <c r="O237" s="86">
        <f>saida!K228</f>
        <v>0</v>
      </c>
    </row>
    <row r="238" spans="5:15" x14ac:dyDescent="0.25">
      <c r="E238" s="23">
        <v>228</v>
      </c>
      <c r="G238" s="2"/>
      <c r="H238" s="2"/>
      <c r="L238" s="142">
        <f>saida!L229</f>
        <v>0</v>
      </c>
      <c r="M238" s="86">
        <f>saida!I229</f>
        <v>0</v>
      </c>
      <c r="N238" s="86">
        <f>saida!J229</f>
        <v>0</v>
      </c>
      <c r="O238" s="86">
        <f>saida!K229</f>
        <v>0</v>
      </c>
    </row>
    <row r="239" spans="5:15" x14ac:dyDescent="0.25">
      <c r="E239" s="23">
        <v>229</v>
      </c>
      <c r="G239" s="2"/>
      <c r="H239" s="2"/>
      <c r="L239" s="142">
        <f>saida!L230</f>
        <v>0</v>
      </c>
      <c r="M239" s="86">
        <f>saida!I230</f>
        <v>0</v>
      </c>
      <c r="N239" s="86">
        <f>saida!J230</f>
        <v>0</v>
      </c>
      <c r="O239" s="86">
        <f>saida!K230</f>
        <v>0</v>
      </c>
    </row>
    <row r="240" spans="5:15" x14ac:dyDescent="0.25">
      <c r="E240" s="23">
        <v>230</v>
      </c>
      <c r="G240" s="2"/>
      <c r="H240" s="2"/>
      <c r="L240" s="142">
        <f>saida!L231</f>
        <v>0</v>
      </c>
      <c r="M240" s="86">
        <f>saida!I231</f>
        <v>0</v>
      </c>
      <c r="N240" s="86">
        <f>saida!J231</f>
        <v>0</v>
      </c>
      <c r="O240" s="86">
        <f>saida!K231</f>
        <v>0</v>
      </c>
    </row>
    <row r="241" spans="5:15" x14ac:dyDescent="0.25">
      <c r="E241" s="23">
        <v>231</v>
      </c>
      <c r="G241" s="2"/>
      <c r="H241" s="2"/>
      <c r="L241" s="142">
        <f>saida!L232</f>
        <v>0</v>
      </c>
      <c r="M241" s="86">
        <f>saida!I232</f>
        <v>0</v>
      </c>
      <c r="N241" s="86">
        <f>saida!J232</f>
        <v>0</v>
      </c>
      <c r="O241" s="86">
        <f>saida!K232</f>
        <v>0</v>
      </c>
    </row>
    <row r="242" spans="5:15" x14ac:dyDescent="0.25">
      <c r="E242" s="23">
        <v>232</v>
      </c>
      <c r="G242" s="2"/>
      <c r="H242" s="2"/>
      <c r="L242" s="142">
        <f>saida!L233</f>
        <v>0</v>
      </c>
      <c r="M242" s="86">
        <f>saida!I233</f>
        <v>0</v>
      </c>
      <c r="N242" s="86">
        <f>saida!J233</f>
        <v>0</v>
      </c>
      <c r="O242" s="86">
        <f>saida!K233</f>
        <v>0</v>
      </c>
    </row>
    <row r="243" spans="5:15" x14ac:dyDescent="0.25">
      <c r="E243" s="23">
        <v>233</v>
      </c>
      <c r="G243" s="2"/>
      <c r="H243" s="2"/>
      <c r="L243" s="142">
        <f>saida!L234</f>
        <v>0</v>
      </c>
      <c r="M243" s="86">
        <f>saida!I234</f>
        <v>0</v>
      </c>
      <c r="N243" s="86">
        <f>saida!J234</f>
        <v>0</v>
      </c>
      <c r="O243" s="86">
        <f>saida!K234</f>
        <v>0</v>
      </c>
    </row>
    <row r="244" spans="5:15" x14ac:dyDescent="0.25">
      <c r="E244" s="23">
        <v>234</v>
      </c>
      <c r="G244" s="2"/>
      <c r="H244" s="2"/>
      <c r="L244" s="142">
        <f>saida!L235</f>
        <v>0</v>
      </c>
      <c r="M244" s="86">
        <f>saida!I235</f>
        <v>0</v>
      </c>
      <c r="N244" s="86">
        <f>saida!J235</f>
        <v>0</v>
      </c>
      <c r="O244" s="86">
        <f>saida!K235</f>
        <v>0</v>
      </c>
    </row>
    <row r="245" spans="5:15" x14ac:dyDescent="0.25">
      <c r="E245" s="23">
        <v>235</v>
      </c>
      <c r="G245" s="2"/>
      <c r="H245" s="2"/>
      <c r="L245" s="142">
        <f>saida!L236</f>
        <v>0</v>
      </c>
      <c r="M245" s="86">
        <f>saida!I236</f>
        <v>0</v>
      </c>
      <c r="N245" s="86">
        <f>saida!J236</f>
        <v>0</v>
      </c>
      <c r="O245" s="86">
        <f>saida!K236</f>
        <v>0</v>
      </c>
    </row>
    <row r="246" spans="5:15" x14ac:dyDescent="0.25">
      <c r="E246" s="23">
        <v>236</v>
      </c>
      <c r="G246" s="2"/>
      <c r="H246" s="2"/>
      <c r="L246" s="142">
        <f>saida!L237</f>
        <v>0</v>
      </c>
      <c r="M246" s="86">
        <f>saida!I237</f>
        <v>0</v>
      </c>
      <c r="N246" s="86">
        <f>saida!J237</f>
        <v>0</v>
      </c>
      <c r="O246" s="86">
        <f>saida!K237</f>
        <v>0</v>
      </c>
    </row>
    <row r="247" spans="5:15" x14ac:dyDescent="0.25">
      <c r="E247" s="23">
        <v>237</v>
      </c>
      <c r="G247" s="2"/>
      <c r="H247" s="2"/>
      <c r="L247" s="142">
        <f>saida!L238</f>
        <v>0</v>
      </c>
      <c r="M247" s="86">
        <f>saida!I238</f>
        <v>0</v>
      </c>
      <c r="N247" s="86">
        <f>saida!J238</f>
        <v>0</v>
      </c>
      <c r="O247" s="86">
        <f>saida!K238</f>
        <v>0</v>
      </c>
    </row>
    <row r="248" spans="5:15" x14ac:dyDescent="0.25">
      <c r="E248" s="23">
        <v>238</v>
      </c>
      <c r="G248" s="2"/>
      <c r="H248" s="2"/>
      <c r="L248" s="142">
        <f>saida!L239</f>
        <v>0</v>
      </c>
      <c r="M248" s="86">
        <f>saida!I239</f>
        <v>0</v>
      </c>
      <c r="N248" s="86">
        <f>saida!J239</f>
        <v>0</v>
      </c>
      <c r="O248" s="86">
        <f>saida!K239</f>
        <v>0</v>
      </c>
    </row>
    <row r="249" spans="5:15" x14ac:dyDescent="0.25">
      <c r="E249" s="23">
        <v>239</v>
      </c>
      <c r="G249" s="2"/>
      <c r="H249" s="2"/>
      <c r="L249" s="142">
        <f>saida!L240</f>
        <v>0</v>
      </c>
      <c r="M249" s="86">
        <f>saida!I240</f>
        <v>0</v>
      </c>
      <c r="N249" s="86">
        <f>saida!J240</f>
        <v>0</v>
      </c>
      <c r="O249" s="86">
        <f>saida!K240</f>
        <v>0</v>
      </c>
    </row>
    <row r="250" spans="5:15" x14ac:dyDescent="0.25">
      <c r="E250" s="23">
        <v>240</v>
      </c>
      <c r="G250" s="2"/>
      <c r="H250" s="2"/>
      <c r="L250" s="142">
        <f>saida!L241</f>
        <v>0</v>
      </c>
      <c r="M250" s="86">
        <f>saida!I241</f>
        <v>0</v>
      </c>
      <c r="N250" s="86">
        <f>saida!J241</f>
        <v>0</v>
      </c>
      <c r="O250" s="86">
        <f>saida!K241</f>
        <v>0</v>
      </c>
    </row>
    <row r="251" spans="5:15" x14ac:dyDescent="0.25">
      <c r="E251" s="23">
        <v>241</v>
      </c>
      <c r="G251" s="2"/>
      <c r="H251" s="2"/>
      <c r="L251" s="142">
        <f>saida!L242</f>
        <v>0</v>
      </c>
      <c r="M251" s="86">
        <f>saida!I242</f>
        <v>0</v>
      </c>
      <c r="N251" s="86">
        <f>saida!J242</f>
        <v>0</v>
      </c>
      <c r="O251" s="86">
        <f>saida!K242</f>
        <v>0</v>
      </c>
    </row>
    <row r="252" spans="5:15" x14ac:dyDescent="0.25">
      <c r="E252" s="23">
        <v>242</v>
      </c>
      <c r="G252" s="2"/>
      <c r="H252" s="2"/>
      <c r="L252" s="142">
        <f>saida!L243</f>
        <v>0</v>
      </c>
      <c r="M252" s="86">
        <f>saida!I243</f>
        <v>0</v>
      </c>
      <c r="N252" s="86">
        <f>saida!J243</f>
        <v>0</v>
      </c>
      <c r="O252" s="86">
        <f>saida!K243</f>
        <v>0</v>
      </c>
    </row>
    <row r="253" spans="5:15" x14ac:dyDescent="0.25">
      <c r="E253" s="23">
        <v>243</v>
      </c>
      <c r="G253" s="2"/>
      <c r="H253" s="2"/>
      <c r="L253" s="142">
        <f>saida!L244</f>
        <v>0</v>
      </c>
      <c r="M253" s="86">
        <f>saida!I244</f>
        <v>0</v>
      </c>
      <c r="N253" s="86">
        <f>saida!J244</f>
        <v>0</v>
      </c>
      <c r="O253" s="86">
        <f>saida!K244</f>
        <v>0</v>
      </c>
    </row>
    <row r="254" spans="5:15" x14ac:dyDescent="0.25">
      <c r="E254" s="23">
        <v>244</v>
      </c>
      <c r="G254" s="2"/>
      <c r="H254" s="2"/>
      <c r="L254" s="142">
        <f>saida!L245</f>
        <v>0</v>
      </c>
      <c r="M254" s="86">
        <f>saida!I245</f>
        <v>0</v>
      </c>
      <c r="N254" s="86">
        <f>saida!J245</f>
        <v>0</v>
      </c>
      <c r="O254" s="86">
        <f>saida!K245</f>
        <v>0</v>
      </c>
    </row>
    <row r="255" spans="5:15" x14ac:dyDescent="0.25">
      <c r="E255" s="23">
        <v>245</v>
      </c>
      <c r="G255" s="2"/>
      <c r="H255" s="2"/>
      <c r="L255" s="142">
        <f>saida!L246</f>
        <v>0</v>
      </c>
      <c r="M255" s="86">
        <f>saida!I246</f>
        <v>0</v>
      </c>
      <c r="N255" s="86">
        <f>saida!J246</f>
        <v>0</v>
      </c>
      <c r="O255" s="86">
        <f>saida!K246</f>
        <v>0</v>
      </c>
    </row>
    <row r="256" spans="5:15" x14ac:dyDescent="0.25">
      <c r="E256" s="23">
        <v>246</v>
      </c>
      <c r="G256" s="2"/>
      <c r="H256" s="2"/>
      <c r="L256" s="142">
        <f>saida!L247</f>
        <v>0</v>
      </c>
      <c r="M256" s="86">
        <f>saida!I247</f>
        <v>0</v>
      </c>
      <c r="N256" s="86">
        <f>saida!J247</f>
        <v>0</v>
      </c>
      <c r="O256" s="86">
        <f>saida!K247</f>
        <v>0</v>
      </c>
    </row>
    <row r="257" spans="5:15" x14ac:dyDescent="0.25">
      <c r="E257" s="23">
        <v>247</v>
      </c>
      <c r="G257" s="2"/>
      <c r="H257" s="2"/>
      <c r="L257" s="142">
        <f>saida!L248</f>
        <v>0</v>
      </c>
      <c r="M257" s="86">
        <f>saida!I248</f>
        <v>0</v>
      </c>
      <c r="N257" s="86">
        <f>saida!J248</f>
        <v>0</v>
      </c>
      <c r="O257" s="86">
        <f>saida!K248</f>
        <v>0</v>
      </c>
    </row>
    <row r="258" spans="5:15" x14ac:dyDescent="0.25">
      <c r="E258" s="23">
        <v>248</v>
      </c>
      <c r="G258" s="2"/>
      <c r="H258" s="2"/>
      <c r="L258" s="142">
        <f>saida!L249</f>
        <v>0</v>
      </c>
      <c r="M258" s="86">
        <f>saida!I249</f>
        <v>0</v>
      </c>
      <c r="N258" s="86">
        <f>saida!J249</f>
        <v>0</v>
      </c>
      <c r="O258" s="86">
        <f>saida!K249</f>
        <v>0</v>
      </c>
    </row>
    <row r="259" spans="5:15" x14ac:dyDescent="0.25">
      <c r="E259" s="23">
        <v>249</v>
      </c>
      <c r="G259" s="2"/>
      <c r="H259" s="2"/>
      <c r="L259" s="142">
        <f>saida!L250</f>
        <v>0</v>
      </c>
      <c r="M259" s="86">
        <f>saida!I250</f>
        <v>0</v>
      </c>
      <c r="N259" s="86">
        <f>saida!J250</f>
        <v>0</v>
      </c>
      <c r="O259" s="86">
        <f>saida!K250</f>
        <v>0</v>
      </c>
    </row>
    <row r="260" spans="5:15" x14ac:dyDescent="0.25">
      <c r="E260" s="23">
        <v>250</v>
      </c>
      <c r="G260" s="2"/>
      <c r="H260" s="2"/>
      <c r="L260" s="142">
        <f>saida!L251</f>
        <v>0</v>
      </c>
      <c r="M260" s="86">
        <f>saida!I251</f>
        <v>0</v>
      </c>
      <c r="N260" s="86">
        <f>saida!J251</f>
        <v>0</v>
      </c>
      <c r="O260" s="86">
        <f>saida!K251</f>
        <v>0</v>
      </c>
    </row>
    <row r="261" spans="5:15" x14ac:dyDescent="0.25">
      <c r="E261" s="23">
        <v>251</v>
      </c>
      <c r="G261" s="2"/>
      <c r="H261" s="2"/>
      <c r="L261" s="142">
        <f>saida!L252</f>
        <v>0</v>
      </c>
      <c r="M261" s="86">
        <f>saida!I252</f>
        <v>0</v>
      </c>
      <c r="N261" s="86">
        <f>saida!J252</f>
        <v>0</v>
      </c>
      <c r="O261" s="86">
        <f>saida!K252</f>
        <v>0</v>
      </c>
    </row>
    <row r="262" spans="5:15" x14ac:dyDescent="0.25">
      <c r="E262" s="23">
        <v>252</v>
      </c>
      <c r="G262" s="2"/>
      <c r="H262" s="2"/>
      <c r="L262" s="142">
        <f>saida!L253</f>
        <v>0</v>
      </c>
      <c r="M262" s="86">
        <f>saida!I253</f>
        <v>0</v>
      </c>
      <c r="N262" s="86">
        <f>saida!J253</f>
        <v>0</v>
      </c>
      <c r="O262" s="86">
        <f>saida!K253</f>
        <v>0</v>
      </c>
    </row>
    <row r="263" spans="5:15" x14ac:dyDescent="0.25">
      <c r="E263" s="23">
        <v>253</v>
      </c>
      <c r="G263" s="2"/>
      <c r="H263" s="2"/>
      <c r="L263" s="142">
        <f>saida!L254</f>
        <v>0</v>
      </c>
      <c r="M263" s="86">
        <f>saida!I254</f>
        <v>0</v>
      </c>
      <c r="N263" s="86">
        <f>saida!J254</f>
        <v>0</v>
      </c>
      <c r="O263" s="86">
        <f>saida!K254</f>
        <v>0</v>
      </c>
    </row>
    <row r="264" spans="5:15" x14ac:dyDescent="0.25">
      <c r="E264" s="23">
        <v>254</v>
      </c>
      <c r="G264" s="2"/>
      <c r="H264" s="2"/>
      <c r="L264" s="142">
        <f>saida!L255</f>
        <v>0</v>
      </c>
      <c r="M264" s="86">
        <f>saida!I255</f>
        <v>0</v>
      </c>
      <c r="N264" s="86">
        <f>saida!J255</f>
        <v>0</v>
      </c>
      <c r="O264" s="86">
        <f>saida!K255</f>
        <v>0</v>
      </c>
    </row>
    <row r="265" spans="5:15" x14ac:dyDescent="0.25">
      <c r="E265" s="23">
        <v>255</v>
      </c>
      <c r="G265" s="2"/>
      <c r="H265" s="2"/>
      <c r="L265" s="142">
        <f>saida!L256</f>
        <v>0</v>
      </c>
      <c r="M265" s="86">
        <f>saida!I256</f>
        <v>0</v>
      </c>
      <c r="N265" s="86">
        <f>saida!J256</f>
        <v>0</v>
      </c>
      <c r="O265" s="86">
        <f>saida!K256</f>
        <v>0</v>
      </c>
    </row>
    <row r="266" spans="5:15" x14ac:dyDescent="0.25">
      <c r="E266" s="23">
        <v>256</v>
      </c>
      <c r="G266" s="2"/>
      <c r="H266" s="2"/>
      <c r="L266" s="142">
        <f>saida!L257</f>
        <v>0</v>
      </c>
      <c r="M266" s="86">
        <f>saida!I257</f>
        <v>0</v>
      </c>
      <c r="N266" s="86">
        <f>saida!J257</f>
        <v>0</v>
      </c>
      <c r="O266" s="86">
        <f>saida!K257</f>
        <v>0</v>
      </c>
    </row>
    <row r="267" spans="5:15" x14ac:dyDescent="0.25">
      <c r="E267" s="23">
        <v>257</v>
      </c>
      <c r="G267" s="2"/>
      <c r="H267" s="2"/>
      <c r="L267" s="142">
        <f>saida!L258</f>
        <v>0</v>
      </c>
      <c r="M267" s="86">
        <f>saida!I258</f>
        <v>0</v>
      </c>
      <c r="N267" s="86">
        <f>saida!J258</f>
        <v>0</v>
      </c>
      <c r="O267" s="86">
        <f>saida!K258</f>
        <v>0</v>
      </c>
    </row>
    <row r="268" spans="5:15" x14ac:dyDescent="0.25">
      <c r="E268" s="23">
        <v>258</v>
      </c>
      <c r="G268" s="2"/>
      <c r="H268" s="2"/>
      <c r="L268" s="142">
        <f>saida!L259</f>
        <v>0</v>
      </c>
      <c r="M268" s="86">
        <f>saida!I259</f>
        <v>0</v>
      </c>
      <c r="N268" s="86">
        <f>saida!J259</f>
        <v>0</v>
      </c>
      <c r="O268" s="86">
        <f>saida!K259</f>
        <v>0</v>
      </c>
    </row>
    <row r="269" spans="5:15" x14ac:dyDescent="0.25">
      <c r="E269" s="23">
        <v>259</v>
      </c>
      <c r="L269" s="142">
        <f>saida!L260</f>
        <v>0</v>
      </c>
      <c r="M269" s="86">
        <f>saida!I260</f>
        <v>0</v>
      </c>
      <c r="N269" s="86">
        <f>saida!J260</f>
        <v>0</v>
      </c>
      <c r="O269" s="86">
        <f>saida!K260</f>
        <v>0</v>
      </c>
    </row>
    <row r="270" spans="5:15" x14ac:dyDescent="0.25">
      <c r="E270" s="23">
        <v>260</v>
      </c>
      <c r="L270" s="142">
        <f>saida!L261</f>
        <v>0</v>
      </c>
      <c r="M270" s="86">
        <f>saida!I261</f>
        <v>0</v>
      </c>
      <c r="N270" s="86">
        <f>saida!J261</f>
        <v>0</v>
      </c>
      <c r="O270" s="86">
        <f>saida!K261</f>
        <v>0</v>
      </c>
    </row>
    <row r="271" spans="5:15" x14ac:dyDescent="0.25">
      <c r="E271" s="23">
        <v>261</v>
      </c>
      <c r="L271" s="142">
        <f>saida!L262</f>
        <v>0</v>
      </c>
      <c r="M271" s="86">
        <f>saida!I262</f>
        <v>0</v>
      </c>
      <c r="N271" s="86">
        <f>saida!J262</f>
        <v>0</v>
      </c>
      <c r="O271" s="86">
        <f>saida!K262</f>
        <v>0</v>
      </c>
    </row>
    <row r="272" spans="5:15" x14ac:dyDescent="0.25">
      <c r="E272" s="23">
        <v>262</v>
      </c>
      <c r="L272" s="142">
        <f>saida!L263</f>
        <v>0</v>
      </c>
      <c r="M272" s="86">
        <f>saida!I263</f>
        <v>0</v>
      </c>
      <c r="N272" s="86">
        <f>saida!J263</f>
        <v>0</v>
      </c>
      <c r="O272" s="86">
        <f>saida!K263</f>
        <v>0</v>
      </c>
    </row>
    <row r="273" spans="5:15" x14ac:dyDescent="0.25">
      <c r="E273" s="23">
        <v>263</v>
      </c>
      <c r="L273" s="142">
        <f>saida!L264</f>
        <v>0</v>
      </c>
      <c r="M273" s="86">
        <f>saida!I264</f>
        <v>0</v>
      </c>
      <c r="N273" s="86">
        <f>saida!J264</f>
        <v>0</v>
      </c>
      <c r="O273" s="86">
        <f>saida!K264</f>
        <v>0</v>
      </c>
    </row>
    <row r="274" spans="5:15" x14ac:dyDescent="0.25">
      <c r="E274" s="23">
        <v>264</v>
      </c>
      <c r="L274" s="142">
        <f>saida!L265</f>
        <v>0</v>
      </c>
      <c r="M274" s="86">
        <f>saida!I265</f>
        <v>0</v>
      </c>
      <c r="N274" s="86">
        <f>saida!J265</f>
        <v>0</v>
      </c>
      <c r="O274" s="86">
        <f>saida!K265</f>
        <v>0</v>
      </c>
    </row>
    <row r="275" spans="5:15" x14ac:dyDescent="0.25">
      <c r="E275" s="23">
        <v>265</v>
      </c>
      <c r="L275" s="142">
        <f>saida!L266</f>
        <v>0</v>
      </c>
      <c r="M275" s="86">
        <f>saida!I266</f>
        <v>0</v>
      </c>
      <c r="N275" s="86">
        <f>saida!J266</f>
        <v>0</v>
      </c>
      <c r="O275" s="86">
        <f>saida!K266</f>
        <v>0</v>
      </c>
    </row>
    <row r="276" spans="5:15" x14ac:dyDescent="0.25">
      <c r="E276" s="23">
        <v>266</v>
      </c>
      <c r="L276" s="142">
        <f>saida!L267</f>
        <v>0</v>
      </c>
      <c r="M276" s="86">
        <f>saida!I267</f>
        <v>0</v>
      </c>
      <c r="N276" s="86">
        <f>saida!J267</f>
        <v>0</v>
      </c>
      <c r="O276" s="86">
        <f>saida!K267</f>
        <v>0</v>
      </c>
    </row>
    <row r="277" spans="5:15" x14ac:dyDescent="0.25">
      <c r="E277" s="23">
        <v>267</v>
      </c>
      <c r="L277" s="142">
        <f>saida!L268</f>
        <v>0</v>
      </c>
      <c r="M277" s="86">
        <f>saida!I268</f>
        <v>0</v>
      </c>
      <c r="N277" s="86">
        <f>saida!J268</f>
        <v>0</v>
      </c>
      <c r="O277" s="86">
        <f>saida!K268</f>
        <v>0</v>
      </c>
    </row>
    <row r="278" spans="5:15" x14ac:dyDescent="0.25">
      <c r="E278" s="23">
        <v>268</v>
      </c>
      <c r="L278" s="142">
        <f>saida!L269</f>
        <v>0</v>
      </c>
      <c r="M278" s="86">
        <f>saida!I269</f>
        <v>0</v>
      </c>
      <c r="N278" s="86">
        <f>saida!J269</f>
        <v>0</v>
      </c>
      <c r="O278" s="86">
        <f>saida!K269</f>
        <v>0</v>
      </c>
    </row>
    <row r="279" spans="5:15" x14ac:dyDescent="0.25">
      <c r="E279" s="23">
        <v>269</v>
      </c>
      <c r="L279" s="142">
        <f>saida!L270</f>
        <v>0</v>
      </c>
      <c r="M279" s="86">
        <f>saida!I270</f>
        <v>0</v>
      </c>
      <c r="N279" s="86">
        <f>saida!J270</f>
        <v>0</v>
      </c>
      <c r="O279" s="86">
        <f>saida!K270</f>
        <v>0</v>
      </c>
    </row>
    <row r="280" spans="5:15" x14ac:dyDescent="0.25">
      <c r="E280" s="23">
        <v>270</v>
      </c>
      <c r="L280" s="142">
        <f>saida!L271</f>
        <v>0</v>
      </c>
      <c r="M280" s="86">
        <f>saida!I271</f>
        <v>0</v>
      </c>
      <c r="N280" s="86">
        <f>saida!J271</f>
        <v>0</v>
      </c>
      <c r="O280" s="86">
        <f>saida!K271</f>
        <v>0</v>
      </c>
    </row>
    <row r="281" spans="5:15" x14ac:dyDescent="0.25">
      <c r="E281" s="23">
        <v>271</v>
      </c>
      <c r="L281" s="142">
        <f>saida!L272</f>
        <v>0</v>
      </c>
      <c r="M281" s="86">
        <f>saida!I272</f>
        <v>0</v>
      </c>
      <c r="N281" s="86">
        <f>saida!J272</f>
        <v>0</v>
      </c>
      <c r="O281" s="86">
        <f>saida!K272</f>
        <v>0</v>
      </c>
    </row>
    <row r="282" spans="5:15" x14ac:dyDescent="0.25">
      <c r="E282" s="23">
        <v>272</v>
      </c>
      <c r="L282" s="142">
        <f>saida!L273</f>
        <v>0</v>
      </c>
      <c r="M282" s="86">
        <f>saida!I273</f>
        <v>0</v>
      </c>
      <c r="N282" s="86">
        <f>saida!J273</f>
        <v>0</v>
      </c>
      <c r="O282" s="86">
        <f>saida!K273</f>
        <v>0</v>
      </c>
    </row>
    <row r="283" spans="5:15" x14ac:dyDescent="0.25">
      <c r="E283" s="23">
        <v>273</v>
      </c>
      <c r="L283" s="142">
        <f>saida!L274</f>
        <v>0</v>
      </c>
      <c r="M283" s="86">
        <f>saida!I274</f>
        <v>0</v>
      </c>
      <c r="N283" s="86">
        <f>saida!J274</f>
        <v>0</v>
      </c>
      <c r="O283" s="86">
        <f>saida!K274</f>
        <v>0</v>
      </c>
    </row>
    <row r="284" spans="5:15" x14ac:dyDescent="0.25">
      <c r="E284" s="23">
        <v>274</v>
      </c>
      <c r="L284" s="142">
        <f>saida!L275</f>
        <v>0</v>
      </c>
      <c r="M284" s="86">
        <f>saida!I275</f>
        <v>0</v>
      </c>
      <c r="N284" s="86">
        <f>saida!J275</f>
        <v>0</v>
      </c>
      <c r="O284" s="86">
        <f>saida!K275</f>
        <v>0</v>
      </c>
    </row>
    <row r="285" spans="5:15" x14ac:dyDescent="0.25">
      <c r="E285" s="23">
        <v>275</v>
      </c>
      <c r="L285" s="142">
        <f>saida!L276</f>
        <v>0</v>
      </c>
      <c r="M285" s="86">
        <f>saida!I276</f>
        <v>0</v>
      </c>
      <c r="N285" s="86">
        <f>saida!J276</f>
        <v>0</v>
      </c>
      <c r="O285" s="86">
        <f>saida!K276</f>
        <v>0</v>
      </c>
    </row>
    <row r="286" spans="5:15" x14ac:dyDescent="0.25">
      <c r="E286" s="23">
        <v>276</v>
      </c>
      <c r="L286" s="142">
        <f>saida!L277</f>
        <v>0</v>
      </c>
      <c r="M286" s="86">
        <f>saida!I277</f>
        <v>0</v>
      </c>
      <c r="N286" s="86">
        <f>saida!J277</f>
        <v>0</v>
      </c>
      <c r="O286" s="86">
        <f>saida!K277</f>
        <v>0</v>
      </c>
    </row>
    <row r="287" spans="5:15" x14ac:dyDescent="0.25">
      <c r="E287" s="23">
        <v>277</v>
      </c>
      <c r="L287" s="142">
        <f>saida!L278</f>
        <v>0</v>
      </c>
      <c r="M287" s="86">
        <f>saida!I278</f>
        <v>0</v>
      </c>
      <c r="N287" s="86">
        <f>saida!J278</f>
        <v>0</v>
      </c>
      <c r="O287" s="86">
        <f>saida!K278</f>
        <v>0</v>
      </c>
    </row>
    <row r="288" spans="5:15" x14ac:dyDescent="0.25">
      <c r="E288" s="23">
        <v>278</v>
      </c>
      <c r="L288" s="142">
        <f>saida!L279</f>
        <v>0</v>
      </c>
      <c r="M288" s="86">
        <f>saida!I279</f>
        <v>0</v>
      </c>
      <c r="N288" s="86">
        <f>saida!J279</f>
        <v>0</v>
      </c>
      <c r="O288" s="86">
        <f>saida!K279</f>
        <v>0</v>
      </c>
    </row>
    <row r="289" spans="5:15" x14ac:dyDescent="0.25">
      <c r="E289" s="23">
        <v>279</v>
      </c>
      <c r="L289" s="142">
        <f>saida!L280</f>
        <v>0</v>
      </c>
      <c r="M289" s="86">
        <f>saida!I280</f>
        <v>0</v>
      </c>
      <c r="N289" s="86">
        <f>saida!J280</f>
        <v>0</v>
      </c>
      <c r="O289" s="86">
        <f>saida!K280</f>
        <v>0</v>
      </c>
    </row>
    <row r="290" spans="5:15" x14ac:dyDescent="0.25">
      <c r="E290" s="23">
        <v>280</v>
      </c>
      <c r="L290" s="142">
        <f>saida!L281</f>
        <v>0</v>
      </c>
      <c r="M290" s="86">
        <f>saida!I281</f>
        <v>0</v>
      </c>
      <c r="N290" s="86">
        <f>saida!J281</f>
        <v>0</v>
      </c>
      <c r="O290" s="86">
        <f>saida!K281</f>
        <v>0</v>
      </c>
    </row>
    <row r="291" spans="5:15" x14ac:dyDescent="0.25">
      <c r="E291" s="23">
        <v>281</v>
      </c>
      <c r="L291" s="142">
        <f>saida!L282</f>
        <v>0</v>
      </c>
      <c r="M291" s="86">
        <f>saida!I282</f>
        <v>0</v>
      </c>
      <c r="N291" s="86">
        <f>saida!J282</f>
        <v>0</v>
      </c>
      <c r="O291" s="86">
        <f>saida!K282</f>
        <v>0</v>
      </c>
    </row>
    <row r="292" spans="5:15" x14ac:dyDescent="0.25">
      <c r="E292" s="23">
        <v>282</v>
      </c>
      <c r="L292" s="142">
        <f>saida!L283</f>
        <v>0</v>
      </c>
      <c r="M292" s="86">
        <f>saida!I283</f>
        <v>0</v>
      </c>
      <c r="N292" s="86">
        <f>saida!J283</f>
        <v>0</v>
      </c>
      <c r="O292" s="86">
        <f>saida!K283</f>
        <v>0</v>
      </c>
    </row>
    <row r="293" spans="5:15" x14ac:dyDescent="0.25">
      <c r="E293" s="23">
        <v>283</v>
      </c>
      <c r="L293" s="142">
        <f>saida!L284</f>
        <v>0</v>
      </c>
      <c r="M293" s="86">
        <f>saida!I284</f>
        <v>0</v>
      </c>
      <c r="N293" s="86">
        <f>saida!J284</f>
        <v>0</v>
      </c>
      <c r="O293" s="86">
        <f>saida!K284</f>
        <v>0</v>
      </c>
    </row>
    <row r="294" spans="5:15" x14ac:dyDescent="0.25">
      <c r="E294" s="23">
        <v>284</v>
      </c>
      <c r="L294" s="142">
        <f>saida!L285</f>
        <v>0</v>
      </c>
      <c r="M294" s="86">
        <f>saida!I285</f>
        <v>0</v>
      </c>
      <c r="N294" s="86">
        <f>saida!J285</f>
        <v>0</v>
      </c>
      <c r="O294" s="86">
        <f>saida!K285</f>
        <v>0</v>
      </c>
    </row>
    <row r="295" spans="5:15" x14ac:dyDescent="0.25">
      <c r="E295" s="23">
        <v>285</v>
      </c>
      <c r="L295" s="142">
        <f>saida!L286</f>
        <v>0</v>
      </c>
      <c r="M295" s="86">
        <f>saida!I286</f>
        <v>0</v>
      </c>
      <c r="N295" s="86">
        <f>saida!J286</f>
        <v>0</v>
      </c>
      <c r="O295" s="86">
        <f>saida!K286</f>
        <v>0</v>
      </c>
    </row>
    <row r="296" spans="5:15" x14ac:dyDescent="0.25">
      <c r="E296" s="23">
        <v>286</v>
      </c>
      <c r="L296" s="142">
        <f>saida!L287</f>
        <v>0</v>
      </c>
      <c r="M296" s="86">
        <f>saida!I287</f>
        <v>0</v>
      </c>
      <c r="N296" s="86">
        <f>saida!J287</f>
        <v>0</v>
      </c>
      <c r="O296" s="86">
        <f>saida!K287</f>
        <v>0</v>
      </c>
    </row>
    <row r="297" spans="5:15" x14ac:dyDescent="0.25">
      <c r="E297" s="23">
        <v>287</v>
      </c>
      <c r="L297" s="142">
        <f>saida!L288</f>
        <v>0</v>
      </c>
      <c r="M297" s="86">
        <f>saida!I288</f>
        <v>0</v>
      </c>
      <c r="N297" s="86">
        <f>saida!J288</f>
        <v>0</v>
      </c>
      <c r="O297" s="86">
        <f>saida!K288</f>
        <v>0</v>
      </c>
    </row>
    <row r="298" spans="5:15" x14ac:dyDescent="0.25">
      <c r="E298" s="23">
        <v>288</v>
      </c>
      <c r="L298" s="142">
        <f>saida!L289</f>
        <v>0</v>
      </c>
      <c r="M298" s="86">
        <f>saida!I289</f>
        <v>0</v>
      </c>
      <c r="N298" s="86">
        <f>saida!J289</f>
        <v>0</v>
      </c>
      <c r="O298" s="86">
        <f>saida!K289</f>
        <v>0</v>
      </c>
    </row>
    <row r="299" spans="5:15" x14ac:dyDescent="0.25">
      <c r="E299" s="23">
        <v>289</v>
      </c>
      <c r="L299" s="142">
        <f>saida!L290</f>
        <v>0</v>
      </c>
      <c r="M299" s="86">
        <f>saida!I290</f>
        <v>0</v>
      </c>
      <c r="N299" s="86">
        <f>saida!J290</f>
        <v>0</v>
      </c>
      <c r="O299" s="86">
        <f>saida!K290</f>
        <v>0</v>
      </c>
    </row>
    <row r="300" spans="5:15" x14ac:dyDescent="0.25">
      <c r="E300" s="23">
        <v>290</v>
      </c>
      <c r="L300" s="142">
        <f>saida!L291</f>
        <v>0</v>
      </c>
      <c r="M300" s="86">
        <f>saida!I291</f>
        <v>0</v>
      </c>
      <c r="N300" s="86">
        <f>saida!J291</f>
        <v>0</v>
      </c>
      <c r="O300" s="86">
        <f>saida!K291</f>
        <v>0</v>
      </c>
    </row>
    <row r="301" spans="5:15" x14ac:dyDescent="0.25">
      <c r="E301" s="23">
        <v>291</v>
      </c>
      <c r="L301" s="142">
        <f>saida!L292</f>
        <v>0</v>
      </c>
      <c r="M301" s="86">
        <f>saida!I292</f>
        <v>0</v>
      </c>
      <c r="N301" s="86">
        <f>saida!J292</f>
        <v>0</v>
      </c>
      <c r="O301" s="86">
        <f>saida!K292</f>
        <v>0</v>
      </c>
    </row>
    <row r="302" spans="5:15" x14ac:dyDescent="0.25">
      <c r="E302" s="23">
        <v>292</v>
      </c>
      <c r="L302" s="142">
        <f>saida!L293</f>
        <v>0</v>
      </c>
      <c r="M302" s="86">
        <f>saida!I293</f>
        <v>0</v>
      </c>
      <c r="N302" s="86">
        <f>saida!J293</f>
        <v>0</v>
      </c>
      <c r="O302" s="86">
        <f>saida!K293</f>
        <v>0</v>
      </c>
    </row>
    <row r="303" spans="5:15" x14ac:dyDescent="0.25">
      <c r="E303" s="23">
        <v>293</v>
      </c>
      <c r="L303" s="142">
        <f>saida!L294</f>
        <v>0</v>
      </c>
      <c r="M303" s="86">
        <f>saida!I294</f>
        <v>0</v>
      </c>
      <c r="N303" s="86">
        <f>saida!J294</f>
        <v>0</v>
      </c>
      <c r="O303" s="86">
        <f>saida!K294</f>
        <v>0</v>
      </c>
    </row>
    <row r="304" spans="5:15" x14ac:dyDescent="0.25">
      <c r="E304" s="23">
        <v>294</v>
      </c>
      <c r="L304" s="142">
        <f>saida!L295</f>
        <v>0</v>
      </c>
      <c r="M304" s="86">
        <f>saida!I295</f>
        <v>0</v>
      </c>
      <c r="N304" s="86">
        <f>saida!J295</f>
        <v>0</v>
      </c>
      <c r="O304" s="86">
        <f>saida!K295</f>
        <v>0</v>
      </c>
    </row>
    <row r="305" spans="5:15" x14ac:dyDescent="0.25">
      <c r="E305" s="23">
        <v>295</v>
      </c>
      <c r="L305" s="142">
        <f>saida!L296</f>
        <v>0</v>
      </c>
      <c r="M305" s="86">
        <f>saida!I296</f>
        <v>0</v>
      </c>
      <c r="N305" s="86">
        <f>saida!J296</f>
        <v>0</v>
      </c>
      <c r="O305" s="86">
        <f>saida!K296</f>
        <v>0</v>
      </c>
    </row>
    <row r="306" spans="5:15" x14ac:dyDescent="0.25">
      <c r="E306" s="23">
        <v>296</v>
      </c>
      <c r="L306" s="142">
        <f>saida!L297</f>
        <v>0</v>
      </c>
      <c r="M306" s="86">
        <f>saida!I297</f>
        <v>0</v>
      </c>
      <c r="N306" s="86">
        <f>saida!J297</f>
        <v>0</v>
      </c>
      <c r="O306" s="86">
        <f>saida!K297</f>
        <v>0</v>
      </c>
    </row>
    <row r="307" spans="5:15" x14ac:dyDescent="0.25">
      <c r="E307" s="23">
        <v>297</v>
      </c>
      <c r="L307" s="142">
        <f>saida!L298</f>
        <v>0</v>
      </c>
      <c r="M307" s="86">
        <f>saida!I298</f>
        <v>0</v>
      </c>
      <c r="N307" s="86">
        <f>saida!J298</f>
        <v>0</v>
      </c>
      <c r="O307" s="86">
        <f>saida!K298</f>
        <v>0</v>
      </c>
    </row>
    <row r="308" spans="5:15" x14ac:dyDescent="0.25">
      <c r="E308" s="23">
        <v>298</v>
      </c>
      <c r="L308" s="142">
        <f>saida!L299</f>
        <v>0</v>
      </c>
      <c r="M308" s="86">
        <f>saida!I299</f>
        <v>0</v>
      </c>
      <c r="N308" s="86">
        <f>saida!J299</f>
        <v>0</v>
      </c>
      <c r="O308" s="86">
        <f>saida!K299</f>
        <v>0</v>
      </c>
    </row>
    <row r="309" spans="5:15" x14ac:dyDescent="0.25">
      <c r="E309" s="23">
        <v>299</v>
      </c>
      <c r="L309" s="142">
        <f>saida!L300</f>
        <v>0</v>
      </c>
      <c r="M309" s="86">
        <f>saida!I300</f>
        <v>0</v>
      </c>
      <c r="N309" s="86">
        <f>saida!J300</f>
        <v>0</v>
      </c>
      <c r="O309" s="86">
        <f>saida!K300</f>
        <v>0</v>
      </c>
    </row>
    <row r="310" spans="5:15" x14ac:dyDescent="0.25">
      <c r="E310" s="23">
        <v>300</v>
      </c>
      <c r="L310" s="142">
        <f>saida!L301</f>
        <v>0</v>
      </c>
      <c r="M310" s="86">
        <f>saida!I301</f>
        <v>0</v>
      </c>
      <c r="N310" s="86">
        <f>saida!J301</f>
        <v>0</v>
      </c>
      <c r="O310" s="86">
        <f>saida!K301</f>
        <v>0</v>
      </c>
    </row>
    <row r="311" spans="5:15" x14ac:dyDescent="0.25">
      <c r="E311" s="23">
        <v>301</v>
      </c>
      <c r="L311" s="142">
        <f>saida!L302</f>
        <v>0</v>
      </c>
      <c r="M311" s="86">
        <f>saida!I302</f>
        <v>0</v>
      </c>
      <c r="N311" s="86">
        <f>saida!J302</f>
        <v>0</v>
      </c>
      <c r="O311" s="86">
        <f>saida!K302</f>
        <v>0</v>
      </c>
    </row>
    <row r="312" spans="5:15" x14ac:dyDescent="0.25">
      <c r="E312" s="23">
        <v>302</v>
      </c>
      <c r="L312" s="142">
        <f>saida!L303</f>
        <v>0</v>
      </c>
      <c r="M312" s="86">
        <f>saida!I303</f>
        <v>0</v>
      </c>
      <c r="N312" s="86">
        <f>saida!J303</f>
        <v>0</v>
      </c>
      <c r="O312" s="86">
        <f>saida!K303</f>
        <v>0</v>
      </c>
    </row>
    <row r="313" spans="5:15" x14ac:dyDescent="0.25">
      <c r="E313" s="23">
        <v>303</v>
      </c>
      <c r="L313" s="142">
        <f>saida!L304</f>
        <v>0</v>
      </c>
      <c r="M313" s="86">
        <f>saida!I304</f>
        <v>0</v>
      </c>
      <c r="N313" s="86">
        <f>saida!J304</f>
        <v>0</v>
      </c>
      <c r="O313" s="86">
        <f>saida!K304</f>
        <v>0</v>
      </c>
    </row>
    <row r="314" spans="5:15" x14ac:dyDescent="0.25">
      <c r="E314" s="23">
        <v>304</v>
      </c>
      <c r="L314" s="142">
        <f>saida!L305</f>
        <v>0</v>
      </c>
      <c r="M314" s="86">
        <f>saida!I305</f>
        <v>0</v>
      </c>
      <c r="N314" s="86">
        <f>saida!J305</f>
        <v>0</v>
      </c>
      <c r="O314" s="86">
        <f>saida!K305</f>
        <v>0</v>
      </c>
    </row>
    <row r="315" spans="5:15" x14ac:dyDescent="0.25">
      <c r="E315" s="23">
        <v>305</v>
      </c>
      <c r="L315" s="142">
        <f>saida!L306</f>
        <v>0</v>
      </c>
      <c r="M315" s="86">
        <f>saida!I306</f>
        <v>0</v>
      </c>
      <c r="N315" s="86">
        <f>saida!J306</f>
        <v>0</v>
      </c>
      <c r="O315" s="86">
        <f>saida!K306</f>
        <v>0</v>
      </c>
    </row>
    <row r="316" spans="5:15" x14ac:dyDescent="0.25">
      <c r="E316" s="23">
        <v>306</v>
      </c>
      <c r="L316" s="142">
        <f>saida!L307</f>
        <v>0</v>
      </c>
      <c r="M316" s="86">
        <f>saida!I307</f>
        <v>0</v>
      </c>
      <c r="N316" s="86">
        <f>saida!J307</f>
        <v>0</v>
      </c>
      <c r="O316" s="86">
        <f>saida!K307</f>
        <v>0</v>
      </c>
    </row>
    <row r="317" spans="5:15" x14ac:dyDescent="0.25">
      <c r="E317" s="23">
        <v>307</v>
      </c>
      <c r="L317" s="142">
        <f>saida!L308</f>
        <v>0</v>
      </c>
      <c r="M317" s="86">
        <f>saida!I308</f>
        <v>0</v>
      </c>
      <c r="N317" s="86">
        <f>saida!J308</f>
        <v>0</v>
      </c>
      <c r="O317" s="86">
        <f>saida!K308</f>
        <v>0</v>
      </c>
    </row>
    <row r="318" spans="5:15" x14ac:dyDescent="0.25">
      <c r="E318" s="23">
        <v>308</v>
      </c>
      <c r="L318" s="142">
        <f>saida!L309</f>
        <v>0</v>
      </c>
      <c r="M318" s="86">
        <f>saida!I309</f>
        <v>0</v>
      </c>
      <c r="N318" s="86">
        <f>saida!J309</f>
        <v>0</v>
      </c>
      <c r="O318" s="86">
        <f>saida!K309</f>
        <v>0</v>
      </c>
    </row>
    <row r="319" spans="5:15" x14ac:dyDescent="0.25">
      <c r="E319" s="23">
        <v>309</v>
      </c>
      <c r="L319" s="142">
        <f>saida!L310</f>
        <v>0</v>
      </c>
      <c r="M319" s="86">
        <f>saida!I310</f>
        <v>0</v>
      </c>
      <c r="N319" s="86">
        <f>saida!J310</f>
        <v>0</v>
      </c>
      <c r="O319" s="86">
        <f>saida!K310</f>
        <v>0</v>
      </c>
    </row>
    <row r="320" spans="5:15" x14ac:dyDescent="0.25">
      <c r="E320" s="23">
        <v>310</v>
      </c>
      <c r="L320" s="142">
        <f>saida!L311</f>
        <v>0</v>
      </c>
      <c r="M320" s="86">
        <f>saida!I311</f>
        <v>0</v>
      </c>
      <c r="N320" s="86">
        <f>saida!J311</f>
        <v>0</v>
      </c>
      <c r="O320" s="86">
        <f>saida!K311</f>
        <v>0</v>
      </c>
    </row>
    <row r="321" spans="5:15" x14ac:dyDescent="0.25">
      <c r="E321" s="23">
        <v>311</v>
      </c>
      <c r="L321" s="142">
        <f>saida!L312</f>
        <v>0</v>
      </c>
      <c r="M321" s="86">
        <f>saida!I312</f>
        <v>0</v>
      </c>
      <c r="N321" s="86">
        <f>saida!J312</f>
        <v>0</v>
      </c>
      <c r="O321" s="86">
        <f>saida!K312</f>
        <v>0</v>
      </c>
    </row>
    <row r="322" spans="5:15" x14ac:dyDescent="0.25">
      <c r="E322" s="23">
        <v>312</v>
      </c>
      <c r="L322" s="142">
        <f>saida!L313</f>
        <v>0</v>
      </c>
      <c r="M322" s="86">
        <f>saida!I313</f>
        <v>0</v>
      </c>
      <c r="N322" s="86">
        <f>saida!J313</f>
        <v>0</v>
      </c>
      <c r="O322" s="86">
        <f>saida!K313</f>
        <v>0</v>
      </c>
    </row>
    <row r="323" spans="5:15" x14ac:dyDescent="0.25">
      <c r="E323" s="23">
        <v>313</v>
      </c>
      <c r="L323" s="142">
        <f>saida!L314</f>
        <v>0</v>
      </c>
      <c r="M323" s="86">
        <f>saida!I314</f>
        <v>0</v>
      </c>
      <c r="N323" s="86">
        <f>saida!J314</f>
        <v>0</v>
      </c>
      <c r="O323" s="86">
        <f>saida!K314</f>
        <v>0</v>
      </c>
    </row>
    <row r="324" spans="5:15" x14ac:dyDescent="0.25">
      <c r="E324" s="23">
        <v>314</v>
      </c>
      <c r="L324" s="142">
        <f>saida!L315</f>
        <v>0</v>
      </c>
      <c r="M324" s="86">
        <f>saida!I315</f>
        <v>0</v>
      </c>
      <c r="N324" s="86">
        <f>saida!J315</f>
        <v>0</v>
      </c>
      <c r="O324" s="86">
        <f>saida!K315</f>
        <v>0</v>
      </c>
    </row>
    <row r="325" spans="5:15" x14ac:dyDescent="0.25">
      <c r="E325" s="23">
        <v>315</v>
      </c>
      <c r="L325" s="142">
        <f>saida!L316</f>
        <v>0</v>
      </c>
      <c r="M325" s="86">
        <f>saida!I316</f>
        <v>0</v>
      </c>
      <c r="N325" s="86">
        <f>saida!J316</f>
        <v>0</v>
      </c>
      <c r="O325" s="86">
        <f>saida!K316</f>
        <v>0</v>
      </c>
    </row>
    <row r="326" spans="5:15" x14ac:dyDescent="0.25">
      <c r="E326" s="23">
        <v>316</v>
      </c>
      <c r="L326" s="142">
        <f>saida!L317</f>
        <v>0</v>
      </c>
      <c r="M326" s="86">
        <f>saida!I317</f>
        <v>0</v>
      </c>
      <c r="N326" s="86">
        <f>saida!J317</f>
        <v>0</v>
      </c>
      <c r="O326" s="86">
        <f>saida!K317</f>
        <v>0</v>
      </c>
    </row>
    <row r="327" spans="5:15" x14ac:dyDescent="0.25">
      <c r="E327" s="23">
        <v>317</v>
      </c>
      <c r="L327" s="142">
        <f>saida!L318</f>
        <v>0</v>
      </c>
      <c r="M327" s="86">
        <f>saida!I318</f>
        <v>0</v>
      </c>
      <c r="N327" s="86">
        <f>saida!J318</f>
        <v>0</v>
      </c>
      <c r="O327" s="86">
        <f>saida!K318</f>
        <v>0</v>
      </c>
    </row>
    <row r="328" spans="5:15" x14ac:dyDescent="0.25">
      <c r="E328" s="23">
        <v>318</v>
      </c>
      <c r="L328" s="142">
        <f>saida!L319</f>
        <v>0</v>
      </c>
      <c r="M328" s="86">
        <f>saida!I319</f>
        <v>0</v>
      </c>
      <c r="N328" s="86">
        <f>saida!J319</f>
        <v>0</v>
      </c>
      <c r="O328" s="86">
        <f>saida!K319</f>
        <v>0</v>
      </c>
    </row>
    <row r="329" spans="5:15" x14ac:dyDescent="0.25">
      <c r="E329" s="23">
        <v>319</v>
      </c>
      <c r="L329" s="142">
        <f>saida!L320</f>
        <v>0</v>
      </c>
      <c r="M329" s="86">
        <f>saida!I320</f>
        <v>0</v>
      </c>
      <c r="N329" s="86">
        <f>saida!J320</f>
        <v>0</v>
      </c>
      <c r="O329" s="86">
        <f>saida!K320</f>
        <v>0</v>
      </c>
    </row>
    <row r="330" spans="5:15" x14ac:dyDescent="0.25">
      <c r="E330" s="23">
        <v>320</v>
      </c>
      <c r="L330" s="142">
        <f>saida!L321</f>
        <v>0</v>
      </c>
      <c r="M330" s="86">
        <f>saida!I321</f>
        <v>0</v>
      </c>
      <c r="N330" s="86">
        <f>saida!J321</f>
        <v>0</v>
      </c>
      <c r="O330" s="86">
        <f>saida!K321</f>
        <v>0</v>
      </c>
    </row>
    <row r="331" spans="5:15" x14ac:dyDescent="0.25">
      <c r="E331" s="23">
        <v>321</v>
      </c>
      <c r="L331" s="142">
        <f>saida!L322</f>
        <v>0</v>
      </c>
      <c r="M331" s="86">
        <f>saida!I322</f>
        <v>0</v>
      </c>
      <c r="N331" s="86">
        <f>saida!J322</f>
        <v>0</v>
      </c>
      <c r="O331" s="86">
        <f>saida!K322</f>
        <v>0</v>
      </c>
    </row>
    <row r="332" spans="5:15" x14ac:dyDescent="0.25">
      <c r="E332" s="23">
        <v>322</v>
      </c>
      <c r="L332" s="142">
        <f>saida!L323</f>
        <v>0</v>
      </c>
      <c r="M332" s="86">
        <f>saida!I323</f>
        <v>0</v>
      </c>
      <c r="N332" s="86">
        <f>saida!J323</f>
        <v>0</v>
      </c>
      <c r="O332" s="86">
        <f>saida!K323</f>
        <v>0</v>
      </c>
    </row>
    <row r="333" spans="5:15" x14ac:dyDescent="0.25">
      <c r="E333" s="23">
        <v>323</v>
      </c>
      <c r="L333" s="142">
        <f>saida!L324</f>
        <v>0</v>
      </c>
      <c r="M333" s="86">
        <f>saida!I324</f>
        <v>0</v>
      </c>
      <c r="N333" s="86">
        <f>saida!J324</f>
        <v>0</v>
      </c>
      <c r="O333" s="86">
        <f>saida!K324</f>
        <v>0</v>
      </c>
    </row>
    <row r="334" spans="5:15" x14ac:dyDescent="0.25">
      <c r="E334" s="23">
        <v>324</v>
      </c>
      <c r="L334" s="142">
        <f>saida!L325</f>
        <v>0</v>
      </c>
      <c r="M334" s="86">
        <f>saida!I325</f>
        <v>0</v>
      </c>
      <c r="N334" s="86">
        <f>saida!J325</f>
        <v>0</v>
      </c>
      <c r="O334" s="86">
        <f>saida!K325</f>
        <v>0</v>
      </c>
    </row>
    <row r="335" spans="5:15" x14ac:dyDescent="0.25">
      <c r="E335" s="23">
        <v>325</v>
      </c>
      <c r="L335" s="142">
        <f>saida!L326</f>
        <v>0</v>
      </c>
      <c r="M335" s="86">
        <f>saida!I326</f>
        <v>0</v>
      </c>
      <c r="N335" s="86">
        <f>saida!J326</f>
        <v>0</v>
      </c>
      <c r="O335" s="86">
        <f>saida!K326</f>
        <v>0</v>
      </c>
    </row>
    <row r="336" spans="5:15" x14ac:dyDescent="0.25">
      <c r="E336" s="23">
        <v>326</v>
      </c>
      <c r="L336" s="142">
        <f>saida!L327</f>
        <v>0</v>
      </c>
      <c r="M336" s="86">
        <f>saida!I327</f>
        <v>0</v>
      </c>
      <c r="N336" s="86">
        <f>saida!J327</f>
        <v>0</v>
      </c>
      <c r="O336" s="86">
        <f>saida!K327</f>
        <v>0</v>
      </c>
    </row>
    <row r="337" spans="5:15" x14ac:dyDescent="0.25">
      <c r="E337" s="23">
        <v>327</v>
      </c>
      <c r="L337" s="142">
        <f>saida!L328</f>
        <v>0</v>
      </c>
      <c r="M337" s="86">
        <f>saida!I328</f>
        <v>0</v>
      </c>
      <c r="N337" s="86">
        <f>saida!J328</f>
        <v>0</v>
      </c>
      <c r="O337" s="86">
        <f>saida!K328</f>
        <v>0</v>
      </c>
    </row>
    <row r="338" spans="5:15" x14ac:dyDescent="0.25">
      <c r="E338" s="23">
        <v>328</v>
      </c>
      <c r="L338" s="142">
        <f>saida!L329</f>
        <v>0</v>
      </c>
      <c r="M338" s="86">
        <f>saida!I329</f>
        <v>0</v>
      </c>
      <c r="N338" s="86">
        <f>saida!J329</f>
        <v>0</v>
      </c>
      <c r="O338" s="86">
        <f>saida!K329</f>
        <v>0</v>
      </c>
    </row>
    <row r="339" spans="5:15" x14ac:dyDescent="0.25">
      <c r="E339" s="23">
        <v>329</v>
      </c>
      <c r="L339" s="142">
        <f>saida!L330</f>
        <v>0</v>
      </c>
      <c r="M339" s="86">
        <f>saida!I330</f>
        <v>0</v>
      </c>
      <c r="N339" s="86">
        <f>saida!J330</f>
        <v>0</v>
      </c>
      <c r="O339" s="86">
        <f>saida!K330</f>
        <v>0</v>
      </c>
    </row>
    <row r="340" spans="5:15" x14ac:dyDescent="0.25">
      <c r="E340" s="23">
        <v>330</v>
      </c>
      <c r="L340" s="142">
        <f>saida!L331</f>
        <v>0</v>
      </c>
      <c r="M340" s="86">
        <f>saida!I331</f>
        <v>0</v>
      </c>
      <c r="N340" s="86">
        <f>saida!J331</f>
        <v>0</v>
      </c>
      <c r="O340" s="86">
        <f>saida!K331</f>
        <v>0</v>
      </c>
    </row>
    <row r="341" spans="5:15" x14ac:dyDescent="0.25">
      <c r="E341" s="23">
        <v>331</v>
      </c>
      <c r="L341" s="142">
        <f>saida!L332</f>
        <v>0</v>
      </c>
      <c r="M341" s="86">
        <f>saida!I332</f>
        <v>0</v>
      </c>
      <c r="N341" s="86">
        <f>saida!J332</f>
        <v>0</v>
      </c>
      <c r="O341" s="86">
        <f>saida!K332</f>
        <v>0</v>
      </c>
    </row>
    <row r="342" spans="5:15" x14ac:dyDescent="0.25">
      <c r="E342" s="23">
        <v>332</v>
      </c>
      <c r="L342" s="142">
        <f>saida!L333</f>
        <v>0</v>
      </c>
      <c r="M342" s="86">
        <f>saida!I333</f>
        <v>0</v>
      </c>
      <c r="N342" s="86">
        <f>saida!J333</f>
        <v>0</v>
      </c>
      <c r="O342" s="86">
        <f>saida!K333</f>
        <v>0</v>
      </c>
    </row>
    <row r="343" spans="5:15" x14ac:dyDescent="0.25">
      <c r="E343" s="23">
        <v>333</v>
      </c>
      <c r="L343" s="142">
        <f>saida!L334</f>
        <v>0</v>
      </c>
      <c r="M343" s="86">
        <f>saida!I334</f>
        <v>0</v>
      </c>
      <c r="N343" s="86">
        <f>saida!J334</f>
        <v>0</v>
      </c>
      <c r="O343" s="86">
        <f>saida!K334</f>
        <v>0</v>
      </c>
    </row>
    <row r="344" spans="5:15" x14ac:dyDescent="0.25">
      <c r="E344" s="23">
        <v>334</v>
      </c>
      <c r="L344" s="142">
        <f>saida!L335</f>
        <v>0</v>
      </c>
      <c r="M344" s="86">
        <f>saida!I335</f>
        <v>0</v>
      </c>
      <c r="N344" s="86">
        <f>saida!J335</f>
        <v>0</v>
      </c>
      <c r="O344" s="86">
        <f>saida!K335</f>
        <v>0</v>
      </c>
    </row>
    <row r="345" spans="5:15" x14ac:dyDescent="0.25">
      <c r="E345" s="23">
        <v>335</v>
      </c>
      <c r="L345" s="142">
        <f>saida!L336</f>
        <v>0</v>
      </c>
      <c r="M345" s="86">
        <f>saida!I336</f>
        <v>0</v>
      </c>
      <c r="N345" s="86">
        <f>saida!J336</f>
        <v>0</v>
      </c>
      <c r="O345" s="86">
        <f>saida!K336</f>
        <v>0</v>
      </c>
    </row>
    <row r="346" spans="5:15" x14ac:dyDescent="0.25">
      <c r="E346" s="23">
        <v>336</v>
      </c>
      <c r="L346" s="142">
        <f>saida!L337</f>
        <v>0</v>
      </c>
      <c r="M346" s="86">
        <f>saida!I337</f>
        <v>0</v>
      </c>
      <c r="N346" s="86">
        <f>saida!J337</f>
        <v>0</v>
      </c>
      <c r="O346" s="86">
        <f>saida!K337</f>
        <v>0</v>
      </c>
    </row>
    <row r="347" spans="5:15" x14ac:dyDescent="0.25">
      <c r="E347" s="23">
        <v>337</v>
      </c>
      <c r="L347" s="142">
        <f>saida!L338</f>
        <v>0</v>
      </c>
      <c r="M347" s="86">
        <f>saida!I338</f>
        <v>0</v>
      </c>
      <c r="N347" s="86">
        <f>saida!J338</f>
        <v>0</v>
      </c>
      <c r="O347" s="86">
        <f>saida!K338</f>
        <v>0</v>
      </c>
    </row>
    <row r="348" spans="5:15" x14ac:dyDescent="0.25">
      <c r="E348" s="23">
        <v>338</v>
      </c>
      <c r="L348" s="142">
        <f>saida!L339</f>
        <v>0</v>
      </c>
      <c r="M348" s="86">
        <f>saida!I339</f>
        <v>0</v>
      </c>
      <c r="N348" s="86">
        <f>saida!J339</f>
        <v>0</v>
      </c>
      <c r="O348" s="86">
        <f>saida!K339</f>
        <v>0</v>
      </c>
    </row>
    <row r="349" spans="5:15" x14ac:dyDescent="0.25">
      <c r="E349" s="23">
        <v>339</v>
      </c>
      <c r="L349" s="142">
        <f>saida!L340</f>
        <v>0</v>
      </c>
      <c r="M349" s="86">
        <f>saida!I340</f>
        <v>0</v>
      </c>
      <c r="N349" s="86">
        <f>saida!J340</f>
        <v>0</v>
      </c>
      <c r="O349" s="86">
        <f>saida!K340</f>
        <v>0</v>
      </c>
    </row>
    <row r="350" spans="5:15" x14ac:dyDescent="0.25">
      <c r="E350" s="23">
        <v>340</v>
      </c>
      <c r="L350" s="142">
        <f>saida!L341</f>
        <v>0</v>
      </c>
      <c r="M350" s="86">
        <f>saida!I341</f>
        <v>0</v>
      </c>
      <c r="N350" s="86">
        <f>saida!J341</f>
        <v>0</v>
      </c>
      <c r="O350" s="86">
        <f>saida!K341</f>
        <v>0</v>
      </c>
    </row>
    <row r="351" spans="5:15" x14ac:dyDescent="0.25">
      <c r="E351" s="23">
        <v>341</v>
      </c>
      <c r="L351" s="142">
        <f>saida!L342</f>
        <v>0</v>
      </c>
      <c r="M351" s="86">
        <f>saida!I342</f>
        <v>0</v>
      </c>
      <c r="N351" s="86">
        <f>saida!J342</f>
        <v>0</v>
      </c>
      <c r="O351" s="86">
        <f>saida!K342</f>
        <v>0</v>
      </c>
    </row>
    <row r="352" spans="5:15" x14ac:dyDescent="0.25">
      <c r="E352" s="23">
        <v>342</v>
      </c>
      <c r="L352" s="142">
        <f>saida!L343</f>
        <v>0</v>
      </c>
      <c r="M352" s="86">
        <f>saida!I343</f>
        <v>0</v>
      </c>
      <c r="N352" s="86">
        <f>saida!J343</f>
        <v>0</v>
      </c>
      <c r="O352" s="86">
        <f>saida!K343</f>
        <v>0</v>
      </c>
    </row>
    <row r="353" spans="5:15" x14ac:dyDescent="0.25">
      <c r="E353" s="23">
        <v>343</v>
      </c>
      <c r="L353" s="142">
        <f>saida!L344</f>
        <v>0</v>
      </c>
      <c r="M353" s="86">
        <f>saida!I344</f>
        <v>0</v>
      </c>
      <c r="N353" s="86">
        <f>saida!J344</f>
        <v>0</v>
      </c>
      <c r="O353" s="86">
        <f>saida!K344</f>
        <v>0</v>
      </c>
    </row>
    <row r="354" spans="5:15" x14ac:dyDescent="0.25">
      <c r="E354" s="23">
        <v>344</v>
      </c>
      <c r="L354" s="142">
        <f>saida!L345</f>
        <v>0</v>
      </c>
      <c r="M354" s="86">
        <f>saida!I345</f>
        <v>0</v>
      </c>
      <c r="N354" s="86">
        <f>saida!J345</f>
        <v>0</v>
      </c>
      <c r="O354" s="86">
        <f>saida!K345</f>
        <v>0</v>
      </c>
    </row>
    <row r="355" spans="5:15" x14ac:dyDescent="0.25">
      <c r="E355" s="23">
        <v>345</v>
      </c>
      <c r="L355" s="142">
        <f>saida!L346</f>
        <v>0</v>
      </c>
      <c r="M355" s="86">
        <f>saida!I346</f>
        <v>0</v>
      </c>
      <c r="N355" s="86">
        <f>saida!J346</f>
        <v>0</v>
      </c>
      <c r="O355" s="86">
        <f>saida!K346</f>
        <v>0</v>
      </c>
    </row>
    <row r="356" spans="5:15" x14ac:dyDescent="0.25">
      <c r="E356" s="23">
        <v>346</v>
      </c>
      <c r="L356" s="142">
        <f>saida!L347</f>
        <v>0</v>
      </c>
      <c r="M356" s="86">
        <f>saida!I347</f>
        <v>0</v>
      </c>
      <c r="N356" s="86">
        <f>saida!J347</f>
        <v>0</v>
      </c>
      <c r="O356" s="86">
        <f>saida!K347</f>
        <v>0</v>
      </c>
    </row>
    <row r="357" spans="5:15" x14ac:dyDescent="0.25">
      <c r="E357" s="23">
        <v>347</v>
      </c>
      <c r="L357" s="142">
        <f>saida!L348</f>
        <v>0</v>
      </c>
      <c r="M357" s="86">
        <f>saida!I348</f>
        <v>0</v>
      </c>
      <c r="N357" s="86">
        <f>saida!J348</f>
        <v>0</v>
      </c>
      <c r="O357" s="86">
        <f>saida!K348</f>
        <v>0</v>
      </c>
    </row>
    <row r="358" spans="5:15" x14ac:dyDescent="0.25">
      <c r="E358" s="23">
        <v>348</v>
      </c>
      <c r="L358" s="142">
        <f>saida!L349</f>
        <v>0</v>
      </c>
      <c r="M358" s="86">
        <f>saida!I349</f>
        <v>0</v>
      </c>
      <c r="N358" s="86">
        <f>saida!J349</f>
        <v>0</v>
      </c>
      <c r="O358" s="86">
        <f>saida!K349</f>
        <v>0</v>
      </c>
    </row>
    <row r="359" spans="5:15" x14ac:dyDescent="0.25">
      <c r="E359" s="23">
        <v>349</v>
      </c>
      <c r="L359" s="142">
        <f>saida!L350</f>
        <v>0</v>
      </c>
      <c r="M359" s="86">
        <f>saida!I350</f>
        <v>0</v>
      </c>
      <c r="N359" s="86">
        <f>saida!J350</f>
        <v>0</v>
      </c>
      <c r="O359" s="86">
        <f>saida!K350</f>
        <v>0</v>
      </c>
    </row>
    <row r="360" spans="5:15" x14ac:dyDescent="0.25">
      <c r="E360" s="23">
        <v>350</v>
      </c>
      <c r="L360" s="142">
        <f>saida!L351</f>
        <v>0</v>
      </c>
      <c r="M360" s="86">
        <f>saida!I351</f>
        <v>0</v>
      </c>
      <c r="N360" s="86">
        <f>saida!J351</f>
        <v>0</v>
      </c>
      <c r="O360" s="86">
        <f>saida!K351</f>
        <v>0</v>
      </c>
    </row>
    <row r="361" spans="5:15" x14ac:dyDescent="0.25">
      <c r="E361" s="23">
        <v>351</v>
      </c>
      <c r="L361" s="142">
        <f>saida!L352</f>
        <v>0</v>
      </c>
      <c r="M361" s="86">
        <f>saida!I352</f>
        <v>0</v>
      </c>
      <c r="N361" s="86">
        <f>saida!J352</f>
        <v>0</v>
      </c>
      <c r="O361" s="86">
        <f>saida!K352</f>
        <v>0</v>
      </c>
    </row>
    <row r="362" spans="5:15" x14ac:dyDescent="0.25">
      <c r="E362" s="23">
        <v>352</v>
      </c>
      <c r="L362" s="142">
        <f>saida!L353</f>
        <v>0</v>
      </c>
      <c r="M362" s="86">
        <f>saida!I353</f>
        <v>0</v>
      </c>
      <c r="N362" s="86">
        <f>saida!J353</f>
        <v>0</v>
      </c>
      <c r="O362" s="86">
        <f>saida!K353</f>
        <v>0</v>
      </c>
    </row>
    <row r="363" spans="5:15" x14ac:dyDescent="0.25">
      <c r="E363" s="23">
        <v>353</v>
      </c>
      <c r="L363" s="142">
        <f>saida!L354</f>
        <v>0</v>
      </c>
      <c r="M363" s="86">
        <f>saida!I354</f>
        <v>0</v>
      </c>
      <c r="N363" s="86">
        <f>saida!J354</f>
        <v>0</v>
      </c>
      <c r="O363" s="86">
        <f>saida!K354</f>
        <v>0</v>
      </c>
    </row>
    <row r="364" spans="5:15" x14ac:dyDescent="0.25">
      <c r="E364" s="23">
        <v>354</v>
      </c>
      <c r="L364" s="142">
        <f>saida!L355</f>
        <v>0</v>
      </c>
      <c r="M364" s="86">
        <f>saida!I355</f>
        <v>0</v>
      </c>
      <c r="N364" s="86">
        <f>saida!J355</f>
        <v>0</v>
      </c>
      <c r="O364" s="86">
        <f>saida!K355</f>
        <v>0</v>
      </c>
    </row>
    <row r="365" spans="5:15" x14ac:dyDescent="0.25">
      <c r="E365" s="23">
        <v>355</v>
      </c>
      <c r="L365" s="142">
        <f>saida!L356</f>
        <v>0</v>
      </c>
      <c r="M365" s="86">
        <f>saida!I356</f>
        <v>0</v>
      </c>
      <c r="N365" s="86">
        <f>saida!J356</f>
        <v>0</v>
      </c>
      <c r="O365" s="86">
        <f>saida!K356</f>
        <v>0</v>
      </c>
    </row>
    <row r="366" spans="5:15" x14ac:dyDescent="0.25">
      <c r="E366" s="23">
        <v>356</v>
      </c>
      <c r="L366" s="142">
        <f>saida!L357</f>
        <v>0</v>
      </c>
      <c r="M366" s="86">
        <f>saida!I357</f>
        <v>0</v>
      </c>
      <c r="N366" s="86">
        <f>saida!J357</f>
        <v>0</v>
      </c>
      <c r="O366" s="86">
        <f>saida!K357</f>
        <v>0</v>
      </c>
    </row>
    <row r="367" spans="5:15" x14ac:dyDescent="0.25">
      <c r="E367" s="23">
        <v>357</v>
      </c>
      <c r="L367" s="142">
        <f>saida!L358</f>
        <v>0</v>
      </c>
      <c r="M367" s="86">
        <f>saida!I358</f>
        <v>0</v>
      </c>
      <c r="N367" s="86">
        <f>saida!J358</f>
        <v>0</v>
      </c>
      <c r="O367" s="86">
        <f>saida!K358</f>
        <v>0</v>
      </c>
    </row>
    <row r="368" spans="5:15" x14ac:dyDescent="0.25">
      <c r="E368" s="23">
        <v>358</v>
      </c>
      <c r="L368" s="142">
        <f>saida!L359</f>
        <v>0</v>
      </c>
      <c r="M368" s="86">
        <f>saida!I359</f>
        <v>0</v>
      </c>
      <c r="N368" s="86">
        <f>saida!J359</f>
        <v>0</v>
      </c>
      <c r="O368" s="86">
        <f>saida!K359</f>
        <v>0</v>
      </c>
    </row>
    <row r="369" spans="5:15" x14ac:dyDescent="0.25">
      <c r="E369" s="23">
        <v>359</v>
      </c>
      <c r="L369" s="142">
        <f>saida!L360</f>
        <v>0</v>
      </c>
      <c r="M369" s="86">
        <f>saida!I360</f>
        <v>0</v>
      </c>
      <c r="N369" s="86">
        <f>saida!J360</f>
        <v>0</v>
      </c>
      <c r="O369" s="86">
        <f>saida!K360</f>
        <v>0</v>
      </c>
    </row>
    <row r="370" spans="5:15" x14ac:dyDescent="0.25">
      <c r="E370" s="23">
        <v>360</v>
      </c>
      <c r="L370" s="142">
        <f>saida!L361</f>
        <v>0</v>
      </c>
      <c r="M370" s="86">
        <f>saida!I361</f>
        <v>0</v>
      </c>
      <c r="N370" s="86">
        <f>saida!J361</f>
        <v>0</v>
      </c>
      <c r="O370" s="86">
        <f>saida!K361</f>
        <v>0</v>
      </c>
    </row>
    <row r="371" spans="5:15" x14ac:dyDescent="0.25">
      <c r="E371" s="23">
        <v>361</v>
      </c>
      <c r="L371" s="142">
        <f>saida!L362</f>
        <v>0</v>
      </c>
      <c r="M371" s="86">
        <f>saida!I362</f>
        <v>0</v>
      </c>
      <c r="N371" s="86">
        <f>saida!J362</f>
        <v>0</v>
      </c>
      <c r="O371" s="86">
        <f>saida!K362</f>
        <v>0</v>
      </c>
    </row>
    <row r="372" spans="5:15" x14ac:dyDescent="0.25">
      <c r="E372" s="23">
        <v>362</v>
      </c>
      <c r="L372" s="142">
        <f>saida!L363</f>
        <v>0</v>
      </c>
      <c r="M372" s="86">
        <f>saida!I363</f>
        <v>0</v>
      </c>
      <c r="N372" s="86">
        <f>saida!J363</f>
        <v>0</v>
      </c>
      <c r="O372" s="86">
        <f>saida!K363</f>
        <v>0</v>
      </c>
    </row>
    <row r="373" spans="5:15" x14ac:dyDescent="0.25">
      <c r="E373" s="23">
        <v>363</v>
      </c>
      <c r="L373" s="142">
        <f>saida!L364</f>
        <v>0</v>
      </c>
      <c r="M373" s="86">
        <f>saida!I364</f>
        <v>0</v>
      </c>
      <c r="N373" s="86">
        <f>saida!J364</f>
        <v>0</v>
      </c>
      <c r="O373" s="86">
        <f>saida!K364</f>
        <v>0</v>
      </c>
    </row>
    <row r="374" spans="5:15" x14ac:dyDescent="0.25">
      <c r="E374" s="23">
        <v>364</v>
      </c>
      <c r="L374" s="142">
        <f>saida!L365</f>
        <v>0</v>
      </c>
      <c r="M374" s="86">
        <f>saida!I365</f>
        <v>0</v>
      </c>
      <c r="N374" s="86">
        <f>saida!J365</f>
        <v>0</v>
      </c>
      <c r="O374" s="86">
        <f>saida!K365</f>
        <v>0</v>
      </c>
    </row>
    <row r="375" spans="5:15" x14ac:dyDescent="0.25">
      <c r="E375" s="23">
        <v>365</v>
      </c>
      <c r="L375" s="142">
        <f>saida!L366</f>
        <v>0</v>
      </c>
      <c r="M375" s="86">
        <f>saida!I366</f>
        <v>0</v>
      </c>
      <c r="N375" s="86">
        <f>saida!J366</f>
        <v>0</v>
      </c>
      <c r="O375" s="86">
        <f>saida!K366</f>
        <v>0</v>
      </c>
    </row>
    <row r="376" spans="5:15" x14ac:dyDescent="0.25">
      <c r="E376" s="23">
        <v>366</v>
      </c>
      <c r="L376" s="142">
        <f>saida!L367</f>
        <v>0</v>
      </c>
      <c r="M376" s="86">
        <f>saida!I367</f>
        <v>0</v>
      </c>
      <c r="N376" s="86">
        <f>saida!J367</f>
        <v>0</v>
      </c>
      <c r="O376" s="86">
        <f>saida!K367</f>
        <v>0</v>
      </c>
    </row>
    <row r="377" spans="5:15" x14ac:dyDescent="0.25">
      <c r="E377" s="23">
        <v>367</v>
      </c>
      <c r="L377" s="142">
        <f>saida!L368</f>
        <v>0</v>
      </c>
      <c r="M377" s="86">
        <f>saida!I368</f>
        <v>0</v>
      </c>
      <c r="N377" s="86">
        <f>saida!J368</f>
        <v>0</v>
      </c>
      <c r="O377" s="86">
        <f>saida!K368</f>
        <v>0</v>
      </c>
    </row>
    <row r="378" spans="5:15" x14ac:dyDescent="0.25">
      <c r="E378" s="23">
        <v>368</v>
      </c>
      <c r="L378" s="142">
        <f>saida!L369</f>
        <v>0</v>
      </c>
      <c r="M378" s="86">
        <f>saida!I369</f>
        <v>0</v>
      </c>
      <c r="N378" s="86">
        <f>saida!J369</f>
        <v>0</v>
      </c>
      <c r="O378" s="86">
        <f>saida!K369</f>
        <v>0</v>
      </c>
    </row>
    <row r="379" spans="5:15" x14ac:dyDescent="0.25">
      <c r="E379" s="23">
        <v>369</v>
      </c>
      <c r="L379" s="142">
        <f>saida!L370</f>
        <v>0</v>
      </c>
      <c r="M379" s="86">
        <f>saida!I370</f>
        <v>0</v>
      </c>
      <c r="N379" s="86">
        <f>saida!J370</f>
        <v>0</v>
      </c>
      <c r="O379" s="86">
        <f>saida!K370</f>
        <v>0</v>
      </c>
    </row>
    <row r="380" spans="5:15" x14ac:dyDescent="0.25">
      <c r="E380" s="23">
        <v>370</v>
      </c>
      <c r="L380" s="142">
        <f>saida!L371</f>
        <v>0</v>
      </c>
      <c r="M380" s="86">
        <f>saida!I371</f>
        <v>0</v>
      </c>
      <c r="N380" s="86">
        <f>saida!J371</f>
        <v>0</v>
      </c>
      <c r="O380" s="86">
        <f>saida!K371</f>
        <v>0</v>
      </c>
    </row>
    <row r="381" spans="5:15" x14ac:dyDescent="0.25">
      <c r="E381" s="23">
        <v>371</v>
      </c>
      <c r="L381" s="142">
        <f>saida!L372</f>
        <v>0</v>
      </c>
      <c r="M381" s="86">
        <f>saida!I372</f>
        <v>0</v>
      </c>
      <c r="N381" s="86">
        <f>saida!J372</f>
        <v>0</v>
      </c>
      <c r="O381" s="86">
        <f>saida!K372</f>
        <v>0</v>
      </c>
    </row>
    <row r="382" spans="5:15" x14ac:dyDescent="0.25">
      <c r="E382" s="23">
        <v>372</v>
      </c>
      <c r="L382" s="142">
        <f>saida!L373</f>
        <v>0</v>
      </c>
      <c r="M382" s="86">
        <f>saida!I373</f>
        <v>0</v>
      </c>
      <c r="N382" s="86">
        <f>saida!J373</f>
        <v>0</v>
      </c>
      <c r="O382" s="86">
        <f>saida!K373</f>
        <v>0</v>
      </c>
    </row>
    <row r="383" spans="5:15" x14ac:dyDescent="0.25">
      <c r="E383" s="23">
        <v>373</v>
      </c>
      <c r="L383" s="142">
        <f>saida!L374</f>
        <v>0</v>
      </c>
      <c r="M383" s="86">
        <f>saida!I374</f>
        <v>0</v>
      </c>
      <c r="N383" s="86">
        <f>saida!J374</f>
        <v>0</v>
      </c>
      <c r="O383" s="86">
        <f>saida!K374</f>
        <v>0</v>
      </c>
    </row>
    <row r="384" spans="5:15" x14ac:dyDescent="0.25">
      <c r="E384" s="23">
        <v>374</v>
      </c>
      <c r="L384" s="142">
        <f>saida!L375</f>
        <v>0</v>
      </c>
      <c r="M384" s="86">
        <f>saida!I375</f>
        <v>0</v>
      </c>
      <c r="N384" s="86">
        <f>saida!J375</f>
        <v>0</v>
      </c>
      <c r="O384" s="86">
        <f>saida!K375</f>
        <v>0</v>
      </c>
    </row>
    <row r="385" spans="5:15" x14ac:dyDescent="0.25">
      <c r="E385" s="23">
        <v>375</v>
      </c>
      <c r="L385" s="142">
        <f>saida!L376</f>
        <v>0</v>
      </c>
      <c r="M385" s="86">
        <f>saida!I376</f>
        <v>0</v>
      </c>
      <c r="N385" s="86">
        <f>saida!J376</f>
        <v>0</v>
      </c>
      <c r="O385" s="86">
        <f>saida!K376</f>
        <v>0</v>
      </c>
    </row>
    <row r="386" spans="5:15" x14ac:dyDescent="0.25">
      <c r="E386" s="23">
        <v>376</v>
      </c>
      <c r="L386" s="142">
        <f>saida!L377</f>
        <v>0</v>
      </c>
      <c r="M386" s="86">
        <f>saida!I377</f>
        <v>0</v>
      </c>
      <c r="N386" s="86">
        <f>saida!J377</f>
        <v>0</v>
      </c>
      <c r="O386" s="86">
        <f>saida!K377</f>
        <v>0</v>
      </c>
    </row>
    <row r="387" spans="5:15" x14ac:dyDescent="0.25">
      <c r="E387" s="23">
        <v>377</v>
      </c>
      <c r="L387" s="142">
        <f>saida!L378</f>
        <v>0</v>
      </c>
      <c r="M387" s="86">
        <f>saida!I378</f>
        <v>0</v>
      </c>
      <c r="N387" s="86">
        <f>saida!J378</f>
        <v>0</v>
      </c>
      <c r="O387" s="86">
        <f>saida!K378</f>
        <v>0</v>
      </c>
    </row>
    <row r="388" spans="5:15" x14ac:dyDescent="0.25">
      <c r="E388" s="23">
        <v>378</v>
      </c>
      <c r="L388" s="142">
        <f>saida!L379</f>
        <v>0</v>
      </c>
      <c r="M388" s="86">
        <f>saida!I379</f>
        <v>0</v>
      </c>
      <c r="N388" s="86">
        <f>saida!J379</f>
        <v>0</v>
      </c>
      <c r="O388" s="86">
        <f>saida!K379</f>
        <v>0</v>
      </c>
    </row>
    <row r="389" spans="5:15" x14ac:dyDescent="0.25">
      <c r="E389" s="23">
        <v>379</v>
      </c>
      <c r="L389" s="142">
        <f>saida!L380</f>
        <v>0</v>
      </c>
      <c r="M389" s="86">
        <f>saida!I380</f>
        <v>0</v>
      </c>
      <c r="N389" s="86">
        <f>saida!J380</f>
        <v>0</v>
      </c>
      <c r="O389" s="86">
        <f>saida!K380</f>
        <v>0</v>
      </c>
    </row>
    <row r="390" spans="5:15" x14ac:dyDescent="0.25">
      <c r="E390" s="23">
        <v>380</v>
      </c>
      <c r="L390" s="142">
        <f>saida!L381</f>
        <v>0</v>
      </c>
      <c r="M390" s="86">
        <f>saida!I381</f>
        <v>0</v>
      </c>
      <c r="N390" s="86">
        <f>saida!J381</f>
        <v>0</v>
      </c>
      <c r="O390" s="86">
        <f>saida!K381</f>
        <v>0</v>
      </c>
    </row>
    <row r="391" spans="5:15" x14ac:dyDescent="0.25">
      <c r="E391" s="23">
        <v>381</v>
      </c>
      <c r="L391" s="142">
        <f>saida!L382</f>
        <v>0</v>
      </c>
      <c r="M391" s="86">
        <f>saida!I382</f>
        <v>0</v>
      </c>
      <c r="N391" s="86">
        <f>saida!J382</f>
        <v>0</v>
      </c>
      <c r="O391" s="86">
        <f>saida!K382</f>
        <v>0</v>
      </c>
    </row>
    <row r="392" spans="5:15" x14ac:dyDescent="0.25">
      <c r="E392" s="23">
        <v>382</v>
      </c>
      <c r="L392" s="142">
        <f>saida!L383</f>
        <v>0</v>
      </c>
      <c r="M392" s="86">
        <f>saida!I383</f>
        <v>0</v>
      </c>
      <c r="N392" s="86">
        <f>saida!J383</f>
        <v>0</v>
      </c>
      <c r="O392" s="86">
        <f>saida!K383</f>
        <v>0</v>
      </c>
    </row>
    <row r="393" spans="5:15" x14ac:dyDescent="0.25">
      <c r="E393" s="23">
        <v>383</v>
      </c>
      <c r="L393" s="142">
        <f>saida!L384</f>
        <v>0</v>
      </c>
      <c r="M393" s="86">
        <f>saida!I384</f>
        <v>0</v>
      </c>
      <c r="N393" s="86">
        <f>saida!J384</f>
        <v>0</v>
      </c>
      <c r="O393" s="86">
        <f>saida!K384</f>
        <v>0</v>
      </c>
    </row>
    <row r="394" spans="5:15" x14ac:dyDescent="0.25">
      <c r="E394" s="23">
        <v>384</v>
      </c>
      <c r="L394" s="142">
        <f>saida!L385</f>
        <v>0</v>
      </c>
      <c r="M394" s="86">
        <f>saida!I385</f>
        <v>0</v>
      </c>
      <c r="N394" s="86">
        <f>saida!J385</f>
        <v>0</v>
      </c>
      <c r="O394" s="86">
        <f>saida!K385</f>
        <v>0</v>
      </c>
    </row>
    <row r="395" spans="5:15" x14ac:dyDescent="0.25">
      <c r="E395" s="23">
        <v>385</v>
      </c>
      <c r="L395" s="142">
        <f>saida!L386</f>
        <v>0</v>
      </c>
      <c r="M395" s="86">
        <f>saida!I386</f>
        <v>0</v>
      </c>
      <c r="N395" s="86">
        <f>saida!J386</f>
        <v>0</v>
      </c>
      <c r="O395" s="86">
        <f>saida!K386</f>
        <v>0</v>
      </c>
    </row>
    <row r="396" spans="5:15" x14ac:dyDescent="0.25">
      <c r="E396" s="23">
        <v>386</v>
      </c>
      <c r="L396" s="142">
        <f>saida!L387</f>
        <v>0</v>
      </c>
      <c r="M396" s="86">
        <f>saida!I387</f>
        <v>0</v>
      </c>
      <c r="N396" s="86">
        <f>saida!J387</f>
        <v>0</v>
      </c>
      <c r="O396" s="86">
        <f>saida!K387</f>
        <v>0</v>
      </c>
    </row>
    <row r="397" spans="5:15" x14ac:dyDescent="0.25">
      <c r="E397" s="23">
        <v>387</v>
      </c>
      <c r="L397" s="142">
        <f>saida!L388</f>
        <v>0</v>
      </c>
      <c r="M397" s="86">
        <f>saida!I388</f>
        <v>0</v>
      </c>
      <c r="N397" s="86">
        <f>saida!J388</f>
        <v>0</v>
      </c>
      <c r="O397" s="86">
        <f>saida!K388</f>
        <v>0</v>
      </c>
    </row>
    <row r="398" spans="5:15" x14ac:dyDescent="0.25">
      <c r="E398" s="23">
        <v>388</v>
      </c>
      <c r="L398" s="142">
        <f>saida!L389</f>
        <v>0</v>
      </c>
      <c r="M398" s="86">
        <f>saida!I389</f>
        <v>0</v>
      </c>
      <c r="N398" s="86">
        <f>saida!J389</f>
        <v>0</v>
      </c>
      <c r="O398" s="86">
        <f>saida!K389</f>
        <v>0</v>
      </c>
    </row>
    <row r="399" spans="5:15" x14ac:dyDescent="0.25">
      <c r="E399" s="23">
        <v>389</v>
      </c>
      <c r="L399" s="142">
        <f>saida!L390</f>
        <v>0</v>
      </c>
      <c r="M399" s="86">
        <f>saida!I390</f>
        <v>0</v>
      </c>
      <c r="N399" s="86">
        <f>saida!J390</f>
        <v>0</v>
      </c>
      <c r="O399" s="86">
        <f>saida!K390</f>
        <v>0</v>
      </c>
    </row>
    <row r="400" spans="5:15" x14ac:dyDescent="0.25">
      <c r="E400" s="23">
        <v>390</v>
      </c>
      <c r="L400" s="142">
        <f>saida!L391</f>
        <v>0</v>
      </c>
      <c r="M400" s="86">
        <f>saida!I391</f>
        <v>0</v>
      </c>
      <c r="N400" s="86">
        <f>saida!J391</f>
        <v>0</v>
      </c>
      <c r="O400" s="86">
        <f>saida!K391</f>
        <v>0</v>
      </c>
    </row>
    <row r="401" spans="5:15" x14ac:dyDescent="0.25">
      <c r="E401" s="23">
        <v>391</v>
      </c>
      <c r="L401" s="142">
        <f>saida!L392</f>
        <v>0</v>
      </c>
      <c r="M401" s="86">
        <f>saida!I392</f>
        <v>0</v>
      </c>
      <c r="N401" s="86">
        <f>saida!J392</f>
        <v>0</v>
      </c>
      <c r="O401" s="86">
        <f>saida!K392</f>
        <v>0</v>
      </c>
    </row>
    <row r="402" spans="5:15" x14ac:dyDescent="0.25">
      <c r="E402" s="23">
        <v>392</v>
      </c>
      <c r="L402" s="142">
        <f>saida!L393</f>
        <v>0</v>
      </c>
      <c r="M402" s="86">
        <f>saida!I393</f>
        <v>0</v>
      </c>
      <c r="N402" s="86">
        <f>saida!J393</f>
        <v>0</v>
      </c>
      <c r="O402" s="86">
        <f>saida!K393</f>
        <v>0</v>
      </c>
    </row>
    <row r="403" spans="5:15" x14ac:dyDescent="0.25">
      <c r="E403" s="23">
        <v>393</v>
      </c>
      <c r="L403" s="142">
        <f>saida!L394</f>
        <v>0</v>
      </c>
      <c r="M403" s="86">
        <f>saida!I394</f>
        <v>0</v>
      </c>
      <c r="N403" s="86">
        <f>saida!J394</f>
        <v>0</v>
      </c>
      <c r="O403" s="86">
        <f>saida!K394</f>
        <v>0</v>
      </c>
    </row>
    <row r="404" spans="5:15" x14ac:dyDescent="0.25">
      <c r="E404" s="23">
        <v>394</v>
      </c>
      <c r="L404" s="142">
        <f>saida!L395</f>
        <v>0</v>
      </c>
      <c r="M404" s="86">
        <f>saida!I395</f>
        <v>0</v>
      </c>
      <c r="N404" s="86">
        <f>saida!J395</f>
        <v>0</v>
      </c>
      <c r="O404" s="86">
        <f>saida!K395</f>
        <v>0</v>
      </c>
    </row>
    <row r="405" spans="5:15" x14ac:dyDescent="0.25">
      <c r="E405" s="23">
        <v>395</v>
      </c>
      <c r="L405" s="142">
        <f>saida!L396</f>
        <v>0</v>
      </c>
      <c r="M405" s="86">
        <f>saida!I396</f>
        <v>0</v>
      </c>
      <c r="N405" s="86">
        <f>saida!J396</f>
        <v>0</v>
      </c>
      <c r="O405" s="86">
        <f>saida!K396</f>
        <v>0</v>
      </c>
    </row>
    <row r="406" spans="5:15" x14ac:dyDescent="0.25">
      <c r="E406" s="23">
        <v>396</v>
      </c>
      <c r="L406" s="142">
        <f>saida!L397</f>
        <v>0</v>
      </c>
      <c r="M406" s="86">
        <f>saida!I397</f>
        <v>0</v>
      </c>
      <c r="N406" s="86">
        <f>saida!J397</f>
        <v>0</v>
      </c>
      <c r="O406" s="86">
        <f>saida!K397</f>
        <v>0</v>
      </c>
    </row>
    <row r="407" spans="5:15" x14ac:dyDescent="0.25">
      <c r="E407" s="23">
        <v>397</v>
      </c>
      <c r="L407" s="142">
        <f>saida!L398</f>
        <v>0</v>
      </c>
      <c r="M407" s="86">
        <f>saida!I398</f>
        <v>0</v>
      </c>
      <c r="N407" s="86">
        <f>saida!J398</f>
        <v>0</v>
      </c>
      <c r="O407" s="86">
        <f>saida!K398</f>
        <v>0</v>
      </c>
    </row>
    <row r="408" spans="5:15" x14ac:dyDescent="0.25">
      <c r="E408" s="23">
        <v>398</v>
      </c>
      <c r="L408" s="142">
        <f>saida!L399</f>
        <v>0</v>
      </c>
      <c r="M408" s="86">
        <f>saida!I399</f>
        <v>0</v>
      </c>
      <c r="N408" s="86">
        <f>saida!J399</f>
        <v>0</v>
      </c>
      <c r="O408" s="86">
        <f>saida!K399</f>
        <v>0</v>
      </c>
    </row>
    <row r="409" spans="5:15" x14ac:dyDescent="0.25">
      <c r="E409" s="23">
        <v>399</v>
      </c>
      <c r="L409" s="142">
        <f>saida!L400</f>
        <v>0</v>
      </c>
      <c r="M409" s="86">
        <f>saida!I400</f>
        <v>0</v>
      </c>
      <c r="N409" s="86">
        <f>saida!J400</f>
        <v>0</v>
      </c>
      <c r="O409" s="86">
        <f>saida!K400</f>
        <v>0</v>
      </c>
    </row>
    <row r="410" spans="5:15" x14ac:dyDescent="0.25">
      <c r="E410" s="23">
        <v>400</v>
      </c>
      <c r="L410" s="142">
        <f>saida!L401</f>
        <v>0</v>
      </c>
      <c r="M410" s="86">
        <f>saida!I401</f>
        <v>0</v>
      </c>
      <c r="N410" s="86">
        <f>saida!J401</f>
        <v>0</v>
      </c>
      <c r="O410" s="86">
        <f>saida!K401</f>
        <v>0</v>
      </c>
    </row>
  </sheetData>
  <mergeCells count="12">
    <mergeCell ref="BE9:DB9"/>
    <mergeCell ref="AT9:AW9"/>
    <mergeCell ref="AT4:AW4"/>
    <mergeCell ref="AP9:AS9"/>
    <mergeCell ref="AP4:AS4"/>
    <mergeCell ref="AL4:AO4"/>
    <mergeCell ref="Q9:T9"/>
    <mergeCell ref="F3:I3"/>
    <mergeCell ref="F9:G9"/>
    <mergeCell ref="I9:J9"/>
    <mergeCell ref="L9:N9"/>
    <mergeCell ref="AL9:AO9"/>
  </mergeCells>
  <conditionalFormatting sqref="AV11:AW210">
    <cfRule type="cellIs" dxfId="35" priority="3" operator="greaterThan">
      <formula>100</formula>
    </cfRule>
  </conditionalFormatting>
  <conditionalFormatting sqref="AW11:AW210">
    <cfRule type="cellIs" dxfId="34" priority="2" operator="greaterThan">
      <formula>30</formula>
    </cfRule>
  </conditionalFormatting>
  <conditionalFormatting sqref="AZ11:AZ210">
    <cfRule type="cellIs" dxfId="33" priority="1" operator="greaterThan">
      <formula>0.01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F0F1-5EA7-4D41-BDF4-828336AEE5CB}">
  <dimension ref="A1:BN992"/>
  <sheetViews>
    <sheetView zoomScale="115" zoomScaleNormal="115" workbookViewId="0">
      <selection activeCell="B9" sqref="B9:B10"/>
    </sheetView>
  </sheetViews>
  <sheetFormatPr defaultRowHeight="15" x14ac:dyDescent="0.25"/>
  <cols>
    <col min="1" max="1" width="15.42578125" bestFit="1" customWidth="1"/>
    <col min="3" max="3" width="8.7109375" customWidth="1"/>
    <col min="4" max="4" width="4.85546875" style="4" customWidth="1"/>
    <col min="5" max="5" width="11.85546875" style="4" customWidth="1"/>
    <col min="6" max="6" width="10.7109375" style="4" customWidth="1"/>
    <col min="7" max="17" width="15.5703125" style="4" customWidth="1"/>
    <col min="18" max="59" width="15.5703125" customWidth="1"/>
    <col min="60" max="61" width="15.7109375" customWidth="1"/>
    <col min="62" max="66" width="14.28515625" customWidth="1"/>
  </cols>
  <sheetData>
    <row r="1" spans="1:66" x14ac:dyDescent="0.25">
      <c r="E1" s="107">
        <f>saida!AP1+1</f>
        <v>1</v>
      </c>
      <c r="F1" s="107">
        <f>saida!AQ1+1</f>
        <v>2</v>
      </c>
      <c r="G1" s="107">
        <f>saida!AR1+1</f>
        <v>3</v>
      </c>
      <c r="H1" s="107">
        <f>saida!AS1+1</f>
        <v>4</v>
      </c>
      <c r="I1" s="107">
        <f>saida!AT1+1</f>
        <v>5</v>
      </c>
      <c r="J1" s="107">
        <f>saida!AU1+1</f>
        <v>6</v>
      </c>
      <c r="K1" s="107">
        <f>saida!AV1+1</f>
        <v>7</v>
      </c>
      <c r="L1" s="107">
        <f>saida!AW1+1</f>
        <v>8</v>
      </c>
      <c r="M1" s="107">
        <f>saida!AX1+1</f>
        <v>9</v>
      </c>
      <c r="N1" s="107">
        <f>saida!AY1+1</f>
        <v>10</v>
      </c>
      <c r="O1" s="107">
        <f>saida!AZ1+1</f>
        <v>11</v>
      </c>
      <c r="P1" s="107">
        <f>saida!BA1+1</f>
        <v>12</v>
      </c>
      <c r="Q1" s="107">
        <f>saida!BB1+1</f>
        <v>13</v>
      </c>
      <c r="R1" s="107">
        <f>saida!BC1+1</f>
        <v>14</v>
      </c>
      <c r="S1" s="107">
        <f>saida!BD1+1</f>
        <v>15</v>
      </c>
      <c r="T1" s="107">
        <f>saida!BE1+1</f>
        <v>16</v>
      </c>
      <c r="U1" s="107">
        <f>saida!BF1+1</f>
        <v>17</v>
      </c>
      <c r="V1" s="107">
        <f>saida!BG1+1</f>
        <v>18</v>
      </c>
      <c r="W1" s="107">
        <f>saida!BH1+1</f>
        <v>19</v>
      </c>
      <c r="X1" s="107">
        <f>saida!BI1+1</f>
        <v>20</v>
      </c>
      <c r="Y1" s="107">
        <f>saida!BJ1+1</f>
        <v>21</v>
      </c>
      <c r="Z1" s="107">
        <f>saida!BK1+1</f>
        <v>22</v>
      </c>
      <c r="AA1" s="107">
        <f>saida!BL1+1</f>
        <v>23</v>
      </c>
      <c r="AB1" s="107">
        <f>saida!BM1+1</f>
        <v>24</v>
      </c>
      <c r="AC1" s="107">
        <f>saida!BN1+1</f>
        <v>25</v>
      </c>
      <c r="AD1" s="107">
        <f>saida!BO1+1</f>
        <v>1</v>
      </c>
      <c r="AE1" s="107">
        <f>saida!BP1+1</f>
        <v>2</v>
      </c>
      <c r="AF1" s="107">
        <f>saida!BQ1+1</f>
        <v>3</v>
      </c>
      <c r="AG1" s="107">
        <f>saida!BR1+1</f>
        <v>4</v>
      </c>
      <c r="AH1" s="107">
        <f>saida!BS1+1</f>
        <v>5</v>
      </c>
      <c r="AI1" s="107">
        <f>saida!BT1+1</f>
        <v>6</v>
      </c>
      <c r="AJ1" s="107">
        <f>saida!BU1+1</f>
        <v>7</v>
      </c>
      <c r="AK1" s="107">
        <f>saida!BV1+1</f>
        <v>8</v>
      </c>
      <c r="AL1" s="107">
        <f>saida!BW1+1</f>
        <v>9</v>
      </c>
      <c r="AM1" s="107">
        <f>saida!BX1+1</f>
        <v>10</v>
      </c>
      <c r="AN1" s="107">
        <f>saida!BY1+1</f>
        <v>11</v>
      </c>
      <c r="AO1" s="107">
        <f>saida!BZ1+1</f>
        <v>12</v>
      </c>
      <c r="AP1" s="107">
        <f>saida!CA1+1</f>
        <v>13</v>
      </c>
      <c r="AQ1" s="107">
        <f>saida!CB1+1</f>
        <v>14</v>
      </c>
      <c r="AR1" s="107">
        <f>saida!CC1+1</f>
        <v>15</v>
      </c>
      <c r="AS1" s="107">
        <f>saida!CD1+1</f>
        <v>16</v>
      </c>
      <c r="AT1" s="107">
        <f>saida!CE1+1</f>
        <v>17</v>
      </c>
      <c r="AU1" s="107">
        <f>saida!CF1+1</f>
        <v>18</v>
      </c>
      <c r="AV1" s="107">
        <f>saida!CG1+1</f>
        <v>19</v>
      </c>
      <c r="AW1" s="107">
        <f>saida!CH1+1</f>
        <v>20</v>
      </c>
      <c r="AX1" s="107">
        <f>saida!CI1+1</f>
        <v>21</v>
      </c>
      <c r="AY1" s="107">
        <f>saida!CJ1+1</f>
        <v>22</v>
      </c>
      <c r="AZ1" s="107">
        <f>saida!CK1+1</f>
        <v>23</v>
      </c>
      <c r="BA1" s="107">
        <f>saida!CL1+1</f>
        <v>24</v>
      </c>
      <c r="BB1" s="107">
        <f>saida!CM1+1</f>
        <v>25</v>
      </c>
      <c r="BC1" s="107">
        <f>saida!CN1+1</f>
        <v>1</v>
      </c>
      <c r="BD1" s="107">
        <f>saida!CO1+1</f>
        <v>1</v>
      </c>
      <c r="BE1" s="107">
        <f>saida!CP1+1</f>
        <v>1</v>
      </c>
      <c r="BF1" s="107">
        <f>saida!CQ1+1</f>
        <v>1</v>
      </c>
      <c r="BG1" s="107">
        <f>saida!CR1+1</f>
        <v>1</v>
      </c>
      <c r="BH1" s="107">
        <f>saida!CS1+1</f>
        <v>1</v>
      </c>
      <c r="BI1" s="107">
        <f>saida!CT1+1</f>
        <v>1</v>
      </c>
      <c r="BJ1" s="107">
        <f>saida!CU1+1</f>
        <v>1</v>
      </c>
      <c r="BK1" s="107">
        <f>saida!CV1+1</f>
        <v>1</v>
      </c>
      <c r="BL1" s="107">
        <f>saida!CW1+1</f>
        <v>1</v>
      </c>
      <c r="BM1" s="107"/>
      <c r="BN1" s="107"/>
    </row>
    <row r="2" spans="1:66" s="10" customFormat="1" x14ac:dyDescent="0.25">
      <c r="A2"/>
      <c r="B2"/>
      <c r="C2"/>
      <c r="D2" s="4"/>
      <c r="E2" s="107">
        <v>1</v>
      </c>
      <c r="F2" s="107">
        <v>2</v>
      </c>
      <c r="G2" s="107">
        <v>3</v>
      </c>
      <c r="H2" s="107">
        <v>4</v>
      </c>
      <c r="I2" s="107">
        <v>5</v>
      </c>
      <c r="J2" s="107">
        <v>6</v>
      </c>
      <c r="K2" s="107">
        <v>7</v>
      </c>
      <c r="L2" s="107">
        <v>8</v>
      </c>
      <c r="M2" s="107">
        <v>9</v>
      </c>
      <c r="N2" s="107">
        <v>10</v>
      </c>
      <c r="O2" s="107">
        <v>11</v>
      </c>
      <c r="P2" s="107">
        <v>12</v>
      </c>
      <c r="Q2" s="107">
        <v>13</v>
      </c>
      <c r="R2" s="107">
        <v>14</v>
      </c>
      <c r="S2" s="107">
        <v>15</v>
      </c>
      <c r="T2" s="107">
        <v>16</v>
      </c>
      <c r="U2" s="107">
        <v>17</v>
      </c>
      <c r="V2" s="107">
        <v>18</v>
      </c>
      <c r="W2" s="107">
        <v>19</v>
      </c>
      <c r="X2" s="107">
        <v>20</v>
      </c>
      <c r="Y2" s="107">
        <v>21</v>
      </c>
      <c r="Z2" s="107">
        <v>22</v>
      </c>
      <c r="AA2" s="107">
        <v>23</v>
      </c>
      <c r="AB2" s="107">
        <v>24</v>
      </c>
      <c r="AC2" s="107">
        <v>25</v>
      </c>
      <c r="AD2" s="107">
        <v>26</v>
      </c>
      <c r="AE2" s="107">
        <v>27</v>
      </c>
      <c r="AF2" s="107">
        <v>28</v>
      </c>
      <c r="AG2" s="107">
        <v>29</v>
      </c>
      <c r="AH2" s="107">
        <v>30</v>
      </c>
      <c r="AI2" s="107">
        <v>31</v>
      </c>
      <c r="AJ2" s="107">
        <v>32</v>
      </c>
      <c r="AK2" s="107">
        <v>33</v>
      </c>
      <c r="AL2" s="107">
        <v>34</v>
      </c>
      <c r="AM2" s="107">
        <v>35</v>
      </c>
      <c r="AN2" s="107">
        <v>36</v>
      </c>
      <c r="AO2" s="107">
        <v>37</v>
      </c>
      <c r="AP2" s="107">
        <v>38</v>
      </c>
      <c r="AQ2" s="107">
        <v>39</v>
      </c>
      <c r="AR2" s="107">
        <v>40</v>
      </c>
      <c r="AS2" s="107">
        <v>41</v>
      </c>
      <c r="AT2" s="107">
        <v>42</v>
      </c>
      <c r="AU2" s="107">
        <v>43</v>
      </c>
      <c r="AV2" s="107">
        <v>44</v>
      </c>
      <c r="AW2" s="107">
        <v>45</v>
      </c>
      <c r="AX2" s="107">
        <v>46</v>
      </c>
      <c r="AY2" s="107">
        <v>47</v>
      </c>
      <c r="AZ2" s="107">
        <v>48</v>
      </c>
      <c r="BA2" s="107">
        <v>49</v>
      </c>
      <c r="BB2" s="107">
        <v>50</v>
      </c>
      <c r="BC2" s="107">
        <v>51</v>
      </c>
      <c r="BD2" s="107">
        <v>52</v>
      </c>
      <c r="BE2" s="107">
        <v>53</v>
      </c>
      <c r="BF2" s="107">
        <v>54</v>
      </c>
      <c r="BG2" s="107">
        <v>55</v>
      </c>
      <c r="BH2" s="107">
        <v>56</v>
      </c>
      <c r="BI2" s="107">
        <v>57</v>
      </c>
      <c r="BJ2" s="107">
        <v>58</v>
      </c>
      <c r="BK2" s="107">
        <v>59</v>
      </c>
      <c r="BL2" s="107">
        <v>60</v>
      </c>
      <c r="BM2" s="107">
        <v>61</v>
      </c>
      <c r="BN2" s="107">
        <v>62</v>
      </c>
    </row>
    <row r="3" spans="1:66" x14ac:dyDescent="0.25">
      <c r="G3" s="112" t="str">
        <f>IF(E2&lt;$B$19+1,"MOLALI","GAMMA")</f>
        <v>MOLALI</v>
      </c>
      <c r="H3" s="112" t="str">
        <f t="shared" ref="H3:X3" si="0">IF(F2&lt;$B$19+1,"MOLALI","GAMMA")</f>
        <v>MOLALI</v>
      </c>
      <c r="I3" s="112" t="str">
        <f t="shared" si="0"/>
        <v>MOLALI</v>
      </c>
      <c r="J3" s="112" t="str">
        <f t="shared" si="0"/>
        <v>MOLALI</v>
      </c>
      <c r="K3" s="112" t="str">
        <f t="shared" si="0"/>
        <v>MOLALI</v>
      </c>
      <c r="L3" s="112" t="str">
        <f t="shared" si="0"/>
        <v>MOLALI</v>
      </c>
      <c r="M3" s="112" t="str">
        <f t="shared" si="0"/>
        <v>MOLALI</v>
      </c>
      <c r="N3" s="112" t="str">
        <f t="shared" si="0"/>
        <v>MOLALI</v>
      </c>
      <c r="O3" s="112" t="str">
        <f t="shared" si="0"/>
        <v>MOLALI</v>
      </c>
      <c r="P3" s="112" t="str">
        <f t="shared" si="0"/>
        <v>MOLALI</v>
      </c>
      <c r="Q3" s="112" t="str">
        <f t="shared" si="0"/>
        <v>MOLALI</v>
      </c>
      <c r="R3" s="112" t="str">
        <f t="shared" si="0"/>
        <v>MOLALI</v>
      </c>
      <c r="S3" s="112" t="str">
        <f t="shared" si="0"/>
        <v>MOLALI</v>
      </c>
      <c r="T3" s="112" t="str">
        <f t="shared" si="0"/>
        <v>MOLALI</v>
      </c>
      <c r="U3" s="112" t="str">
        <f t="shared" si="0"/>
        <v>MOLALI</v>
      </c>
      <c r="V3" s="112" t="str">
        <f t="shared" si="0"/>
        <v>MOLALI</v>
      </c>
      <c r="W3" s="112" t="str">
        <f t="shared" si="0"/>
        <v>MOLALI</v>
      </c>
      <c r="X3" s="112" t="str">
        <f t="shared" si="0"/>
        <v>MOLALI</v>
      </c>
      <c r="Y3" s="112" t="str">
        <f>IF(W2&lt;$B$19+1,"MOLALI","GAMMA")</f>
        <v>MOLALI</v>
      </c>
      <c r="Z3" s="112" t="str">
        <f>IF(X2&lt;$B$19+1,"MOLALI","GAMMA")</f>
        <v>MOLALI</v>
      </c>
      <c r="AA3" s="112" t="str">
        <f>IF(Y2&lt;$B$19+1,"MOLALI","GAMMA")</f>
        <v>MOLALI</v>
      </c>
      <c r="AB3" s="112" t="str">
        <f>IF(Z2&lt;$B$19+1,"MOLALI","GAMMA")</f>
        <v>MOLALI</v>
      </c>
      <c r="AC3" s="112" t="str">
        <f t="shared" ref="AC3:AG3" si="1">IF(AA2&lt;$B$19+1,"MOLALI","GAMMA")</f>
        <v>MOLALI</v>
      </c>
      <c r="AD3" s="112" t="str">
        <f t="shared" si="1"/>
        <v>MOLALI</v>
      </c>
      <c r="AE3" s="112" t="str">
        <f t="shared" si="1"/>
        <v>MOLALI</v>
      </c>
      <c r="AF3" s="112" t="str">
        <f t="shared" si="1"/>
        <v>GAMMA</v>
      </c>
      <c r="AG3" s="112" t="str">
        <f t="shared" si="1"/>
        <v>GAMMA</v>
      </c>
      <c r="AH3" s="112" t="str">
        <f t="shared" ref="AH3" si="2">IF(AF2&lt;$B$19+1,"MOLALI","GAMMA")</f>
        <v>GAMMA</v>
      </c>
      <c r="AI3" s="112" t="str">
        <f t="shared" ref="AI3" si="3">IF(AG2&lt;$B$19+1,"MOLALI","GAMMA")</f>
        <v>GAMMA</v>
      </c>
      <c r="AJ3" s="112" t="str">
        <f t="shared" ref="AJ3" si="4">IF(AH2&lt;$B$19+1,"MOLALI","GAMMA")</f>
        <v>GAMMA</v>
      </c>
      <c r="AK3" s="112" t="str">
        <f t="shared" ref="AK3" si="5">IF(AI2&lt;$B$19+1,"MOLALI","GAMMA")</f>
        <v>GAMMA</v>
      </c>
      <c r="AL3" s="112" t="str">
        <f t="shared" ref="AL3" si="6">IF(AJ2&lt;$B$19+1,"MOLALI","GAMMA")</f>
        <v>GAMMA</v>
      </c>
      <c r="AM3" s="112" t="str">
        <f t="shared" ref="AM3" si="7">IF(AK2&lt;$B$19+1,"MOLALI","GAMMA")</f>
        <v>GAMMA</v>
      </c>
      <c r="AN3" s="112" t="str">
        <f t="shared" ref="AN3" si="8">IF(AL2&lt;$B$19+1,"MOLALI","GAMMA")</f>
        <v>GAMMA</v>
      </c>
      <c r="AO3" s="112" t="str">
        <f t="shared" ref="AO3" si="9">IF(AM2&lt;$B$19+1,"MOLALI","GAMMA")</f>
        <v>GAMMA</v>
      </c>
      <c r="AP3" s="112" t="str">
        <f t="shared" ref="AP3" si="10">IF(AN2&lt;$B$19+1,"MOLALI","GAMMA")</f>
        <v>GAMMA</v>
      </c>
      <c r="AQ3" s="112" t="str">
        <f t="shared" ref="AQ3" si="11">IF(AO2&lt;$B$19+1,"MOLALI","GAMMA")</f>
        <v>GAMMA</v>
      </c>
      <c r="AR3" s="112" t="str">
        <f t="shared" ref="AR3" si="12">IF(AP2&lt;$B$19+1,"MOLALI","GAMMA")</f>
        <v>GAMMA</v>
      </c>
      <c r="AS3" s="112" t="str">
        <f t="shared" ref="AS3" si="13">IF(AQ2&lt;$B$19+1,"MOLALI","GAMMA")</f>
        <v>GAMMA</v>
      </c>
      <c r="AT3" s="112" t="str">
        <f t="shared" ref="AT3" si="14">IF(AR2&lt;$B$19+1,"MOLALI","GAMMA")</f>
        <v>GAMMA</v>
      </c>
      <c r="AU3" s="112" t="str">
        <f t="shared" ref="AU3" si="15">IF(AS2&lt;$B$19+1,"MOLALI","GAMMA")</f>
        <v>GAMMA</v>
      </c>
      <c r="AV3" s="112" t="str">
        <f t="shared" ref="AV3" si="16">IF(AT2&lt;$B$19+1,"MOLALI","GAMMA")</f>
        <v>GAMMA</v>
      </c>
      <c r="AW3" s="112" t="str">
        <f t="shared" ref="AW3" si="17">IF(AU2&lt;$B$19+1,"MOLALI","GAMMA")</f>
        <v>GAMMA</v>
      </c>
      <c r="AX3" s="112" t="str">
        <f>IF(AV2&lt;$B$19+1,"MOLALI","GAMMA")</f>
        <v>GAMMA</v>
      </c>
      <c r="AY3" s="112" t="str">
        <f t="shared" ref="AY3" si="18">IF(AW2&lt;$B$19+1,"MOLALI","GAMMA")</f>
        <v>GAMMA</v>
      </c>
      <c r="AZ3" s="112" t="str">
        <f t="shared" ref="AZ3" si="19">IF(AX2&lt;$B$19+1,"MOLALI","GAMMA")</f>
        <v>GAMMA</v>
      </c>
      <c r="BA3" s="112" t="str">
        <f t="shared" ref="BA3" si="20">IF(AY2&lt;$B$19+1,"MOLALI","GAMMA")</f>
        <v>GAMMA</v>
      </c>
      <c r="BB3" s="112" t="str">
        <f t="shared" ref="BB3" si="21">IF(AZ2&lt;$B$19+1,"MOLALI","GAMMA")</f>
        <v>GAMMA</v>
      </c>
      <c r="BC3" s="112" t="str">
        <f t="shared" ref="BC3" si="22">IF(BA2&lt;$B$19+1,"MOLALI","GAMMA")</f>
        <v>GAMMA</v>
      </c>
      <c r="BD3" s="112" t="str">
        <f t="shared" ref="BD3" si="23">IF(BB2&lt;$B$19+1,"MOLALI","GAMMA")</f>
        <v>GAMMA</v>
      </c>
      <c r="BE3" s="112" t="str">
        <f t="shared" ref="BE3" si="24">IF(BC2&lt;$B$19+1,"MOLALI","GAMMA")</f>
        <v>GAMMA</v>
      </c>
      <c r="BF3" s="112" t="str">
        <f t="shared" ref="BF3" si="25">IF(BD2&lt;$B$19+1,"MOLALI","GAMMA")</f>
        <v>GAMMA</v>
      </c>
      <c r="BG3" s="112" t="str">
        <f t="shared" ref="BG3" si="26">IF(BE2&lt;$B$19+1,"MOLALI","GAMMA")</f>
        <v>GAMMA</v>
      </c>
      <c r="BH3" s="112" t="str">
        <f t="shared" ref="BH3" si="27">IF(BF2&lt;$B$19+1,"MOLALI","GAMMA")</f>
        <v>GAMMA</v>
      </c>
      <c r="BI3" s="112" t="str">
        <f t="shared" ref="BI3" si="28">IF(BG2&lt;$B$19+1,"MOLALI","GAMMA")</f>
        <v>GAMMA</v>
      </c>
      <c r="BJ3" s="112" t="str">
        <f t="shared" ref="BJ3" si="29">IF(BH2&lt;$B$19+1,"MOLALI","GAMMA")</f>
        <v>GAMMA</v>
      </c>
      <c r="BK3" s="112" t="str">
        <f t="shared" ref="BK3" si="30">IF(BI2&lt;$B$19+1,"MOLALI","GAMMA")</f>
        <v>GAMMA</v>
      </c>
      <c r="BL3" s="112" t="str">
        <f t="shared" ref="BL3" si="31">IF(BJ2&lt;$B$19+1,"MOLALI","GAMMA")</f>
        <v>GAMMA</v>
      </c>
      <c r="BM3" s="112" t="str">
        <f t="shared" ref="BM3" si="32">IF(BK2&lt;$B$19+1,"MOLALI","GAMMA")</f>
        <v>GAMMA</v>
      </c>
      <c r="BN3" s="112" t="str">
        <f t="shared" ref="BN3" si="33">IF(BL2&lt;$B$19+1,"MOLALI","GAMMA")</f>
        <v>GAMMA</v>
      </c>
    </row>
    <row r="4" spans="1:66" x14ac:dyDescent="0.25">
      <c r="E4" s="104" t="s">
        <v>33</v>
      </c>
      <c r="F4" s="104" t="s">
        <v>32</v>
      </c>
      <c r="G4" s="105" t="str">
        <f xml:space="preserve"> "IsoT " &amp; CHOOSE(E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H4" s="106" t="str">
        <f xml:space="preserve"> "IsoT " &amp; CHOOSE(F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283.15 K</v>
      </c>
      <c r="I4" s="105" t="str">
        <f xml:space="preserve"> "IsoT " &amp; CHOOSE(G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288.15 K</v>
      </c>
      <c r="J4" s="106" t="str">
        <f xml:space="preserve"> "IsoT " &amp; CHOOSE(H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292.75 K</v>
      </c>
      <c r="K4" s="105" t="str">
        <f xml:space="preserve"> "IsoT " &amp; CHOOSE(I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L4" s="106" t="str">
        <f xml:space="preserve"> "IsoT " &amp; CHOOSE(J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295.15 K</v>
      </c>
      <c r="M4" s="105" t="str">
        <f xml:space="preserve"> "IsoT " &amp; CHOOSE(K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297.55 K</v>
      </c>
      <c r="N4" s="106" t="str">
        <f xml:space="preserve"> "IsoT " &amp; CHOOSE(L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297.75 K</v>
      </c>
      <c r="O4" s="105" t="str">
        <f xml:space="preserve"> "IsoT " &amp; CHOOSE(M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298.15 K</v>
      </c>
      <c r="P4" s="106" t="str">
        <f xml:space="preserve"> "IsoT " &amp; CHOOSE(N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300.2 K</v>
      </c>
      <c r="Q4" s="105" t="str">
        <f xml:space="preserve"> "IsoT " &amp; CHOOSE(O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303.15 K</v>
      </c>
      <c r="R4" s="106" t="str">
        <f xml:space="preserve"> "IsoT " &amp; CHOOSE(P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305.85 K</v>
      </c>
      <c r="S4" s="105" t="str">
        <f xml:space="preserve"> "IsoT " &amp; CHOOSE(Q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308.15 K</v>
      </c>
      <c r="T4" s="106" t="str">
        <f xml:space="preserve"> "IsoT " &amp; CHOOSE(R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310.4 K</v>
      </c>
      <c r="U4" s="105" t="str">
        <f xml:space="preserve"> "IsoT " &amp; CHOOSE(S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311.15 K</v>
      </c>
      <c r="V4" s="106" t="str">
        <f xml:space="preserve"> "IsoT " &amp; CHOOSE(T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313.15 K</v>
      </c>
      <c r="W4" s="105" t="str">
        <f xml:space="preserve"> "IsoT " &amp; CHOOSE(U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315.6 K</v>
      </c>
      <c r="X4" s="106" t="str">
        <f xml:space="preserve"> "IsoT " &amp; CHOOSE(V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318.15 K</v>
      </c>
      <c r="Y4" s="105" t="str">
        <f xml:space="preserve"> "IsoT " &amp; CHOOSE(W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318.7 K</v>
      </c>
      <c r="Z4" s="106" t="str">
        <f xml:space="preserve"> "IsoT " &amp; CHOOSE(X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322.15 K</v>
      </c>
      <c r="AA4" s="105" t="str">
        <f xml:space="preserve"> "IsoT " &amp; CHOOSE(Y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323.15 K</v>
      </c>
      <c r="AB4" s="106" t="str">
        <f xml:space="preserve"> "IsoT " &amp; CHOOSE(Z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326.9 K</v>
      </c>
      <c r="AC4" s="105" t="str">
        <f xml:space="preserve"> "IsoT " &amp; CHOOSE(AA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330.75 K</v>
      </c>
      <c r="AD4" s="106" t="str">
        <f xml:space="preserve"> "IsoT " &amp; CHOOSE(AB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332.2 K</v>
      </c>
      <c r="AE4" s="105" t="str">
        <f xml:space="preserve"> "IsoT " &amp; CHOOSE(AC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333.15 K</v>
      </c>
      <c r="AF4" s="106" t="str">
        <f xml:space="preserve"> "IsoT " &amp; CHOOSE(AD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AG4" s="105" t="str">
        <f xml:space="preserve"> "IsoT " &amp; CHOOSE(AE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283.15 K</v>
      </c>
      <c r="AH4" s="106" t="str">
        <f xml:space="preserve"> "IsoT " &amp; CHOOSE(AF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288.15 K</v>
      </c>
      <c r="AI4" s="105" t="str">
        <f xml:space="preserve"> "IsoT " &amp; CHOOSE(AG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292.75 K</v>
      </c>
      <c r="AJ4" s="106" t="str">
        <f xml:space="preserve"> "IsoT " &amp; CHOOSE(AH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293.15 K</v>
      </c>
      <c r="AK4" s="105" t="str">
        <f xml:space="preserve"> "IsoT " &amp; CHOOSE(AI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295.15 K</v>
      </c>
      <c r="AL4" s="106" t="str">
        <f xml:space="preserve"> "IsoT " &amp; CHOOSE(AJ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297.55 K</v>
      </c>
      <c r="AM4" s="105" t="str">
        <f xml:space="preserve"> "IsoT " &amp; CHOOSE(AK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297.75 K</v>
      </c>
      <c r="AN4" s="106" t="str">
        <f xml:space="preserve"> "IsoT " &amp; CHOOSE(AL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298.15 K</v>
      </c>
      <c r="AO4" s="105" t="str">
        <f xml:space="preserve"> "IsoT " &amp; CHOOSE(AM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300.2 K</v>
      </c>
      <c r="AP4" s="106" t="str">
        <f xml:space="preserve"> "IsoT " &amp; CHOOSE(AN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303.15 K</v>
      </c>
      <c r="AQ4" s="105" t="str">
        <f xml:space="preserve"> "IsoT " &amp; CHOOSE(AO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305.85 K</v>
      </c>
      <c r="AR4" s="106" t="str">
        <f xml:space="preserve"> "IsoT " &amp; CHOOSE(AP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308.15 K</v>
      </c>
      <c r="AS4" s="105" t="str">
        <f xml:space="preserve"> "IsoT " &amp; CHOOSE(AQ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310.4 K</v>
      </c>
      <c r="AT4" s="106" t="str">
        <f xml:space="preserve"> "IsoT " &amp; CHOOSE(AR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311.15 K</v>
      </c>
      <c r="AU4" s="105" t="str">
        <f xml:space="preserve"> "IsoT " &amp; CHOOSE(AS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313.15 K</v>
      </c>
      <c r="AV4" s="106" t="str">
        <f xml:space="preserve"> "IsoT " &amp; CHOOSE(AT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315.6 K</v>
      </c>
      <c r="AW4" s="105" t="str">
        <f xml:space="preserve"> "IsoT " &amp; CHOOSE(AU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318.15 K</v>
      </c>
      <c r="AX4" s="106" t="str">
        <f xml:space="preserve"> "IsoT " &amp; CHOOSE(AV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318.7 K</v>
      </c>
      <c r="AY4" s="105" t="str">
        <f xml:space="preserve"> "IsoT " &amp; CHOOSE(AW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322.15 K</v>
      </c>
      <c r="AZ4" s="106" t="str">
        <f xml:space="preserve"> "IsoT " &amp; CHOOSE(AX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323.15 K</v>
      </c>
      <c r="BA4" s="105" t="str">
        <f xml:space="preserve"> "IsoT " &amp; CHOOSE(AY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326.9 K</v>
      </c>
      <c r="BB4" s="106" t="str">
        <f xml:space="preserve"> "IsoT " &amp; CHOOSE(AZ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330.75 K</v>
      </c>
      <c r="BC4" s="105" t="str">
        <f xml:space="preserve"> "IsoT " &amp; CHOOSE(BA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332.2 K</v>
      </c>
      <c r="BD4" s="106" t="str">
        <f xml:space="preserve"> "IsoT " &amp; CHOOSE(BB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333.15 K</v>
      </c>
      <c r="BE4" s="105" t="str">
        <f xml:space="preserve"> "IsoT " &amp; CHOOSE(BC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BF4" s="106" t="str">
        <f xml:space="preserve"> "IsoT " &amp; CHOOSE(BD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BG4" s="105" t="str">
        <f xml:space="preserve"> "IsoT " &amp; CHOOSE(BE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BH4" s="106" t="str">
        <f xml:space="preserve"> "IsoT " &amp; CHOOSE(BF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BI4" s="105" t="str">
        <f xml:space="preserve"> "IsoT " &amp; CHOOSE(BG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BJ4" s="106" t="str">
        <f xml:space="preserve"> "IsoT " &amp; CHOOSE(BH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BK4" s="105" t="str">
        <f xml:space="preserve"> "IsoT " &amp; CHOOSE(BI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BL4" s="106" t="str">
        <f xml:space="preserve"> "IsoT " &amp; CHOOSE(BJ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BM4" s="105" t="str">
        <f xml:space="preserve"> "IsoT " &amp; CHOOSE(BK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  <c r="BN4" s="106" t="str">
        <f xml:space="preserve"> "IsoT " &amp; CHOOSE(BL1,saida!$AO$2,saida!$AO$3,saida!$AO$4,saida!$AO$5,saida!$AO$6,saida!$AO$7,saida!$AO$8,saida!$AO$9,saida!$AO$10,saida!$AO$11,saida!$AO$12,saida!$AO$13,saida!$AO$14,saida!$AO$15,saida!$AO$16,saida!$AO$17,saida!$AO$18,saida!$AO$19,saida!$AO$20,saida!$AO$21,saida!$AO$22,saida!$AO$23,saida!$AO$24,saida!$AO$25,saida!$AO$26,saida!$AO$27,saida!$AO$28,saida!$AO$29,saida!$AO$30,saida!$AO$31,saida!$AO$32) &amp; " K"</f>
        <v>IsoT 278.15 K</v>
      </c>
    </row>
    <row r="5" spans="1:66" x14ac:dyDescent="0.25">
      <c r="A5" s="70" t="s">
        <v>30</v>
      </c>
      <c r="B5" s="71"/>
      <c r="D5" s="7">
        <v>1</v>
      </c>
      <c r="E5" s="78">
        <f>IF(ISNUMBER(saida!AN2)=TRUE,saida!AN2,"")</f>
        <v>0</v>
      </c>
      <c r="F5" s="78">
        <f>IF(ISNUMBER(saida!AM2)=TRUE,saida!AM2,"")</f>
        <v>0</v>
      </c>
      <c r="G5" s="24">
        <f>saida!AP2</f>
        <v>0.92720974552795932</v>
      </c>
      <c r="H5" s="25">
        <f>saida!AQ2</f>
        <v>1.003030947222763</v>
      </c>
      <c r="I5" s="24">
        <f>saida!AR2</f>
        <v>1.082402647399433</v>
      </c>
      <c r="J5" s="25">
        <f>saida!AS2</f>
        <v>1.1585399864417421</v>
      </c>
      <c r="K5" s="24">
        <f>saida!AT2</f>
        <v>1.1653008477829501</v>
      </c>
      <c r="L5" s="25">
        <f>saida!AU2</f>
        <v>1.199439906754838</v>
      </c>
      <c r="M5" s="24">
        <f>saida!AV2</f>
        <v>1.241140167341156</v>
      </c>
      <c r="N5" s="25">
        <f>saida!AW2</f>
        <v>1.244651148932731</v>
      </c>
      <c r="O5" s="24">
        <f>saida!AX2</f>
        <v>1.251689659809911</v>
      </c>
      <c r="P5" s="25">
        <f>saida!AY2</f>
        <v>1.2881073617612731</v>
      </c>
      <c r="Q5" s="24">
        <f>saida!AZ2</f>
        <v>1.341521395311924</v>
      </c>
      <c r="R5" s="25">
        <f>saida!BA2</f>
        <v>1.3914416778803449</v>
      </c>
      <c r="S5" s="24">
        <f>saida!BB2</f>
        <v>1.4347367206498349</v>
      </c>
      <c r="T5" s="25">
        <f>saida!BC2</f>
        <v>1.477769068292949</v>
      </c>
      <c r="U5" s="24">
        <f>saida!BD2</f>
        <v>1.492261064080503</v>
      </c>
      <c r="V5" s="25">
        <f>saida!BE2</f>
        <v>1.531264859138965</v>
      </c>
      <c r="W5" s="24">
        <f>saida!BF2</f>
        <v>1.5797485826161499</v>
      </c>
      <c r="X5" s="25">
        <f>saida!BG2</f>
        <v>1.63102385956743</v>
      </c>
      <c r="Y5" s="24">
        <f>saida!BH2</f>
        <v>1.6421907101180939</v>
      </c>
      <c r="Z5" s="25">
        <f>saida!BI2</f>
        <v>1.7130952647663999</v>
      </c>
      <c r="AA5" s="24">
        <f>saida!BJ2</f>
        <v>1.733920906830493</v>
      </c>
      <c r="AB5" s="25">
        <f>saida!BK2</f>
        <v>1.8130912674910939</v>
      </c>
      <c r="AC5" s="24">
        <f>saida!BL2</f>
        <v>1.896099273305538</v>
      </c>
      <c r="AD5" s="25">
        <f>saida!BM2</f>
        <v>1.9278044776959149</v>
      </c>
      <c r="AE5" s="24">
        <f>saida!BN2</f>
        <v>1.9487057768131639</v>
      </c>
      <c r="AF5" s="25">
        <f>saida!BO2</f>
        <v>0.53460698229513515</v>
      </c>
      <c r="AG5" s="24">
        <f>saida!BP2</f>
        <v>0.53042868076603844</v>
      </c>
      <c r="AH5" s="25">
        <f>saida!BQ2</f>
        <v>0.5266309078053254</v>
      </c>
      <c r="AI5" s="24">
        <f>saida!BR2</f>
        <v>0.52353316638498049</v>
      </c>
      <c r="AJ5" s="25">
        <f>saida!BS2</f>
        <v>0.52328328977633431</v>
      </c>
      <c r="AK5" s="24">
        <f>saida!BT2</f>
        <v>0.52208289465197077</v>
      </c>
      <c r="AL5" s="25">
        <f>saida!BU2</f>
        <v>0.52075308902170425</v>
      </c>
      <c r="AM5" s="24">
        <f>saida!BV2</f>
        <v>0.52064784772279693</v>
      </c>
      <c r="AN5" s="25">
        <f>saida!BW2</f>
        <v>0.52043997355385463</v>
      </c>
      <c r="AO5" s="24">
        <f>saida!BX2</f>
        <v>0.51942979695787583</v>
      </c>
      <c r="AP5" s="25">
        <f>saida!BY2</f>
        <v>0.51814136891866969</v>
      </c>
      <c r="AQ5" s="24">
        <f>saida!BZ2</f>
        <v>0.51713702697610142</v>
      </c>
      <c r="AR5" s="25">
        <f>saida!CA2</f>
        <v>0.51641579021706518</v>
      </c>
      <c r="AS5" s="24">
        <f>saida!CB2</f>
        <v>0.51583130376966679</v>
      </c>
      <c r="AT5" s="25">
        <f>saida!CC2</f>
        <v>0.51566326605085822</v>
      </c>
      <c r="AU5" s="24">
        <f>saida!CD2</f>
        <v>0.51528095621489112</v>
      </c>
      <c r="AV5" s="25">
        <f>saida!CE2</f>
        <v>0.51494342688458306</v>
      </c>
      <c r="AW5" s="24">
        <f>saida!CF2</f>
        <v>0.51474532523705496</v>
      </c>
      <c r="AX5" s="25">
        <f>saida!CG2</f>
        <v>0.51472307386242211</v>
      </c>
      <c r="AY5" s="24">
        <f>saida!CH2</f>
        <v>0.51474873613747607</v>
      </c>
      <c r="AZ5" s="25">
        <f>saida!CI2</f>
        <v>0.51480926008288241</v>
      </c>
      <c r="BA5" s="24">
        <f>saida!CJ2</f>
        <v>0.51524686729490521</v>
      </c>
      <c r="BB5" s="25">
        <f>saida!CK2</f>
        <v>0.51603774850517925</v>
      </c>
      <c r="BC5" s="24">
        <f>saida!CL2</f>
        <v>0.51642384982852974</v>
      </c>
      <c r="BD5" s="25">
        <f>saida!CM2</f>
        <v>0.51670263576814002</v>
      </c>
      <c r="BE5" s="24">
        <f>saida!CN2</f>
        <v>0</v>
      </c>
      <c r="BF5" s="25">
        <f>saida!CO2</f>
        <v>0</v>
      </c>
      <c r="BG5" s="24">
        <f>saida!CP2</f>
        <v>0</v>
      </c>
      <c r="BH5" s="25">
        <f>saida!CQ2</f>
        <v>0</v>
      </c>
      <c r="BI5" s="24">
        <f>saida!CR2</f>
        <v>0</v>
      </c>
      <c r="BJ5" s="25">
        <f>saida!CS2</f>
        <v>0</v>
      </c>
      <c r="BK5" s="24">
        <f>saida!CT2</f>
        <v>0</v>
      </c>
      <c r="BL5" s="25">
        <f>saida!CU2</f>
        <v>0</v>
      </c>
      <c r="BM5" s="24">
        <f>saida!CV2</f>
        <v>0</v>
      </c>
      <c r="BN5" s="25">
        <f>saida!CW2</f>
        <v>0</v>
      </c>
    </row>
    <row r="6" spans="1:66" x14ac:dyDescent="0.25">
      <c r="A6" s="70" t="str">
        <f>saida!AC1</f>
        <v>R2 b</v>
      </c>
      <c r="B6" s="111">
        <f>saida!AC2</f>
        <v>0.9928815903563516</v>
      </c>
      <c r="D6" s="7">
        <v>2</v>
      </c>
      <c r="E6" s="78">
        <f>IF(ISNUMBER(saida!AN3)=TRUE,saida!AN3,"")</f>
        <v>0.106189360875821</v>
      </c>
      <c r="F6" s="78">
        <f>IF(ISNUMBER(saida!AM3)=TRUE,saida!AM3,"")</f>
        <v>3.3333333333333333E-2</v>
      </c>
      <c r="G6" s="24">
        <f>saida!AP3</f>
        <v>0.78642416251001201</v>
      </c>
      <c r="H6" s="25">
        <f>saida!AQ3</f>
        <v>0.85202155059205786</v>
      </c>
      <c r="I6" s="24">
        <f>saida!AR3</f>
        <v>0.92091669754408378</v>
      </c>
      <c r="J6" s="25">
        <f>saida!AS3</f>
        <v>0.98722773249111728</v>
      </c>
      <c r="K6" s="24">
        <f>saida!AT3</f>
        <v>0.99312673561134801</v>
      </c>
      <c r="L6" s="25">
        <f>saida!AU3</f>
        <v>1.0229406614378229</v>
      </c>
      <c r="M6" s="24">
        <f>saida!AV3</f>
        <v>1.059418705412239</v>
      </c>
      <c r="N6" s="25">
        <f>saida!AW3</f>
        <v>1.0624930574587761</v>
      </c>
      <c r="O6" s="24">
        <f>saida!AX3</f>
        <v>1.068657669026899</v>
      </c>
      <c r="P6" s="25">
        <f>saida!AY3</f>
        <v>1.100584278865588</v>
      </c>
      <c r="Q6" s="24">
        <f>saida!AZ3</f>
        <v>1.1475036070919611</v>
      </c>
      <c r="R6" s="25">
        <f>saida!BA3</f>
        <v>1.1914527025153301</v>
      </c>
      <c r="S6" s="24">
        <f>saida!BB3</f>
        <v>1.2296457119778139</v>
      </c>
      <c r="T6" s="25">
        <f>saida!BC3</f>
        <v>1.2676769529973091</v>
      </c>
      <c r="U6" s="24">
        <f>saida!BD3</f>
        <v>1.280500286757182</v>
      </c>
      <c r="V6" s="25">
        <f>saida!BE3</f>
        <v>1.3150517346085211</v>
      </c>
      <c r="W6" s="24">
        <f>saida!BF3</f>
        <v>1.3580786253106869</v>
      </c>
      <c r="X6" s="25">
        <f>saida!BG3</f>
        <v>1.4036751124829749</v>
      </c>
      <c r="Y6" s="24">
        <f>saida!BH3</f>
        <v>1.413617632308406</v>
      </c>
      <c r="Z6" s="25">
        <f>saida!BI3</f>
        <v>1.476849792689638</v>
      </c>
      <c r="AA6" s="24">
        <f>saida!BJ3</f>
        <v>1.495454798698449</v>
      </c>
      <c r="AB6" s="25">
        <f>saida!BK3</f>
        <v>1.5663157169403681</v>
      </c>
      <c r="AC6" s="24">
        <f>saida!BL3</f>
        <v>1.6408296828603071</v>
      </c>
      <c r="AD6" s="25">
        <f>saida!BM3</f>
        <v>1.6693473847123541</v>
      </c>
      <c r="AE6" s="24">
        <f>saida!BN3</f>
        <v>1.688164073275864</v>
      </c>
      <c r="AF6" s="25">
        <f>saida!BO3</f>
        <v>0.54852201488480834</v>
      </c>
      <c r="AG6" s="24">
        <f>saida!BP3</f>
        <v>0.54334035170232153</v>
      </c>
      <c r="AH6" s="25">
        <f>saida!BQ3</f>
        <v>0.53849977733354593</v>
      </c>
      <c r="AI6" s="24">
        <f>saida!BR3</f>
        <v>0.53440735208963264</v>
      </c>
      <c r="AJ6" s="25">
        <f>saida!BS3</f>
        <v>0.53406938517656977</v>
      </c>
      <c r="AK6" s="24">
        <f>saida!BT3</f>
        <v>0.53242473024803916</v>
      </c>
      <c r="AL6" s="25">
        <f>saida!BU3</f>
        <v>0.53055349674024488</v>
      </c>
      <c r="AM6" s="24">
        <f>saida!BV3</f>
        <v>0.53040273017598416</v>
      </c>
      <c r="AN6" s="25">
        <f>saida!BW3</f>
        <v>0.53010362013420254</v>
      </c>
      <c r="AO6" s="24">
        <f>saida!BX3</f>
        <v>0.52862198017275053</v>
      </c>
      <c r="AP6" s="25">
        <f>saida!BY3</f>
        <v>0.52664386584480039</v>
      </c>
      <c r="AQ6" s="24">
        <f>saida!BZ3</f>
        <v>0.5249969358792137</v>
      </c>
      <c r="AR6" s="25">
        <f>saida!CA3</f>
        <v>0.52371998272443854</v>
      </c>
      <c r="AS6" s="24">
        <f>saida!CB3</f>
        <v>0.52258465492898976</v>
      </c>
      <c r="AT6" s="25">
        <f>saida!CC3</f>
        <v>0.52223145660244141</v>
      </c>
      <c r="AU6" s="24">
        <f>saida!CD3</f>
        <v>0.52135168663968257</v>
      </c>
      <c r="AV6" s="25">
        <f>saida!CE3</f>
        <v>0.52039763679172224</v>
      </c>
      <c r="AW6" s="24">
        <f>saida!CF3</f>
        <v>0.51954982060156918</v>
      </c>
      <c r="AX6" s="25">
        <f>saida!CG3</f>
        <v>0.51938639501220196</v>
      </c>
      <c r="AY6" s="24">
        <f>saida!CH3</f>
        <v>0.51851844464650276</v>
      </c>
      <c r="AZ6" s="25">
        <f>saida!CI3</f>
        <v>0.5183174366046791</v>
      </c>
      <c r="BA6" s="24">
        <f>saida!CJ3</f>
        <v>0.51776483048025834</v>
      </c>
      <c r="BB6" s="25">
        <f>saida!CK3</f>
        <v>0.51752460578605863</v>
      </c>
      <c r="BC6" s="24">
        <f>saida!CL3</f>
        <v>0.51751886760764398</v>
      </c>
      <c r="BD6" s="25">
        <f>saida!CM3</f>
        <v>0.51753995654394391</v>
      </c>
      <c r="BE6" s="24">
        <f>saida!CN3</f>
        <v>0</v>
      </c>
      <c r="BF6" s="25">
        <f>saida!CO3</f>
        <v>0</v>
      </c>
      <c r="BG6" s="24">
        <f>saida!CP3</f>
        <v>0</v>
      </c>
      <c r="BH6" s="25">
        <f>saida!CQ3</f>
        <v>0</v>
      </c>
      <c r="BI6" s="24">
        <f>saida!CR3</f>
        <v>0</v>
      </c>
      <c r="BJ6" s="25">
        <f>saida!CS3</f>
        <v>0</v>
      </c>
      <c r="BK6" s="24">
        <f>saida!CT3</f>
        <v>0</v>
      </c>
      <c r="BL6" s="25">
        <f>saida!CU3</f>
        <v>0</v>
      </c>
      <c r="BM6" s="24">
        <f>saida!CV3</f>
        <v>0</v>
      </c>
      <c r="BN6" s="25">
        <f>saida!CW3</f>
        <v>0</v>
      </c>
    </row>
    <row r="7" spans="1:66" x14ac:dyDescent="0.25">
      <c r="A7" s="70" t="str">
        <f>saida!AD1</f>
        <v>AAD b</v>
      </c>
      <c r="B7" s="72">
        <f>saida!AD2</f>
        <v>2.7301177087954352E-2</v>
      </c>
      <c r="D7" s="7">
        <v>3</v>
      </c>
      <c r="E7" s="78">
        <f>IF(ISNUMBER(saida!AN4)=TRUE,saida!AN4,"")</f>
        <v>0.19749393848758109</v>
      </c>
      <c r="F7" s="78">
        <f>IF(ISNUMBER(saida!AM4)=TRUE,saida!AM4,"")</f>
        <v>6.6666666666666666E-2</v>
      </c>
      <c r="G7" s="24">
        <f>saida!AP4</f>
        <v>0.67998208039947505</v>
      </c>
      <c r="H7" s="25">
        <f>saida!AQ4</f>
        <v>0.73708555036228651</v>
      </c>
      <c r="I7" s="24">
        <f>saida!AR4</f>
        <v>0.79716487958031834</v>
      </c>
      <c r="J7" s="25">
        <f>saida!AS4</f>
        <v>0.85510060317151992</v>
      </c>
      <c r="K7" s="24">
        <f>saida!AT4</f>
        <v>0.86025998431469197</v>
      </c>
      <c r="L7" s="25">
        <f>saida!AU4</f>
        <v>0.88634977893775968</v>
      </c>
      <c r="M7" s="24">
        <f>saida!AV4</f>
        <v>0.91830343108176549</v>
      </c>
      <c r="N7" s="25">
        <f>saida!AW4</f>
        <v>0.92099810662191106</v>
      </c>
      <c r="O7" s="24">
        <f>saida!AX4</f>
        <v>0.92640216356777627</v>
      </c>
      <c r="P7" s="25">
        <f>saida!AY4</f>
        <v>0.95440644535909935</v>
      </c>
      <c r="Q7" s="24">
        <f>saida!AZ4</f>
        <v>0.99561268181396745</v>
      </c>
      <c r="R7" s="25">
        <f>saida!BA4</f>
        <v>1.034266031307584</v>
      </c>
      <c r="S7" s="24">
        <f>saida!BB4</f>
        <v>1.067901042766106</v>
      </c>
      <c r="T7" s="25">
        <f>saida!BC4</f>
        <v>1.101434615182624</v>
      </c>
      <c r="U7" s="24">
        <f>saida!BD4</f>
        <v>1.1127506641406211</v>
      </c>
      <c r="V7" s="25">
        <f>saida!BE4</f>
        <v>1.143264102886604</v>
      </c>
      <c r="W7" s="24">
        <f>saida!BF4</f>
        <v>1.181309715079621</v>
      </c>
      <c r="X7" s="25">
        <f>saida!BG4</f>
        <v>1.221684414612868</v>
      </c>
      <c r="Y7" s="24">
        <f>saida!BH4</f>
        <v>1.230496065000185</v>
      </c>
      <c r="Z7" s="25">
        <f>saida!BI4</f>
        <v>1.286600590212533</v>
      </c>
      <c r="AA7" s="24">
        <f>saida!BJ4</f>
        <v>1.3031294797645321</v>
      </c>
      <c r="AB7" s="25">
        <f>saida!BK4</f>
        <v>1.3661695962918889</v>
      </c>
      <c r="AC7" s="24">
        <f>saida!BL4</f>
        <v>1.432604683714104</v>
      </c>
      <c r="AD7" s="25">
        <f>saida!BM4</f>
        <v>1.4580689484940419</v>
      </c>
      <c r="AE7" s="24">
        <f>saida!BN4</f>
        <v>1.474882363392821</v>
      </c>
      <c r="AF7" s="25">
        <f>saida!BO4</f>
        <v>0.55989007767039312</v>
      </c>
      <c r="AG7" s="24">
        <f>saida!BP4</f>
        <v>0.55395526767685277</v>
      </c>
      <c r="AH7" s="25">
        <f>saida!BQ4</f>
        <v>0.54832126157683436</v>
      </c>
      <c r="AI7" s="24">
        <f>saida!BR4</f>
        <v>0.54346225256867065</v>
      </c>
      <c r="AJ7" s="25">
        <f>saida!BS4</f>
        <v>0.54305594441350957</v>
      </c>
      <c r="AK7" s="24">
        <f>saida!BT4</f>
        <v>0.54106552150256548</v>
      </c>
      <c r="AL7" s="25">
        <f>saida!BU4</f>
        <v>0.5387704140953562</v>
      </c>
      <c r="AM7" s="24">
        <f>saida!BV4</f>
        <v>0.53858388356918396</v>
      </c>
      <c r="AN7" s="25">
        <f>saida!BW4</f>
        <v>0.5382130429589046</v>
      </c>
      <c r="AO7" s="24">
        <f>saida!BX4</f>
        <v>0.53635952470678683</v>
      </c>
      <c r="AP7" s="25">
        <f>saida!BY4</f>
        <v>0.53383377598253268</v>
      </c>
      <c r="AQ7" s="24">
        <f>saida!BZ4</f>
        <v>0.53167279035530823</v>
      </c>
      <c r="AR7" s="25">
        <f>saida!CA4</f>
        <v>0.52994834367724108</v>
      </c>
      <c r="AS7" s="24">
        <f>saida!CB4</f>
        <v>0.52836679423642685</v>
      </c>
      <c r="AT7" s="25">
        <f>saida!CC4</f>
        <v>0.5278630141205829</v>
      </c>
      <c r="AU7" s="24">
        <f>saida!CD4</f>
        <v>0.52657723007736357</v>
      </c>
      <c r="AV7" s="25">
        <f>saida!CE4</f>
        <v>0.52511707322839374</v>
      </c>
      <c r="AW7" s="24">
        <f>saida!CF4</f>
        <v>0.52373244403088204</v>
      </c>
      <c r="AX7" s="25">
        <f>saida!CG4</f>
        <v>0.52345191047103257</v>
      </c>
      <c r="AY7" s="24">
        <f>saida!CH4</f>
        <v>0.52183886718934946</v>
      </c>
      <c r="AZ7" s="25">
        <f>saida!CI4</f>
        <v>0.52141855583432728</v>
      </c>
      <c r="BA7" s="24">
        <f>saida!CJ4</f>
        <v>0.52003060021794667</v>
      </c>
      <c r="BB7" s="25">
        <f>saida!CK4</f>
        <v>0.51891218118861537</v>
      </c>
      <c r="BC7" s="24">
        <f>saida!CL4</f>
        <v>0.5185705056804677</v>
      </c>
      <c r="BD7" s="25">
        <f>saida!CM4</f>
        <v>0.51837000473060979</v>
      </c>
      <c r="BE7" s="24">
        <f>saida!CN4</f>
        <v>0</v>
      </c>
      <c r="BF7" s="25">
        <f>saida!CO4</f>
        <v>0</v>
      </c>
      <c r="BG7" s="24">
        <f>saida!CP4</f>
        <v>0</v>
      </c>
      <c r="BH7" s="25">
        <f>saida!CQ4</f>
        <v>0</v>
      </c>
      <c r="BI7" s="24">
        <f>saida!CR4</f>
        <v>0</v>
      </c>
      <c r="BJ7" s="25">
        <f>saida!CS4</f>
        <v>0</v>
      </c>
      <c r="BK7" s="24">
        <f>saida!CT4</f>
        <v>0</v>
      </c>
      <c r="BL7" s="25">
        <f>saida!CU4</f>
        <v>0</v>
      </c>
      <c r="BM7" s="24">
        <f>saida!CV4</f>
        <v>0</v>
      </c>
      <c r="BN7" s="25">
        <f>saida!CW4</f>
        <v>0</v>
      </c>
    </row>
    <row r="8" spans="1:66" x14ac:dyDescent="0.25">
      <c r="A8" s="70" t="str">
        <f>saida!AE1</f>
        <v>maxAD b</v>
      </c>
      <c r="B8" s="72">
        <f>saida!AE2</f>
        <v>0.12614105165618611</v>
      </c>
      <c r="D8" s="7">
        <v>4</v>
      </c>
      <c r="E8" s="78">
        <f>IF(ISNUMBER(saida!AN5)=TRUE,saida!AN5,"")</f>
        <v>0.27683840091345802</v>
      </c>
      <c r="F8" s="78">
        <f>IF(ISNUMBER(saida!AM5)=TRUE,saida!AM5,"")</f>
        <v>0.1</v>
      </c>
      <c r="G8" s="24">
        <f>saida!AP5</f>
        <v>0.59836385838699624</v>
      </c>
      <c r="H8" s="25">
        <f>saida!AQ5</f>
        <v>0.64843359037120718</v>
      </c>
      <c r="I8" s="24">
        <f>saida!AR5</f>
        <v>0.70113709419956127</v>
      </c>
      <c r="J8" s="25">
        <f>saida!AS5</f>
        <v>0.75199293587731686</v>
      </c>
      <c r="K8" s="24">
        <f>saida!AT5</f>
        <v>0.75652366066645627</v>
      </c>
      <c r="L8" s="25">
        <f>saida!AU5</f>
        <v>0.77943950961581454</v>
      </c>
      <c r="M8" s="24">
        <f>saida!AV5</f>
        <v>0.8075179182215152</v>
      </c>
      <c r="N8" s="25">
        <f>saida!AW5</f>
        <v>0.80988642833414071</v>
      </c>
      <c r="O8" s="24">
        <f>saida!AX5</f>
        <v>0.81463668246685228</v>
      </c>
      <c r="P8" s="25">
        <f>saida!AY5</f>
        <v>0.83925961458610487</v>
      </c>
      <c r="Q8" s="24">
        <f>saida!AZ5</f>
        <v>0.87551182709680175</v>
      </c>
      <c r="R8" s="25">
        <f>saida!BA5</f>
        <v>0.90954250367642475</v>
      </c>
      <c r="S8" s="24">
        <f>saida!BB5</f>
        <v>0.9391751643059667</v>
      </c>
      <c r="T8" s="25">
        <f>saida!BC5</f>
        <v>0.96873782685067655</v>
      </c>
      <c r="U8" s="24">
        <f>saida!BD5</f>
        <v>0.97871833791610896</v>
      </c>
      <c r="V8" s="25">
        <f>saida!BE5</f>
        <v>1.0056419731359341</v>
      </c>
      <c r="W8" s="24">
        <f>saida!BF5</f>
        <v>1.039235419675441</v>
      </c>
      <c r="X8" s="25">
        <f>saida!BG5</f>
        <v>1.074914809982118</v>
      </c>
      <c r="Y8" s="24">
        <f>saida!BH5</f>
        <v>1.082705801117462</v>
      </c>
      <c r="Z8" s="25">
        <f>saida!BI5</f>
        <v>1.1323463429234271</v>
      </c>
      <c r="AA8" s="24">
        <f>saida!BJ5</f>
        <v>1.1469823806056849</v>
      </c>
      <c r="AB8" s="25">
        <f>saida!BK5</f>
        <v>1.20285164522193</v>
      </c>
      <c r="AC8" s="24">
        <f>saida!BL5</f>
        <v>1.261812814694879</v>
      </c>
      <c r="AD8" s="25">
        <f>saida!BM5</f>
        <v>1.2844349264159609</v>
      </c>
      <c r="AE8" s="24">
        <f>saida!BN5</f>
        <v>1.299378564015585</v>
      </c>
      <c r="AF8" s="25">
        <f>saida!BO5</f>
        <v>0.56877543370443195</v>
      </c>
      <c r="AG8" s="24">
        <f>saida!BP5</f>
        <v>0.56228918649798487</v>
      </c>
      <c r="AH8" s="25">
        <f>saida!BQ5</f>
        <v>0.55606583117386832</v>
      </c>
      <c r="AI8" s="24">
        <f>saida!BR5</f>
        <v>0.5506297704360188</v>
      </c>
      <c r="AJ8" s="25">
        <f>saida!BS5</f>
        <v>0.55017166493181791</v>
      </c>
      <c r="AK8" s="24">
        <f>saida!BT5</f>
        <v>0.54791831314588357</v>
      </c>
      <c r="AL8" s="25">
        <f>saida!BU5</f>
        <v>0.54529894606989981</v>
      </c>
      <c r="AM8" s="24">
        <f>saida!BV5</f>
        <v>0.54508496018748731</v>
      </c>
      <c r="AN8" s="25">
        <f>saida!BW5</f>
        <v>0.54465900781074716</v>
      </c>
      <c r="AO8" s="24">
        <f>saida!BX5</f>
        <v>0.54251882222781056</v>
      </c>
      <c r="AP8" s="25">
        <f>saida!BY5</f>
        <v>0.53956808858705074</v>
      </c>
      <c r="AQ8" s="24">
        <f>saida!BZ5</f>
        <v>0.53700516539270293</v>
      </c>
      <c r="AR8" s="25">
        <f>saida!CA5</f>
        <v>0.53492851271405073</v>
      </c>
      <c r="AS8" s="24">
        <f>saida!CB5</f>
        <v>0.5329936625808207</v>
      </c>
      <c r="AT8" s="25">
        <f>saida!CC5</f>
        <v>0.53237019256890139</v>
      </c>
      <c r="AU8" s="24">
        <f>saida!CD5</f>
        <v>0.53076053872059747</v>
      </c>
      <c r="AV8" s="25">
        <f>saida!CE5</f>
        <v>0.5288943521601156</v>
      </c>
      <c r="AW8" s="24">
        <f>saida!CF5</f>
        <v>0.52707630387886728</v>
      </c>
      <c r="AX8" s="25">
        <f>saida!CG5</f>
        <v>0.52670084768552672</v>
      </c>
      <c r="AY8" s="24">
        <f>saida!CH5</f>
        <v>0.52448080724791568</v>
      </c>
      <c r="AZ8" s="25">
        <f>saida!CI5</f>
        <v>0.52388084609861907</v>
      </c>
      <c r="BA8" s="24">
        <f>saida!CJ5</f>
        <v>0.52180454215439198</v>
      </c>
      <c r="BB8" s="25">
        <f>saida!CK5</f>
        <v>0.51995571728475942</v>
      </c>
      <c r="BC8" s="24">
        <f>saida!CL5</f>
        <v>0.51933284990094042</v>
      </c>
      <c r="BD8" s="25">
        <f>saida!CM5</f>
        <v>0.51894633681652091</v>
      </c>
      <c r="BE8" s="24">
        <f>saida!CN5</f>
        <v>0</v>
      </c>
      <c r="BF8" s="25">
        <f>saida!CO5</f>
        <v>0</v>
      </c>
      <c r="BG8" s="24">
        <f>saida!CP5</f>
        <v>0</v>
      </c>
      <c r="BH8" s="25">
        <f>saida!CQ5</f>
        <v>0</v>
      </c>
      <c r="BI8" s="24">
        <f>saida!CR5</f>
        <v>0</v>
      </c>
      <c r="BJ8" s="25">
        <f>saida!CS5</f>
        <v>0</v>
      </c>
      <c r="BK8" s="24">
        <f>saida!CT5</f>
        <v>0</v>
      </c>
      <c r="BL8" s="25">
        <f>saida!CU5</f>
        <v>0</v>
      </c>
      <c r="BM8" s="24">
        <f>saida!CV5</f>
        <v>0</v>
      </c>
      <c r="BN8" s="25">
        <f>saida!CW5</f>
        <v>0</v>
      </c>
    </row>
    <row r="9" spans="1:66" x14ac:dyDescent="0.25">
      <c r="A9" s="70" t="str">
        <f>saida!AF1 &amp; " (%)"</f>
        <v>AARD b (%)</v>
      </c>
      <c r="B9" s="73">
        <f>saida!AF2*100</f>
        <v>3.0363020885106318</v>
      </c>
      <c r="D9" s="7">
        <v>5</v>
      </c>
      <c r="E9" s="78">
        <f>IF(ISNUMBER(saida!AN6)=TRUE,saida!AN6,"")</f>
        <v>0.34642830232382898</v>
      </c>
      <c r="F9" s="78">
        <f>IF(ISNUMBER(saida!AM6)=TRUE,saida!AM6,"")</f>
        <v>0.1333333333333333</v>
      </c>
      <c r="G9" s="24">
        <f>saida!AP6</f>
        <v>0.53500464167669659</v>
      </c>
      <c r="H9" s="25">
        <f>saida!AQ6</f>
        <v>0.57924085181486484</v>
      </c>
      <c r="I9" s="24">
        <f>saida!AR6</f>
        <v>0.62577567775782206</v>
      </c>
      <c r="J9" s="25">
        <f>saida!AS6</f>
        <v>0.67066067167265941</v>
      </c>
      <c r="K9" s="24">
        <f>saida!AT6</f>
        <v>0.67465886465836167</v>
      </c>
      <c r="L9" s="25">
        <f>saida!AU6</f>
        <v>0.69488021223798802</v>
      </c>
      <c r="M9" s="24">
        <f>saida!AV6</f>
        <v>0.71965548245977495</v>
      </c>
      <c r="N9" s="25">
        <f>saida!AW6</f>
        <v>0.72174531390246521</v>
      </c>
      <c r="O9" s="24">
        <f>saida!AX6</f>
        <v>0.72593664673006264</v>
      </c>
      <c r="P9" s="25">
        <f>saida!AY6</f>
        <v>0.74766231596959931</v>
      </c>
      <c r="Q9" s="24">
        <f>saida!AZ6</f>
        <v>0.77964963940017062</v>
      </c>
      <c r="R9" s="25">
        <f>saida!BA6</f>
        <v>0.80967926588775729</v>
      </c>
      <c r="S9" s="24">
        <f>saida!BB6</f>
        <v>0.83583109888687579</v>
      </c>
      <c r="T9" s="25">
        <f>saida!BC6</f>
        <v>0.86192499230907238</v>
      </c>
      <c r="U9" s="24">
        <f>saida!BD6</f>
        <v>0.87073544352688415</v>
      </c>
      <c r="V9" s="25">
        <f>saida!BE6</f>
        <v>0.89450554666338911</v>
      </c>
      <c r="W9" s="24">
        <f>saida!BF6</f>
        <v>0.92417075905242041</v>
      </c>
      <c r="X9" s="25">
        <f>saida!BG6</f>
        <v>0.95568691141787232</v>
      </c>
      <c r="Y9" s="24">
        <f>saida!BH6</f>
        <v>0.96257012692594324</v>
      </c>
      <c r="Z9" s="25">
        <f>saida!BI6</f>
        <v>1.00643876605031</v>
      </c>
      <c r="AA9" s="24">
        <f>saida!BJ6</f>
        <v>1.0193771772945881</v>
      </c>
      <c r="AB9" s="25">
        <f>saida!BK6</f>
        <v>1.0687848926945049</v>
      </c>
      <c r="AC9" s="24">
        <f>saida!BL6</f>
        <v>1.1209609881128559</v>
      </c>
      <c r="AD9" s="25">
        <f>saida!BM6</f>
        <v>1.140989567590194</v>
      </c>
      <c r="AE9" s="24">
        <f>saida!BN6</f>
        <v>1.154223025581806</v>
      </c>
      <c r="AF9" s="25">
        <f>saida!BO6</f>
        <v>0.57528627527792608</v>
      </c>
      <c r="AG9" s="24">
        <f>saida!BP6</f>
        <v>0.56841047544003331</v>
      </c>
      <c r="AH9" s="25">
        <f>saida!BQ6</f>
        <v>0.56176373975445004</v>
      </c>
      <c r="AI9" s="24">
        <f>saida!BR6</f>
        <v>0.55590682287942295</v>
      </c>
      <c r="AJ9" s="25">
        <f>saida!BS6</f>
        <v>0.55541065089107999</v>
      </c>
      <c r="AK9" s="24">
        <f>saida!BT6</f>
        <v>0.55296336198760976</v>
      </c>
      <c r="AL9" s="25">
        <f>saida!BU6</f>
        <v>0.55010323180920373</v>
      </c>
      <c r="AM9" s="24">
        <f>saida!BV6</f>
        <v>0.54986878158099173</v>
      </c>
      <c r="AN9" s="25">
        <f>saida!BW6</f>
        <v>0.549401713471804</v>
      </c>
      <c r="AO9" s="24">
        <f>saida!BX6</f>
        <v>0.54704688677716051</v>
      </c>
      <c r="AP9" s="25">
        <f>saida!BY6</f>
        <v>0.54377562773848387</v>
      </c>
      <c r="AQ9" s="24">
        <f>saida!BZ6</f>
        <v>0.54090709669985004</v>
      </c>
      <c r="AR9" s="25">
        <f>saida!CA6</f>
        <v>0.53856075717602381</v>
      </c>
      <c r="AS9" s="24">
        <f>saida!CB6</f>
        <v>0.53635367012859547</v>
      </c>
      <c r="AT9" s="25">
        <f>saida!CC6</f>
        <v>0.53563759296797908</v>
      </c>
      <c r="AU9" s="24">
        <f>saida!CD6</f>
        <v>0.53377641512343432</v>
      </c>
      <c r="AV9" s="25">
        <f>saida!CE6</f>
        <v>0.53159300396569953</v>
      </c>
      <c r="AW9" s="24">
        <f>saida!CF6</f>
        <v>0.52943408104397882</v>
      </c>
      <c r="AX9" s="25">
        <f>saida!CG6</f>
        <v>0.52898366821202336</v>
      </c>
      <c r="AY9" s="24">
        <f>saida!CH6</f>
        <v>0.52628180727147988</v>
      </c>
      <c r="AZ9" s="25">
        <f>saida!CI6</f>
        <v>0.52553843392276878</v>
      </c>
      <c r="BA9" s="24">
        <f>saida!CJ6</f>
        <v>0.52290932253846989</v>
      </c>
      <c r="BB9" s="25">
        <f>saida!CK6</f>
        <v>0.52046838072265988</v>
      </c>
      <c r="BC9" s="24">
        <f>saida!CL6</f>
        <v>0.51961609617166804</v>
      </c>
      <c r="BD9" s="25">
        <f>saida!CM6</f>
        <v>0.51907738443928497</v>
      </c>
      <c r="BE9" s="24">
        <f>saida!CN6</f>
        <v>0</v>
      </c>
      <c r="BF9" s="25">
        <f>saida!CO6</f>
        <v>0</v>
      </c>
      <c r="BG9" s="24">
        <f>saida!CP6</f>
        <v>0</v>
      </c>
      <c r="BH9" s="25">
        <f>saida!CQ6</f>
        <v>0</v>
      </c>
      <c r="BI9" s="24">
        <f>saida!CR6</f>
        <v>0</v>
      </c>
      <c r="BJ9" s="25">
        <f>saida!CS6</f>
        <v>0</v>
      </c>
      <c r="BK9" s="24">
        <f>saida!CT6</f>
        <v>0</v>
      </c>
      <c r="BL9" s="25">
        <f>saida!CU6</f>
        <v>0</v>
      </c>
      <c r="BM9" s="24">
        <f>saida!CV6</f>
        <v>0</v>
      </c>
      <c r="BN9" s="25">
        <f>saida!CW6</f>
        <v>0</v>
      </c>
    </row>
    <row r="10" spans="1:66" x14ac:dyDescent="0.25">
      <c r="A10" s="70" t="str">
        <f>saida!AG1 &amp; " (%)"</f>
        <v>maxARD b (%)</v>
      </c>
      <c r="B10" s="73">
        <f>saida!AG2*100</f>
        <v>11.24829549741362</v>
      </c>
      <c r="D10" s="7">
        <v>6</v>
      </c>
      <c r="E10" s="78">
        <f>IF(ISNUMBER(saida!AN7)=TRUE,saida!AN7,"")</f>
        <v>0.40795830238657049</v>
      </c>
      <c r="F10" s="78">
        <f>IF(ISNUMBER(saida!AM7)=TRUE,saida!AM7,"")</f>
        <v>0.16666666666666671</v>
      </c>
      <c r="G10" s="24">
        <f>saida!AP7</f>
        <v>0.48530774034938462</v>
      </c>
      <c r="H10" s="25">
        <f>saida!AQ7</f>
        <v>0.52468602942360243</v>
      </c>
      <c r="I10" s="24">
        <f>saida!AR7</f>
        <v>0.56604842078085171</v>
      </c>
      <c r="J10" s="25">
        <f>saida!AS7</f>
        <v>0.6058926929677444</v>
      </c>
      <c r="K10" s="24">
        <f>saida!AT7</f>
        <v>0.60943969403119358</v>
      </c>
      <c r="L10" s="25">
        <f>saida!AU7</f>
        <v>0.62737406045738886</v>
      </c>
      <c r="M10" s="24">
        <f>saida!AV7</f>
        <v>0.6493366751538221</v>
      </c>
      <c r="N10" s="25">
        <f>saida!AW7</f>
        <v>0.65118874975052143</v>
      </c>
      <c r="O10" s="24">
        <f>saida!AX7</f>
        <v>0.65490302023344371</v>
      </c>
      <c r="P10" s="25">
        <f>saida!AY7</f>
        <v>0.67415119268366785</v>
      </c>
      <c r="Q10" s="24">
        <f>saida!AZ7</f>
        <v>0.70247769337765098</v>
      </c>
      <c r="R10" s="25">
        <f>saida!BA7</f>
        <v>0.7290580902390239</v>
      </c>
      <c r="S10" s="24">
        <f>saida!BB7</f>
        <v>0.75219755134159005</v>
      </c>
      <c r="T10" s="25">
        <f>saida!BC7</f>
        <v>0.77527883235143824</v>
      </c>
      <c r="U10" s="24">
        <f>saida!BD7</f>
        <v>0.78307070266961953</v>
      </c>
      <c r="V10" s="25">
        <f>saida!BE7</f>
        <v>0.80408954288542578</v>
      </c>
      <c r="W10" s="24">
        <f>saida!BF7</f>
        <v>0.83031555921839273</v>
      </c>
      <c r="X10" s="25">
        <f>saida!BG7</f>
        <v>0.85817220396116944</v>
      </c>
      <c r="Y10" s="24">
        <f>saida!BH7</f>
        <v>0.86425550514344762</v>
      </c>
      <c r="Z10" s="25">
        <f>saida!BI7</f>
        <v>0.90302166995490041</v>
      </c>
      <c r="AA10" s="24">
        <f>saida!BJ7</f>
        <v>0.91445399146444173</v>
      </c>
      <c r="AB10" s="25">
        <f>saida!BK7</f>
        <v>0.95810718356724578</v>
      </c>
      <c r="AC10" s="24">
        <f>saida!BL7</f>
        <v>1.0042036116462629</v>
      </c>
      <c r="AD10" s="25">
        <f>saida!BM7</f>
        <v>1.0218984250917751</v>
      </c>
      <c r="AE10" s="24">
        <f>saida!BN7</f>
        <v>1.033590040391454</v>
      </c>
      <c r="AF10" s="25">
        <f>saida!BO7</f>
        <v>0.57954772112051434</v>
      </c>
      <c r="AG10" s="24">
        <f>saida!BP7</f>
        <v>0.57241237678649304</v>
      </c>
      <c r="AH10" s="25">
        <f>saida!BQ7</f>
        <v>0.56547711122604227</v>
      </c>
      <c r="AI10" s="24">
        <f>saida!BR7</f>
        <v>0.5593277387664739</v>
      </c>
      <c r="AJ10" s="25">
        <f>saida!BS7</f>
        <v>0.55880485817940351</v>
      </c>
      <c r="AK10" s="24">
        <f>saida!BT7</f>
        <v>0.55622087553045374</v>
      </c>
      <c r="AL10" s="25">
        <f>saida!BU7</f>
        <v>0.55318964186354047</v>
      </c>
      <c r="AM10" s="24">
        <f>saida!BV7</f>
        <v>0.55294057940872565</v>
      </c>
      <c r="AN10" s="25">
        <f>saida!BW7</f>
        <v>0.55244412108923013</v>
      </c>
      <c r="AO10" s="24">
        <f>saida!BX7</f>
        <v>0.5499351865715213</v>
      </c>
      <c r="AP10" s="25">
        <f>saida!BY7</f>
        <v>0.54643176367305968</v>
      </c>
      <c r="AQ10" s="24">
        <f>saida!BZ7</f>
        <v>0.54333972666360064</v>
      </c>
      <c r="AR10" s="25">
        <f>saida!CA7</f>
        <v>0.5407945095539628</v>
      </c>
      <c r="AS10" s="24">
        <f>saida!CB7</f>
        <v>0.5383851829572931</v>
      </c>
      <c r="AT10" s="25">
        <f>saida!CC7</f>
        <v>0.53759998248126883</v>
      </c>
      <c r="AU10" s="24">
        <f>saida!CD7</f>
        <v>0.53555025826326974</v>
      </c>
      <c r="AV10" s="25">
        <f>saida!CE7</f>
        <v>0.53312741742916059</v>
      </c>
      <c r="AW10" s="24">
        <f>saida!CF7</f>
        <v>0.53070928770558767</v>
      </c>
      <c r="AX10" s="25">
        <f>saida!CG7</f>
        <v>0.53020161857061421</v>
      </c>
      <c r="AY10" s="24">
        <f>saida!CH7</f>
        <v>0.52712958334135629</v>
      </c>
      <c r="AZ10" s="25">
        <f>saida!CI7</f>
        <v>0.52627533960900696</v>
      </c>
      <c r="BA10" s="24">
        <f>saida!CJ7</f>
        <v>0.52321605015689876</v>
      </c>
      <c r="BB10" s="25">
        <f>saida!CK7</f>
        <v>0.52030965043441268</v>
      </c>
      <c r="BC10" s="24">
        <f>saida!CL7</f>
        <v>0.51927578840838051</v>
      </c>
      <c r="BD10" s="25">
        <f>saida!CM7</f>
        <v>0.51861624890595492</v>
      </c>
      <c r="BE10" s="24">
        <f>saida!CN7</f>
        <v>0</v>
      </c>
      <c r="BF10" s="25">
        <f>saida!CO7</f>
        <v>0</v>
      </c>
      <c r="BG10" s="24">
        <f>saida!CP7</f>
        <v>0</v>
      </c>
      <c r="BH10" s="25">
        <f>saida!CQ7</f>
        <v>0</v>
      </c>
      <c r="BI10" s="24">
        <f>saida!CR7</f>
        <v>0</v>
      </c>
      <c r="BJ10" s="25">
        <f>saida!CS7</f>
        <v>0</v>
      </c>
      <c r="BK10" s="24">
        <f>saida!CT7</f>
        <v>0</v>
      </c>
      <c r="BL10" s="25">
        <f>saida!CU7</f>
        <v>0</v>
      </c>
      <c r="BM10" s="24">
        <f>saida!CV7</f>
        <v>0</v>
      </c>
      <c r="BN10" s="25">
        <f>saida!CW7</f>
        <v>0</v>
      </c>
    </row>
    <row r="11" spans="1:66" x14ac:dyDescent="0.25">
      <c r="A11" s="26"/>
      <c r="D11" s="7">
        <v>7</v>
      </c>
      <c r="E11" s="78">
        <f>IF(ISNUMBER(saida!AN8)=TRUE,saida!AN8,"")</f>
        <v>0.4627519980913754</v>
      </c>
      <c r="F11" s="78">
        <f>IF(ISNUMBER(saida!AM8)=TRUE,saida!AM8,"")</f>
        <v>0.2</v>
      </c>
      <c r="G11" s="24">
        <f>saida!AP8</f>
        <v>0.44600437991117098</v>
      </c>
      <c r="H11" s="25">
        <f>saida!AQ8</f>
        <v>0.48131595530140042</v>
      </c>
      <c r="I11" s="24">
        <f>saida!AR8</f>
        <v>0.51832372869203047</v>
      </c>
      <c r="J11" s="25">
        <f>saida!AS8</f>
        <v>0.5539005959552763</v>
      </c>
      <c r="K11" s="24">
        <f>saida!AT8</f>
        <v>0.55706451406431068</v>
      </c>
      <c r="L11" s="25">
        <f>saida!AU8</f>
        <v>0.57305440023962551</v>
      </c>
      <c r="M11" s="24">
        <f>saida!AV8</f>
        <v>0.59261925450362574</v>
      </c>
      <c r="N11" s="25">
        <f>saida!AW8</f>
        <v>0.59426833070235452</v>
      </c>
      <c r="O11" s="24">
        <f>saida!AX8</f>
        <v>0.59757513659124917</v>
      </c>
      <c r="P11" s="25">
        <f>saida!AY8</f>
        <v>0.61470412447917278</v>
      </c>
      <c r="Q11" s="24">
        <f>saida!AZ8</f>
        <v>0.63988979989573214</v>
      </c>
      <c r="R11" s="25">
        <f>saida!BA8</f>
        <v>0.66350068884919111</v>
      </c>
      <c r="S11" s="24">
        <f>saida!BB8</f>
        <v>0.68403879749235308</v>
      </c>
      <c r="T11" s="25">
        <f>saida!BC8</f>
        <v>0.70451109232032871</v>
      </c>
      <c r="U11" s="24">
        <f>saida!BD8</f>
        <v>0.71141928623449702</v>
      </c>
      <c r="V11" s="25">
        <f>saida!BE8</f>
        <v>0.73004696675748504</v>
      </c>
      <c r="W11" s="24">
        <f>saida!BF8</f>
        <v>0.75327552982051582</v>
      </c>
      <c r="X11" s="25">
        <f>saida!BG8</f>
        <v>0.77793267179053094</v>
      </c>
      <c r="Y11" s="24">
        <f>saida!BH8</f>
        <v>0.783315222612327</v>
      </c>
      <c r="Z11" s="25">
        <f>saida!BI8</f>
        <v>0.81760009114855703</v>
      </c>
      <c r="AA11" s="24">
        <f>saida!BJ8</f>
        <v>0.8277059259808095</v>
      </c>
      <c r="AB11" s="25">
        <f>saida!BK8</f>
        <v>0.86627532066083612</v>
      </c>
      <c r="AC11" s="24">
        <f>saida!BL8</f>
        <v>0.90697441840181914</v>
      </c>
      <c r="AD11" s="25">
        <f>saida!BM8</f>
        <v>0.92259033693377412</v>
      </c>
      <c r="AE11" s="24">
        <f>saida!BN8</f>
        <v>0.93290637387181718</v>
      </c>
      <c r="AF11" s="25">
        <f>saida!BO8</f>
        <v>0.58168639498521979</v>
      </c>
      <c r="AG11" s="24">
        <f>saida!BP8</f>
        <v>0.57439639452871516</v>
      </c>
      <c r="AH11" s="25">
        <f>saida!BQ8</f>
        <v>0.56728250189681995</v>
      </c>
      <c r="AI11" s="24">
        <f>saida!BR8</f>
        <v>0.56094640561484932</v>
      </c>
      <c r="AJ11" s="25">
        <f>saida!BS8</f>
        <v>0.56040621930372425</v>
      </c>
      <c r="AK11" s="24">
        <f>saida!BT8</f>
        <v>0.55773304970855808</v>
      </c>
      <c r="AL11" s="25">
        <f>saida!BU8</f>
        <v>0.5545888212675798</v>
      </c>
      <c r="AM11" s="24">
        <f>saida!BV8</f>
        <v>0.55433004211064341</v>
      </c>
      <c r="AN11" s="25">
        <f>saida!BW8</f>
        <v>0.553814008807886</v>
      </c>
      <c r="AO11" s="24">
        <f>saida!BX8</f>
        <v>0.55120177688648542</v>
      </c>
      <c r="AP11" s="25">
        <f>saida!BY8</f>
        <v>0.54754077303970294</v>
      </c>
      <c r="AQ11" s="24">
        <f>saida!BZ8</f>
        <v>0.5442949806314239</v>
      </c>
      <c r="AR11" s="25">
        <f>saida!CA8</f>
        <v>0.54161138806223419</v>
      </c>
      <c r="AS11" s="24">
        <f>saida!CB8</f>
        <v>0.53905996246567822</v>
      </c>
      <c r="AT11" s="25">
        <f>saida!CC8</f>
        <v>0.5382258772841898</v>
      </c>
      <c r="AU11" s="24">
        <f>saida!CD8</f>
        <v>0.53604208083167237</v>
      </c>
      <c r="AV11" s="25">
        <f>saida!CE8</f>
        <v>0.53344747412710114</v>
      </c>
      <c r="AW11" s="24">
        <f>saida!CF8</f>
        <v>0.53084160223735766</v>
      </c>
      <c r="AX11" s="25">
        <f>saida!CG8</f>
        <v>0.53029222743023741</v>
      </c>
      <c r="AY11" s="24">
        <f>saida!CH8</f>
        <v>0.52694859794277726</v>
      </c>
      <c r="AZ11" s="25">
        <f>saida!CI8</f>
        <v>0.52601238222367508</v>
      </c>
      <c r="BA11" s="24">
        <f>saida!CJ8</f>
        <v>0.52263249867243244</v>
      </c>
      <c r="BB11" s="25">
        <f>saida!CK8</f>
        <v>0.51937499127084541</v>
      </c>
      <c r="BC11" s="24">
        <f>saida!CL8</f>
        <v>0.51820305952618195</v>
      </c>
      <c r="BD11" s="25">
        <f>saida!CM8</f>
        <v>0.51745131885971885</v>
      </c>
      <c r="BE11" s="24">
        <f>saida!CN8</f>
        <v>0</v>
      </c>
      <c r="BF11" s="25">
        <f>saida!CO8</f>
        <v>0</v>
      </c>
      <c r="BG11" s="24">
        <f>saida!CP8</f>
        <v>0</v>
      </c>
      <c r="BH11" s="25">
        <f>saida!CQ8</f>
        <v>0</v>
      </c>
      <c r="BI11" s="24">
        <f>saida!CR8</f>
        <v>0</v>
      </c>
      <c r="BJ11" s="25">
        <f>saida!CS8</f>
        <v>0</v>
      </c>
      <c r="BK11" s="24">
        <f>saida!CT8</f>
        <v>0</v>
      </c>
      <c r="BL11" s="25">
        <f>saida!CU8</f>
        <v>0</v>
      </c>
      <c r="BM11" s="24">
        <f>saida!CV8</f>
        <v>0</v>
      </c>
      <c r="BN11" s="25">
        <f>saida!CW8</f>
        <v>0</v>
      </c>
    </row>
    <row r="12" spans="1:66" x14ac:dyDescent="0.25">
      <c r="A12" s="74" t="s">
        <v>31</v>
      </c>
      <c r="B12" s="75"/>
      <c r="D12" s="7">
        <v>8</v>
      </c>
      <c r="E12" s="78">
        <f>IF(ISNUMBER(saida!AN9)=TRUE,saida!AN9,"")</f>
        <v>0.51185821274450094</v>
      </c>
      <c r="F12" s="78">
        <f>IF(ISNUMBER(saida!AM9)=TRUE,saida!AM9,"")</f>
        <v>0.23333333333333331</v>
      </c>
      <c r="G12" s="24">
        <f>saida!AP9</f>
        <v>0.41473499893590732</v>
      </c>
      <c r="H12" s="25">
        <f>saida!AQ9</f>
        <v>0.4466236921125124</v>
      </c>
      <c r="I12" s="24">
        <f>saida!AR9</f>
        <v>0.47994896770568329</v>
      </c>
      <c r="J12" s="25">
        <f>saida!AS9</f>
        <v>0.51190069558430129</v>
      </c>
      <c r="K12" s="24">
        <f>saida!AT9</f>
        <v>0.51473841922807506</v>
      </c>
      <c r="L12" s="25">
        <f>saida!AU9</f>
        <v>0.52907066032573791</v>
      </c>
      <c r="M12" s="24">
        <f>saida!AV9</f>
        <v>0.5465872263729934</v>
      </c>
      <c r="N12" s="25">
        <f>saida!AW9</f>
        <v>0.54806268054862328</v>
      </c>
      <c r="O12" s="24">
        <f>saida!AX9</f>
        <v>0.55102089328927961</v>
      </c>
      <c r="P12" s="25">
        <f>saida!AY9</f>
        <v>0.56633451834662674</v>
      </c>
      <c r="Q12" s="24">
        <f>saida!AZ9</f>
        <v>0.58882362426002344</v>
      </c>
      <c r="R12" s="25">
        <f>saida!BA9</f>
        <v>0.60987796193060284</v>
      </c>
      <c r="S12" s="24">
        <f>saida!BB9</f>
        <v>0.62817098039677455</v>
      </c>
      <c r="T12" s="25">
        <f>saida!BC9</f>
        <v>0.64638683310002543</v>
      </c>
      <c r="U12" s="24">
        <f>saida!BD9</f>
        <v>0.65252952845113066</v>
      </c>
      <c r="V12" s="25">
        <f>saida!BE9</f>
        <v>0.66908336953966896</v>
      </c>
      <c r="W12" s="24">
        <f>saida!BF9</f>
        <v>0.68970653223601164</v>
      </c>
      <c r="X12" s="25">
        <f>saida!BG9</f>
        <v>0.71157577566555508</v>
      </c>
      <c r="Y12" s="24">
        <f>saida!BH9</f>
        <v>0.71634683362919371</v>
      </c>
      <c r="Z12" s="25">
        <f>saida!BI9</f>
        <v>0.74671325264299393</v>
      </c>
      <c r="AA12" s="24">
        <f>saida!BJ9</f>
        <v>0.75565665943077298</v>
      </c>
      <c r="AB12" s="25">
        <f>saida!BK9</f>
        <v>0.78976043750902869</v>
      </c>
      <c r="AC12" s="24">
        <f>saida!BL9</f>
        <v>0.8257004884602247</v>
      </c>
      <c r="AD12" s="25">
        <f>saida!BM9</f>
        <v>0.83947850329754381</v>
      </c>
      <c r="AE12" s="24">
        <f>saida!BN9</f>
        <v>0.84857695718926673</v>
      </c>
      <c r="AF12" s="25">
        <f>saida!BO9</f>
        <v>0.58182209184707989</v>
      </c>
      <c r="AG12" s="24">
        <f>saida!BP9</f>
        <v>0.57446272393555009</v>
      </c>
      <c r="AH12" s="25">
        <f>saida!BQ9</f>
        <v>0.56726033786810326</v>
      </c>
      <c r="AI12" s="24">
        <f>saida!BR9</f>
        <v>0.56082498256695368</v>
      </c>
      <c r="AJ12" s="25">
        <f>saida!BS9</f>
        <v>0.560275305521303</v>
      </c>
      <c r="AK12" s="24">
        <f>saida!BT9</f>
        <v>0.55755253296187823</v>
      </c>
      <c r="AL12" s="25">
        <f>saida!BU9</f>
        <v>0.55434390909649045</v>
      </c>
      <c r="AM12" s="24">
        <f>saida!BV9</f>
        <v>0.55407951719582516</v>
      </c>
      <c r="AN12" s="25">
        <f>saida!BW9</f>
        <v>0.55355214087609084</v>
      </c>
      <c r="AO12" s="24">
        <f>saida!BX9</f>
        <v>0.55087936799134962</v>
      </c>
      <c r="AP12" s="25">
        <f>saida!BY9</f>
        <v>0.54712378007729012</v>
      </c>
      <c r="AQ12" s="24">
        <f>saida!BZ9</f>
        <v>0.54378349650760172</v>
      </c>
      <c r="AR12" s="25">
        <f>saida!CA9</f>
        <v>0.54101320694455601</v>
      </c>
      <c r="AS12" s="24">
        <f>saida!CB9</f>
        <v>0.53837124686882776</v>
      </c>
      <c r="AT12" s="25">
        <f>saida!CC9</f>
        <v>0.53750570731640634</v>
      </c>
      <c r="AU12" s="24">
        <f>saida!CD9</f>
        <v>0.53523482293464286</v>
      </c>
      <c r="AV12" s="25">
        <f>saida!CE9</f>
        <v>0.53252708498069845</v>
      </c>
      <c r="AW12" s="24">
        <f>saida!CF9</f>
        <v>0.52979573291456006</v>
      </c>
      <c r="AX12" s="25">
        <f>saida!CG9</f>
        <v>0.52921823879865426</v>
      </c>
      <c r="AY12" s="24">
        <f>saida!CH9</f>
        <v>0.5256895419759342</v>
      </c>
      <c r="AZ12" s="25">
        <f>saida!CI9</f>
        <v>0.52469684081529255</v>
      </c>
      <c r="BA12" s="24">
        <f>saida!CJ9</f>
        <v>0.52109351536331561</v>
      </c>
      <c r="BB12" s="25">
        <f>saida!CK9</f>
        <v>0.51758714410018491</v>
      </c>
      <c r="BC12" s="24">
        <f>saida!CL9</f>
        <v>0.51631628025307152</v>
      </c>
      <c r="BD12" s="25">
        <f>saida!CM9</f>
        <v>0.51549816149685135</v>
      </c>
      <c r="BE12" s="24">
        <f>saida!CN9</f>
        <v>0</v>
      </c>
      <c r="BF12" s="25">
        <f>saida!CO9</f>
        <v>0</v>
      </c>
      <c r="BG12" s="24">
        <f>saida!CP9</f>
        <v>0</v>
      </c>
      <c r="BH12" s="25">
        <f>saida!CQ9</f>
        <v>0</v>
      </c>
      <c r="BI12" s="24">
        <f>saida!CR9</f>
        <v>0</v>
      </c>
      <c r="BJ12" s="25">
        <f>saida!CS9</f>
        <v>0</v>
      </c>
      <c r="BK12" s="24">
        <f>saida!CT9</f>
        <v>0</v>
      </c>
      <c r="BL12" s="25">
        <f>saida!CU9</f>
        <v>0</v>
      </c>
      <c r="BM12" s="24">
        <f>saida!CV9</f>
        <v>0</v>
      </c>
      <c r="BN12" s="25">
        <f>saida!CW9</f>
        <v>0</v>
      </c>
    </row>
    <row r="13" spans="1:66" x14ac:dyDescent="0.25">
      <c r="A13" s="74" t="str">
        <f>saida!AH1</f>
        <v>R2 g</v>
      </c>
      <c r="B13" s="110">
        <f>saida!AH2</f>
        <v>0.99858410141094645</v>
      </c>
      <c r="D13" s="7">
        <v>9</v>
      </c>
      <c r="E13" s="78">
        <f>IF(ISNUMBER(saida!AN10)=TRUE,saida!AN10,"")</f>
        <v>0.55611878047742458</v>
      </c>
      <c r="F13" s="78">
        <f>IF(ISNUMBER(saida!AM10)=TRUE,saida!AM10,"")</f>
        <v>0.26666666666666672</v>
      </c>
      <c r="G13" s="24">
        <f>saida!AP10</f>
        <v>0.38977234772908981</v>
      </c>
      <c r="H13" s="25">
        <f>saida!AQ10</f>
        <v>0.41876611160273369</v>
      </c>
      <c r="I13" s="24">
        <f>saida!AR10</f>
        <v>0.44896463284825061</v>
      </c>
      <c r="J13" s="25">
        <f>saida!AS10</f>
        <v>0.47782682237762919</v>
      </c>
      <c r="K13" s="24">
        <f>saida!AT10</f>
        <v>0.48038601810350728</v>
      </c>
      <c r="L13" s="25">
        <f>saida!AU10</f>
        <v>0.49330155875416559</v>
      </c>
      <c r="M13" s="24">
        <f>saida!AV10</f>
        <v>0.50906465405530521</v>
      </c>
      <c r="N13" s="25">
        <f>saida!AW10</f>
        <v>0.5103913269841075</v>
      </c>
      <c r="O13" s="24">
        <f>saida!AX10</f>
        <v>0.51305072718304723</v>
      </c>
      <c r="P13" s="25">
        <f>saida!AY10</f>
        <v>0.52680723977129185</v>
      </c>
      <c r="Q13" s="24">
        <f>saida!AZ10</f>
        <v>0.54697835488426116</v>
      </c>
      <c r="R13" s="25">
        <f>saida!BA10</f>
        <v>0.56583069396245234</v>
      </c>
      <c r="S13" s="24">
        <f>saida!BB10</f>
        <v>0.58218647675415036</v>
      </c>
      <c r="T13" s="25">
        <f>saida!BC10</f>
        <v>0.5984519094070424</v>
      </c>
      <c r="U13" s="24">
        <f>saida!BD10</f>
        <v>0.60393219116475017</v>
      </c>
      <c r="V13" s="25">
        <f>saida!BE10</f>
        <v>0.61868961641534914</v>
      </c>
      <c r="W13" s="24">
        <f>saida!BF10</f>
        <v>0.63705222551995466</v>
      </c>
      <c r="X13" s="25">
        <f>saida!BG10</f>
        <v>0.6564981165557483</v>
      </c>
      <c r="Y13" s="24">
        <f>saida!BH10</f>
        <v>0.66073700456604068</v>
      </c>
      <c r="Z13" s="25">
        <f>saida!BI10</f>
        <v>0.68768831524657381</v>
      </c>
      <c r="AA13" s="24">
        <f>saida!BJ10</f>
        <v>0.6956169397933617</v>
      </c>
      <c r="AB13" s="25">
        <f>saida!BK10</f>
        <v>0.72581534397746683</v>
      </c>
      <c r="AC13" s="24">
        <f>saida!BL10</f>
        <v>0.75758152174214244</v>
      </c>
      <c r="AD13" s="25">
        <f>saida!BM10</f>
        <v>0.76974441313938291</v>
      </c>
      <c r="AE13" s="24">
        <f>saida!BN10</f>
        <v>0.77777190229979098</v>
      </c>
      <c r="AF13" s="25">
        <f>saida!BO10</f>
        <v>0.58006374025914809</v>
      </c>
      <c r="AG13" s="24">
        <f>saida!BP10</f>
        <v>0.57270506816175148</v>
      </c>
      <c r="AH13" s="25">
        <f>saida!BQ10</f>
        <v>0.56548873106597319</v>
      </c>
      <c r="AI13" s="24">
        <f>saida!BR10</f>
        <v>0.55902698304407084</v>
      </c>
      <c r="AJ13" s="25">
        <f>saida!BS10</f>
        <v>0.55847435027515668</v>
      </c>
      <c r="AK13" s="24">
        <f>saida!BT10</f>
        <v>0.55573513070455915</v>
      </c>
      <c r="AL13" s="25">
        <f>saida!BU10</f>
        <v>0.55250296595830983</v>
      </c>
      <c r="AM13" s="24">
        <f>saida!BV10</f>
        <v>0.55223641964700154</v>
      </c>
      <c r="AN13" s="25">
        <f>saida!BW10</f>
        <v>0.55170464665214702</v>
      </c>
      <c r="AO13" s="24">
        <f>saida!BX10</f>
        <v>0.54900736243417769</v>
      </c>
      <c r="AP13" s="25">
        <f>saida!BY10</f>
        <v>0.54521067930315492</v>
      </c>
      <c r="AQ13" s="24">
        <f>saida!BZ10</f>
        <v>0.54182638426135898</v>
      </c>
      <c r="AR13" s="25">
        <f>saida!CA10</f>
        <v>0.53901356978369075</v>
      </c>
      <c r="AS13" s="24">
        <f>saida!CB10</f>
        <v>0.53632535684440086</v>
      </c>
      <c r="AT13" s="25">
        <f>saida!CC10</f>
        <v>0.53544335496804585</v>
      </c>
      <c r="AU13" s="24">
        <f>saida!CD10</f>
        <v>0.53312592599725306</v>
      </c>
      <c r="AV13" s="25">
        <f>saida!CE10</f>
        <v>0.53035583017215249</v>
      </c>
      <c r="AW13" s="24">
        <f>saida!CF10</f>
        <v>0.52755313431044049</v>
      </c>
      <c r="AX13" s="25">
        <f>saida!CG10</f>
        <v>0.52695937312677832</v>
      </c>
      <c r="AY13" s="24">
        <f>saida!CH10</f>
        <v>0.52332132032715939</v>
      </c>
      <c r="AZ13" s="25">
        <f>saida!CI10</f>
        <v>0.52229452242224472</v>
      </c>
      <c r="BA13" s="24">
        <f>saida!CJ10</f>
        <v>0.51855346601594576</v>
      </c>
      <c r="BB13" s="25">
        <f>saida!CK10</f>
        <v>0.51488906497633002</v>
      </c>
      <c r="BC13" s="24">
        <f>saida!CL10</f>
        <v>0.51355421137806712</v>
      </c>
      <c r="BD13" s="25">
        <f>saida!CM10</f>
        <v>0.51269282202861111</v>
      </c>
      <c r="BE13" s="24">
        <f>saida!CN10</f>
        <v>0</v>
      </c>
      <c r="BF13" s="25">
        <f>saida!CO10</f>
        <v>0</v>
      </c>
      <c r="BG13" s="24">
        <f>saida!CP10</f>
        <v>0</v>
      </c>
      <c r="BH13" s="25">
        <f>saida!CQ10</f>
        <v>0</v>
      </c>
      <c r="BI13" s="24">
        <f>saida!CR10</f>
        <v>0</v>
      </c>
      <c r="BJ13" s="25">
        <f>saida!CS10</f>
        <v>0</v>
      </c>
      <c r="BK13" s="24">
        <f>saida!CT10</f>
        <v>0</v>
      </c>
      <c r="BL13" s="25">
        <f>saida!CU10</f>
        <v>0</v>
      </c>
      <c r="BM13" s="24">
        <f>saida!CV10</f>
        <v>0</v>
      </c>
      <c r="BN13" s="25">
        <f>saida!CW10</f>
        <v>0</v>
      </c>
    </row>
    <row r="14" spans="1:66" x14ac:dyDescent="0.25">
      <c r="A14" s="74" t="str">
        <f>saida!AI1</f>
        <v>AAD g</v>
      </c>
      <c r="B14" s="76">
        <f>saida!AI2</f>
        <v>2.7386631579836879E-3</v>
      </c>
      <c r="D14" s="7">
        <v>10</v>
      </c>
      <c r="E14" s="78">
        <f>IF(ISNUMBER(saida!AN11)=TRUE,saida!AN11,"")</f>
        <v>0.59621720795750366</v>
      </c>
      <c r="F14" s="78">
        <f>IF(ISNUMBER(saida!AM11)=TRUE,saida!AM11,"")</f>
        <v>0.3</v>
      </c>
      <c r="G14" s="24">
        <f>saida!AP11</f>
        <v>0.36983606571405098</v>
      </c>
      <c r="H14" s="25">
        <f>saida!AQ11</f>
        <v>0.39637275287778362</v>
      </c>
      <c r="I14" s="24">
        <f>saida!AR11</f>
        <v>0.42390865832225738</v>
      </c>
      <c r="J14" s="25">
        <f>saida!AS11</f>
        <v>0.45013178456661618</v>
      </c>
      <c r="K14" s="24">
        <f>saida!AT11</f>
        <v>0.4524526949000619</v>
      </c>
      <c r="L14" s="25">
        <f>saida!AU11</f>
        <v>0.46415535135813119</v>
      </c>
      <c r="M14" s="24">
        <f>saida!AV11</f>
        <v>0.47841518073797318</v>
      </c>
      <c r="N14" s="25">
        <f>saida!AW11</f>
        <v>0.47961420679671862</v>
      </c>
      <c r="O14" s="24">
        <f>saida!AX11</f>
        <v>0.48201720745580262</v>
      </c>
      <c r="P14" s="25">
        <f>saida!AY11</f>
        <v>0.49443644749019949</v>
      </c>
      <c r="Q14" s="24">
        <f>saida!AZ11</f>
        <v>0.51261427060395326</v>
      </c>
      <c r="R14" s="25">
        <f>saida!BA11</f>
        <v>0.52956986539189066</v>
      </c>
      <c r="S14" s="24">
        <f>saida!BB11</f>
        <v>0.54425457694798396</v>
      </c>
      <c r="T14" s="25">
        <f>saida!BC11</f>
        <v>0.55883543128354873</v>
      </c>
      <c r="U14" s="24">
        <f>saida!BD11</f>
        <v>0.56374314970293049</v>
      </c>
      <c r="V14" s="25">
        <f>saida!BE11</f>
        <v>0.57694656301573621</v>
      </c>
      <c r="W14" s="24">
        <f>saida!BF11</f>
        <v>0.59335124812850959</v>
      </c>
      <c r="X14" s="25">
        <f>saida!BG11</f>
        <v>0.61069532029117013</v>
      </c>
      <c r="Y14" s="24">
        <f>saida!BH11</f>
        <v>0.61447228160437894</v>
      </c>
      <c r="Z14" s="25">
        <f>saida!BI11</f>
        <v>0.63845590081881998</v>
      </c>
      <c r="AA14" s="24">
        <f>saida!BJ11</f>
        <v>0.64550163115700121</v>
      </c>
      <c r="AB14" s="25">
        <f>saida!BK11</f>
        <v>0.67229783340200699</v>
      </c>
      <c r="AC14" s="24">
        <f>saida!BL11</f>
        <v>0.70042040401942807</v>
      </c>
      <c r="AD14" s="25">
        <f>saida!BM11</f>
        <v>0.71117134115773439</v>
      </c>
      <c r="AE14" s="24">
        <f>saida!BN11</f>
        <v>0.7182619725924243</v>
      </c>
      <c r="AF14" s="25">
        <f>saida!BO11</f>
        <v>0.57650792181970689</v>
      </c>
      <c r="AG14" s="24">
        <f>saida!BP11</f>
        <v>0.5692081976566794</v>
      </c>
      <c r="AH14" s="25">
        <f>saida!BQ11</f>
        <v>0.56204017143677965</v>
      </c>
      <c r="AI14" s="24">
        <f>saida!BR11</f>
        <v>0.55561323693701714</v>
      </c>
      <c r="AJ14" s="25">
        <f>saida!BS11</f>
        <v>0.55506315458263555</v>
      </c>
      <c r="AK14" s="24">
        <f>saida!BT11</f>
        <v>0.55233546267871647</v>
      </c>
      <c r="AL14" s="25">
        <f>saida!BU11</f>
        <v>0.54911433806296761</v>
      </c>
      <c r="AM14" s="24">
        <f>saida!BV11</f>
        <v>0.54884856798331028</v>
      </c>
      <c r="AN14" s="25">
        <f>saida!BW11</f>
        <v>0.54831828002854544</v>
      </c>
      <c r="AO14" s="24">
        <f>saida!BX11</f>
        <v>0.54562715405651885</v>
      </c>
      <c r="AP14" s="25">
        <f>saida!BY11</f>
        <v>0.54183487460762547</v>
      </c>
      <c r="AQ14" s="24">
        <f>saida!BZ11</f>
        <v>0.5384497328779525</v>
      </c>
      <c r="AR14" s="25">
        <f>saida!CA11</f>
        <v>0.53563230663868888</v>
      </c>
      <c r="AS14" s="24">
        <f>saida!CB11</f>
        <v>0.53293594805932643</v>
      </c>
      <c r="AT14" s="25">
        <f>saida!CC11</f>
        <v>0.53205040480491794</v>
      </c>
      <c r="AU14" s="24">
        <f>saida!CD11</f>
        <v>0.52972145211224753</v>
      </c>
      <c r="AV14" s="25">
        <f>saida!CE11</f>
        <v>0.52693299712469599</v>
      </c>
      <c r="AW14" s="24">
        <f>saida!CF11</f>
        <v>0.52410604080967294</v>
      </c>
      <c r="AX14" s="25">
        <f>saida!CG11</f>
        <v>0.52350633658407941</v>
      </c>
      <c r="AY14" s="24">
        <f>saida!CH11</f>
        <v>0.5198250994951491</v>
      </c>
      <c r="AZ14" s="25">
        <f>saida!CI11</f>
        <v>0.51878383476642287</v>
      </c>
      <c r="BA14" s="24">
        <f>saida!CJ11</f>
        <v>0.51498045789859082</v>
      </c>
      <c r="BB14" s="25">
        <f>saida!CK11</f>
        <v>0.5112383945622313</v>
      </c>
      <c r="BC14" s="24">
        <f>saida!CL11</f>
        <v>0.50987058992493106</v>
      </c>
      <c r="BD14" s="25">
        <f>saida!CM11</f>
        <v>0.50898649335922741</v>
      </c>
      <c r="BE14" s="24">
        <f>saida!CN11</f>
        <v>0</v>
      </c>
      <c r="BF14" s="25">
        <f>saida!CO11</f>
        <v>0</v>
      </c>
      <c r="BG14" s="24">
        <f>saida!CP11</f>
        <v>0</v>
      </c>
      <c r="BH14" s="25">
        <f>saida!CQ11</f>
        <v>0</v>
      </c>
      <c r="BI14" s="24">
        <f>saida!CR11</f>
        <v>0</v>
      </c>
      <c r="BJ14" s="25">
        <f>saida!CS11</f>
        <v>0</v>
      </c>
      <c r="BK14" s="24">
        <f>saida!CT11</f>
        <v>0</v>
      </c>
      <c r="BL14" s="25">
        <f>saida!CU11</f>
        <v>0</v>
      </c>
      <c r="BM14" s="24">
        <f>saida!CV11</f>
        <v>0</v>
      </c>
      <c r="BN14" s="25">
        <f>saida!CW11</f>
        <v>0</v>
      </c>
    </row>
    <row r="15" spans="1:66" x14ac:dyDescent="0.25">
      <c r="A15" s="74" t="str">
        <f>saida!AJ1</f>
        <v>maxAD g</v>
      </c>
      <c r="B15" s="76">
        <f>saida!AJ2</f>
        <v>1.067182779890957E-2</v>
      </c>
      <c r="D15" s="7">
        <v>11</v>
      </c>
      <c r="E15" s="78">
        <f>IF(ISNUMBER(saida!AN12)=TRUE,saida!AN12,"")</f>
        <v>0.63271422455095927</v>
      </c>
      <c r="F15" s="78">
        <f>IF(ISNUMBER(saida!AM12)=TRUE,saida!AM12,"")</f>
        <v>0.33333333333333331</v>
      </c>
      <c r="G15" s="24">
        <f>saida!AP12</f>
        <v>0.35396695555313668</v>
      </c>
      <c r="H15" s="25">
        <f>saida!AQ12</f>
        <v>0.37841524843536278</v>
      </c>
      <c r="I15" s="24">
        <f>saida!AR12</f>
        <v>0.40368151821468612</v>
      </c>
      <c r="J15" s="25">
        <f>saida!AS12</f>
        <v>0.42764913522454379</v>
      </c>
      <c r="K15" s="24">
        <f>saida!AT12</f>
        <v>0.42976612727387459</v>
      </c>
      <c r="L15" s="25">
        <f>saida!AU12</f>
        <v>0.4404301782912502</v>
      </c>
      <c r="M15" s="24">
        <f>saida!AV12</f>
        <v>0.45340137402445391</v>
      </c>
      <c r="N15" s="25">
        <f>saida!AW12</f>
        <v>0.45449090817985027</v>
      </c>
      <c r="O15" s="24">
        <f>saida!AX12</f>
        <v>0.4566739450535604</v>
      </c>
      <c r="P15" s="25">
        <f>saida!AY12</f>
        <v>0.46794527758025151</v>
      </c>
      <c r="Q15" s="24">
        <f>saida!AZ12</f>
        <v>0.48441008339563929</v>
      </c>
      <c r="R15" s="25">
        <f>saida!BA12</f>
        <v>0.49973356992909418</v>
      </c>
      <c r="S15" s="24">
        <f>saida!BB12</f>
        <v>0.51297879729522144</v>
      </c>
      <c r="T15" s="25">
        <f>saida!BC12</f>
        <v>0.52610713592329705</v>
      </c>
      <c r="U15" s="24">
        <f>saida!BD12</f>
        <v>0.53052085325940568</v>
      </c>
      <c r="V15" s="25">
        <f>saida!BE12</f>
        <v>0.54238273159503125</v>
      </c>
      <c r="W15" s="24">
        <f>saida!BF12</f>
        <v>0.55709567424344664</v>
      </c>
      <c r="X15" s="25">
        <f>saida!BG12</f>
        <v>0.57262187064072967</v>
      </c>
      <c r="Y15" s="24">
        <f>saida!BH12</f>
        <v>0.57599905811028285</v>
      </c>
      <c r="Z15" s="25">
        <f>saida!BI12</f>
        <v>0.59741233105517577</v>
      </c>
      <c r="AA15" s="24">
        <f>saida!BJ12</f>
        <v>0.60369272632370408</v>
      </c>
      <c r="AB15" s="25">
        <f>saida!BK12</f>
        <v>0.62753705541198856</v>
      </c>
      <c r="AC15" s="24">
        <f>saida!BL12</f>
        <v>0.65249376201903131</v>
      </c>
      <c r="AD15" s="25">
        <f>saida!BM12</f>
        <v>0.66201666205223109</v>
      </c>
      <c r="AE15" s="24">
        <f>saida!BN12</f>
        <v>0.6682921021948478</v>
      </c>
      <c r="AF15" s="25">
        <f>saida!BO12</f>
        <v>0.57123886924054779</v>
      </c>
      <c r="AG15" s="24">
        <f>saida!BP12</f>
        <v>0.56404712198793705</v>
      </c>
      <c r="AH15" s="25">
        <f>saida!BQ12</f>
        <v>0.55697996920548576</v>
      </c>
      <c r="AI15" s="24">
        <f>saida!BR12</f>
        <v>0.55063972769594305</v>
      </c>
      <c r="AJ15" s="25">
        <f>saida!BS12</f>
        <v>0.55009687326510337</v>
      </c>
      <c r="AK15" s="24">
        <f>saida!BT12</f>
        <v>0.54740450896189241</v>
      </c>
      <c r="AL15" s="25">
        <f>saida!BU12</f>
        <v>0.54422388681396527</v>
      </c>
      <c r="AM15" s="24">
        <f>saida!BV12</f>
        <v>0.54396139391003095</v>
      </c>
      <c r="AN15" s="25">
        <f>saida!BW12</f>
        <v>0.54343761396490131</v>
      </c>
      <c r="AO15" s="24">
        <f>saida!BX12</f>
        <v>0.54077883394159465</v>
      </c>
      <c r="AP15" s="25">
        <f>saida!BY12</f>
        <v>0.53702996594574171</v>
      </c>
      <c r="AQ15" s="24">
        <f>saida!BZ12</f>
        <v>0.53368106902185852</v>
      </c>
      <c r="AR15" s="25">
        <f>saida!CA12</f>
        <v>0.53089169058548269</v>
      </c>
      <c r="AS15" s="24">
        <f>saida!CB12</f>
        <v>0.528220092986325</v>
      </c>
      <c r="AT15" s="25">
        <f>saida!CC12</f>
        <v>0.52734219030261509</v>
      </c>
      <c r="AU15" s="24">
        <f>saida!CD12</f>
        <v>0.52503205328179736</v>
      </c>
      <c r="AV15" s="25">
        <f>saida!CE12</f>
        <v>0.52226344692024085</v>
      </c>
      <c r="AW15" s="24">
        <f>saida!CF12</f>
        <v>0.51945322575236064</v>
      </c>
      <c r="AX15" s="25">
        <f>saida!CG12</f>
        <v>0.51885658736989615</v>
      </c>
      <c r="AY15" s="24">
        <f>saida!CH12</f>
        <v>0.51519001645189444</v>
      </c>
      <c r="AZ15" s="25">
        <f>saida!CI12</f>
        <v>0.5141514894130782</v>
      </c>
      <c r="BA15" s="24">
        <f>saida!CJ12</f>
        <v>0.51035206616538908</v>
      </c>
      <c r="BB15" s="25">
        <f>saida!CK12</f>
        <v>0.50660328340096272</v>
      </c>
      <c r="BC15" s="24">
        <f>saida!CL12</f>
        <v>0.50523001179595095</v>
      </c>
      <c r="BD15" s="25">
        <f>saida!CM12</f>
        <v>0.50434144234435541</v>
      </c>
      <c r="BE15" s="24">
        <f>saida!CN12</f>
        <v>0</v>
      </c>
      <c r="BF15" s="25">
        <f>saida!CO12</f>
        <v>0</v>
      </c>
      <c r="BG15" s="24">
        <f>saida!CP12</f>
        <v>0</v>
      </c>
      <c r="BH15" s="25">
        <f>saida!CQ12</f>
        <v>0</v>
      </c>
      <c r="BI15" s="24">
        <f>saida!CR12</f>
        <v>0</v>
      </c>
      <c r="BJ15" s="25">
        <f>saida!CS12</f>
        <v>0</v>
      </c>
      <c r="BK15" s="24">
        <f>saida!CT12</f>
        <v>0</v>
      </c>
      <c r="BL15" s="25">
        <f>saida!CU12</f>
        <v>0</v>
      </c>
      <c r="BM15" s="24">
        <f>saida!CV12</f>
        <v>0</v>
      </c>
      <c r="BN15" s="25">
        <f>saida!CW12</f>
        <v>0</v>
      </c>
    </row>
    <row r="16" spans="1:66" x14ac:dyDescent="0.25">
      <c r="A16" s="74" t="str">
        <f>saida!AK1 &amp; " (%)"</f>
        <v>AARD g (%)</v>
      </c>
      <c r="B16" s="77">
        <f>saida!AK2*100</f>
        <v>0.61023132402904356</v>
      </c>
      <c r="D16" s="7">
        <v>12</v>
      </c>
      <c r="E16" s="78">
        <f>IF(ISNUMBER(saida!AN13)=TRUE,saida!AN13,"")</f>
        <v>0.66607416541711328</v>
      </c>
      <c r="F16" s="78">
        <f>IF(ISNUMBER(saida!AM13)=TRUE,saida!AM13,"")</f>
        <v>0.36666666666666659</v>
      </c>
      <c r="G16" s="24">
        <f>saida!AP13</f>
        <v>0.34144077140042028</v>
      </c>
      <c r="H16" s="25">
        <f>saida!AQ13</f>
        <v>0.36411700809148351</v>
      </c>
      <c r="I16" s="24">
        <f>saida!AR13</f>
        <v>0.38745228549325228</v>
      </c>
      <c r="J16" s="25">
        <f>saida!AS13</f>
        <v>0.4094962511734247</v>
      </c>
      <c r="K16" s="24">
        <f>saida!AT13</f>
        <v>0.41143912347978778</v>
      </c>
      <c r="L16" s="25">
        <f>saida!AU13</f>
        <v>0.4212158556797489</v>
      </c>
      <c r="M16" s="24">
        <f>saida!AV13</f>
        <v>0.43308505878162068</v>
      </c>
      <c r="N16" s="25">
        <f>saida!AW13</f>
        <v>0.43408090803839239</v>
      </c>
      <c r="O16" s="24">
        <f>saida!AX13</f>
        <v>0.43607571358023539</v>
      </c>
      <c r="P16" s="25">
        <f>saida!AY13</f>
        <v>0.44636424364605448</v>
      </c>
      <c r="Q16" s="24">
        <f>saida!AZ13</f>
        <v>0.46136096101925123</v>
      </c>
      <c r="R16" s="25">
        <f>saida!BA13</f>
        <v>0.47528422136494219</v>
      </c>
      <c r="S16" s="24">
        <f>saida!BB13</f>
        <v>0.4872933810669724</v>
      </c>
      <c r="T16" s="25">
        <f>saida!BC13</f>
        <v>0.49917349431816987</v>
      </c>
      <c r="U16" s="24">
        <f>saida!BD13</f>
        <v>0.50316248065694147</v>
      </c>
      <c r="V16" s="25">
        <f>saida!BE13</f>
        <v>0.51387042192411914</v>
      </c>
      <c r="W16" s="24">
        <f>saida!BF13</f>
        <v>0.52712719087320992</v>
      </c>
      <c r="X16" s="25">
        <f>saida!BG13</f>
        <v>0.54108746544171193</v>
      </c>
      <c r="Y16" s="24">
        <f>saida!BH13</f>
        <v>0.5441201307447161</v>
      </c>
      <c r="Z16" s="25">
        <f>saida!BI13</f>
        <v>0.56331703753252238</v>
      </c>
      <c r="AA16" s="24">
        <f>saida!BJ13</f>
        <v>0.56893709146210492</v>
      </c>
      <c r="AB16" s="25">
        <f>saida!BK13</f>
        <v>0.59023286763968241</v>
      </c>
      <c r="AC16" s="24">
        <f>saida!BL13</f>
        <v>0.61245354912992711</v>
      </c>
      <c r="AD16" s="25">
        <f>saida!BM13</f>
        <v>0.62091443176920724</v>
      </c>
      <c r="AE16" s="24">
        <f>saida!BN13</f>
        <v>0.62648467461748081</v>
      </c>
      <c r="AF16" s="25">
        <f>saida!BO13</f>
        <v>0.56432927124359233</v>
      </c>
      <c r="AG16" s="24">
        <f>saida!BP13</f>
        <v>0.55728727120204369</v>
      </c>
      <c r="AH16" s="25">
        <f>saida!BQ13</f>
        <v>0.55036581848249355</v>
      </c>
      <c r="AI16" s="24">
        <f>saida!BR13</f>
        <v>0.54415663710206741</v>
      </c>
      <c r="AJ16" s="25">
        <f>saida!BS13</f>
        <v>0.54362501716424938</v>
      </c>
      <c r="AK16" s="24">
        <f>saida!BT13</f>
        <v>0.5409883799559877</v>
      </c>
      <c r="AL16" s="25">
        <f>saida!BU13</f>
        <v>0.53787356034614286</v>
      </c>
      <c r="AM16" s="24">
        <f>saida!BV13</f>
        <v>0.53761649395403022</v>
      </c>
      <c r="AN16" s="25">
        <f>saida!BW13</f>
        <v>0.53710353966539914</v>
      </c>
      <c r="AO16" s="24">
        <f>saida!BX13</f>
        <v>0.5344996366793241</v>
      </c>
      <c r="AP16" s="25">
        <f>saida!BY13</f>
        <v>0.53082780659549367</v>
      </c>
      <c r="AQ16" s="24">
        <f>saida!BZ13</f>
        <v>0.5275471992648515</v>
      </c>
      <c r="AR16" s="25">
        <f>saida!CA13</f>
        <v>0.52481414094216217</v>
      </c>
      <c r="AS16" s="24">
        <f>saida!CB13</f>
        <v>0.52219584447107903</v>
      </c>
      <c r="AT16" s="25">
        <f>saida!CC13</f>
        <v>0.521335291738664</v>
      </c>
      <c r="AU16" s="24">
        <f>saida!CD13</f>
        <v>0.51907034723904666</v>
      </c>
      <c r="AV16" s="25">
        <f>saida!CE13</f>
        <v>0.51635486848442891</v>
      </c>
      <c r="AW16" s="24">
        <f>saida!CF13</f>
        <v>0.51359716769565655</v>
      </c>
      <c r="AX16" s="25">
        <f>saida!CG13</f>
        <v>0.51301146854921975</v>
      </c>
      <c r="AY16" s="24">
        <f>saida!CH13</f>
        <v>0.50941021715060575</v>
      </c>
      <c r="AZ16" s="25">
        <f>saida!CI13</f>
        <v>0.50838952129835779</v>
      </c>
      <c r="BA16" s="24">
        <f>saida!CJ13</f>
        <v>0.50465231737706828</v>
      </c>
      <c r="BB16" s="25">
        <f>saida!CK13</f>
        <v>0.50095939848508275</v>
      </c>
      <c r="BC16" s="24">
        <f>saida!CL13</f>
        <v>0.49960496330841331</v>
      </c>
      <c r="BD16" s="25">
        <f>saida!CM13</f>
        <v>0.49872806267491038</v>
      </c>
      <c r="BE16" s="24">
        <f>saida!CN13</f>
        <v>0</v>
      </c>
      <c r="BF16" s="25">
        <f>saida!CO13</f>
        <v>0</v>
      </c>
      <c r="BG16" s="24">
        <f>saida!CP13</f>
        <v>0</v>
      </c>
      <c r="BH16" s="25">
        <f>saida!CQ13</f>
        <v>0</v>
      </c>
      <c r="BI16" s="24">
        <f>saida!CR13</f>
        <v>0</v>
      </c>
      <c r="BJ16" s="25">
        <f>saida!CS13</f>
        <v>0</v>
      </c>
      <c r="BK16" s="24">
        <f>saida!CT13</f>
        <v>0</v>
      </c>
      <c r="BL16" s="25">
        <f>saida!CU13</f>
        <v>0</v>
      </c>
      <c r="BM16" s="24">
        <f>saida!CV13</f>
        <v>0</v>
      </c>
      <c r="BN16" s="25">
        <f>saida!CW13</f>
        <v>0</v>
      </c>
    </row>
    <row r="17" spans="1:66" x14ac:dyDescent="0.25">
      <c r="A17" s="74" t="str">
        <f>saida!AL1 &amp; " (%)"</f>
        <v>maxARD g (%)</v>
      </c>
      <c r="B17" s="77">
        <f>saida!AL2*100</f>
        <v>3.9683876039394201</v>
      </c>
      <c r="D17" s="7">
        <v>13</v>
      </c>
      <c r="E17" s="78">
        <f>IF(ISNUMBER(saida!AN14)=TRUE,saida!AN14,"")</f>
        <v>0.69668483171606399</v>
      </c>
      <c r="F17" s="78">
        <f>IF(ISNUMBER(saida!AM14)=TRUE,saida!AM14,"")</f>
        <v>0.4</v>
      </c>
      <c r="G17" s="24">
        <f>saida!AP14</f>
        <v>0.33170857234291579</v>
      </c>
      <c r="H17" s="25">
        <f>saida!AQ14</f>
        <v>0.35289046067782409</v>
      </c>
      <c r="I17" s="24">
        <f>saida!AR14</f>
        <v>0.37459286469288</v>
      </c>
      <c r="J17" s="25">
        <f>saida!AS14</f>
        <v>0.39500602837266618</v>
      </c>
      <c r="K17" s="24">
        <f>saida!AT14</f>
        <v>0.39680110884373487</v>
      </c>
      <c r="L17" s="25">
        <f>saida!AU14</f>
        <v>0.40582426709032832</v>
      </c>
      <c r="M17" s="24">
        <f>saida!AV14</f>
        <v>0.41675665688873109</v>
      </c>
      <c r="N17" s="25">
        <f>saida!AW14</f>
        <v>0.41767281951111929</v>
      </c>
      <c r="O17" s="24">
        <f>saida!AX14</f>
        <v>0.41950749933027892</v>
      </c>
      <c r="P17" s="25">
        <f>saida!AY14</f>
        <v>0.42895955080522818</v>
      </c>
      <c r="Q17" s="24">
        <f>saida!AZ14</f>
        <v>0.44270551986581319</v>
      </c>
      <c r="R17" s="25">
        <f>saida!BA14</f>
        <v>0.45543461455894207</v>
      </c>
      <c r="S17" s="24">
        <f>saida!BB14</f>
        <v>0.46638870827840501</v>
      </c>
      <c r="T17" s="25">
        <f>saida!BC14</f>
        <v>0.47720259753106448</v>
      </c>
      <c r="U17" s="24">
        <f>saida!BD14</f>
        <v>0.48082861605887411</v>
      </c>
      <c r="V17" s="25">
        <f>saida!BE14</f>
        <v>0.49055002041464879</v>
      </c>
      <c r="W17" s="24">
        <f>saida!BF14</f>
        <v>0.50256107994893318</v>
      </c>
      <c r="X17" s="25">
        <f>saida!BG14</f>
        <v>0.51518087256532896</v>
      </c>
      <c r="Y17" s="24">
        <f>saida!BH14</f>
        <v>0.51791849927353595</v>
      </c>
      <c r="Z17" s="25">
        <f>saida!BI14</f>
        <v>0.53521646198782902</v>
      </c>
      <c r="AA17" s="24">
        <f>saida!BJ14</f>
        <v>0.54027045789502048</v>
      </c>
      <c r="AB17" s="25">
        <f>saida!BK14</f>
        <v>0.55938043172306007</v>
      </c>
      <c r="AC17" s="24">
        <f>saida!BL14</f>
        <v>0.57925270524735695</v>
      </c>
      <c r="AD17" s="25">
        <f>saida!BM14</f>
        <v>0.58680156746962253</v>
      </c>
      <c r="AE17" s="24">
        <f>saida!BN14</f>
        <v>0.5917660797782327</v>
      </c>
      <c r="AF17" s="25">
        <f>saida!BO14</f>
        <v>0.55584147122762884</v>
      </c>
      <c r="AG17" s="24">
        <f>saida!BP14</f>
        <v>0.54898518119059792</v>
      </c>
      <c r="AH17" s="25">
        <f>saida!BQ14</f>
        <v>0.54224801583311244</v>
      </c>
      <c r="AI17" s="24">
        <f>saida!BR14</f>
        <v>0.53620815606268601</v>
      </c>
      <c r="AJ17" s="25">
        <f>saida!BS14</f>
        <v>0.53569122977137718</v>
      </c>
      <c r="AK17" s="24">
        <f>saida!BT14</f>
        <v>0.53312794279131803</v>
      </c>
      <c r="AL17" s="25">
        <f>saida!BU14</f>
        <v>0.53010080771426071</v>
      </c>
      <c r="AM17" s="24">
        <f>saida!BV14</f>
        <v>0.52985102811361495</v>
      </c>
      <c r="AN17" s="25">
        <f>saida!BW14</f>
        <v>0.529352637053913</v>
      </c>
      <c r="AO17" s="24">
        <f>saida!BX14</f>
        <v>0.52682312880981552</v>
      </c>
      <c r="AP17" s="25">
        <f>saida!BY14</f>
        <v>0.52325750925180758</v>
      </c>
      <c r="AQ17" s="24">
        <f>saida!BZ14</f>
        <v>0.52007303966072693</v>
      </c>
      <c r="AR17" s="25">
        <f>saida!CA14</f>
        <v>0.51742090978394917</v>
      </c>
      <c r="AS17" s="24">
        <f>saida!CB14</f>
        <v>0.51488079247380059</v>
      </c>
      <c r="AT17" s="25">
        <f>saida!CC14</f>
        <v>0.51404606144805154</v>
      </c>
      <c r="AU17" s="24">
        <f>saida!CD14</f>
        <v>0.51184934472681476</v>
      </c>
      <c r="AV17" s="25">
        <f>saida!CE14</f>
        <v>0.50921610153908459</v>
      </c>
      <c r="AW17" s="24">
        <f>saida!CF14</f>
        <v>0.5065422733762861</v>
      </c>
      <c r="AX17" s="25">
        <f>saida!CG14</f>
        <v>0.50597441881505301</v>
      </c>
      <c r="AY17" s="24">
        <f>saida!CH14</f>
        <v>0.50248297372816464</v>
      </c>
      <c r="AZ17" s="25">
        <f>saida!CI14</f>
        <v>0.50149338530745968</v>
      </c>
      <c r="BA17" s="24">
        <f>saida!CJ14</f>
        <v>0.49786973604775547</v>
      </c>
      <c r="BB17" s="25">
        <f>saida!CK14</f>
        <v>0.49428796587667029</v>
      </c>
      <c r="BC17" s="24">
        <f>saida!CL14</f>
        <v>0.49297387554786182</v>
      </c>
      <c r="BD17" s="25">
        <f>saida!CM14</f>
        <v>0.49212294094334458</v>
      </c>
      <c r="BE17" s="24">
        <f>saida!CN14</f>
        <v>0</v>
      </c>
      <c r="BF17" s="25">
        <f>saida!CO14</f>
        <v>0</v>
      </c>
      <c r="BG17" s="24">
        <f>saida!CP14</f>
        <v>0</v>
      </c>
      <c r="BH17" s="25">
        <f>saida!CQ14</f>
        <v>0</v>
      </c>
      <c r="BI17" s="24">
        <f>saida!CR14</f>
        <v>0</v>
      </c>
      <c r="BJ17" s="25">
        <f>saida!CS14</f>
        <v>0</v>
      </c>
      <c r="BK17" s="24">
        <f>saida!CT14</f>
        <v>0</v>
      </c>
      <c r="BL17" s="25">
        <f>saida!CU14</f>
        <v>0</v>
      </c>
      <c r="BM17" s="24">
        <f>saida!CV14</f>
        <v>0</v>
      </c>
      <c r="BN17" s="25">
        <f>saida!CW14</f>
        <v>0</v>
      </c>
    </row>
    <row r="18" spans="1:66" x14ac:dyDescent="0.25">
      <c r="D18" s="7">
        <v>14</v>
      </c>
      <c r="E18" s="78">
        <f>IF(ISNUMBER(saida!AN15)=TRUE,saida!AN15,"")</f>
        <v>0.7248726349539456</v>
      </c>
      <c r="F18" s="78">
        <f>IF(ISNUMBER(saida!AM15)=TRUE,saida!AM15,"")</f>
        <v>0.43333333333333329</v>
      </c>
      <c r="G18" s="24">
        <f>saida!AP15</f>
        <v>0.32435526540373899</v>
      </c>
      <c r="H18" s="25">
        <f>saida!AQ15</f>
        <v>0.34429319319084878</v>
      </c>
      <c r="I18" s="24">
        <f>saida!AR15</f>
        <v>0.36463182096312219</v>
      </c>
      <c r="J18" s="25">
        <f>saida!AS15</f>
        <v>0.38367868787039883</v>
      </c>
      <c r="K18" s="24">
        <f>saida!AT15</f>
        <v>0.38534976197254422</v>
      </c>
      <c r="L18" s="25">
        <f>saida!AU15</f>
        <v>0.39374018790392701</v>
      </c>
      <c r="M18" s="24">
        <f>saida!AV15</f>
        <v>0.40388503321273822</v>
      </c>
      <c r="N18" s="25">
        <f>saida!AW15</f>
        <v>0.40473416025994341</v>
      </c>
      <c r="O18" s="24">
        <f>saida!AX15</f>
        <v>0.40643411543119679</v>
      </c>
      <c r="P18" s="25">
        <f>saida!AY15</f>
        <v>0.41518194257686458</v>
      </c>
      <c r="Q18" s="24">
        <f>saida!AZ15</f>
        <v>0.42787363832365011</v>
      </c>
      <c r="R18" s="25">
        <f>saida!BA15</f>
        <v>0.43959487783042561</v>
      </c>
      <c r="S18" s="24">
        <f>saida!BB15</f>
        <v>0.44965758557423602</v>
      </c>
      <c r="T18" s="25">
        <f>saida!BC15</f>
        <v>0.45956986184562532</v>
      </c>
      <c r="U18" s="24">
        <f>saida!BD15</f>
        <v>0.46288878056822702</v>
      </c>
      <c r="V18" s="25">
        <f>saida!BE15</f>
        <v>0.47177508742790669</v>
      </c>
      <c r="W18" s="24">
        <f>saida!BF15</f>
        <v>0.48273087518767949</v>
      </c>
      <c r="X18" s="25">
        <f>saida!BG15</f>
        <v>0.49421422645730773</v>
      </c>
      <c r="Y18" s="24">
        <f>saida!BH15</f>
        <v>0.4967016091106492</v>
      </c>
      <c r="Z18" s="25">
        <f>saida!BI15</f>
        <v>0.51238804571246999</v>
      </c>
      <c r="AA18" s="24">
        <f>saida!BJ15</f>
        <v>0.51696138166027228</v>
      </c>
      <c r="AB18" s="25">
        <f>saida!BK15</f>
        <v>0.53421424589942035</v>
      </c>
      <c r="AC18" s="24">
        <f>saida!BL15</f>
        <v>0.55208958580737344</v>
      </c>
      <c r="AD18" s="25">
        <f>saida!BM15</f>
        <v>0.55886251502444428</v>
      </c>
      <c r="AE18" s="24">
        <f>saida!BN15</f>
        <v>0.56331156495955603</v>
      </c>
      <c r="AF18" s="25">
        <f>saida!BO15</f>
        <v>0.54582880406893475</v>
      </c>
      <c r="AG18" s="24">
        <f>saida!BP15</f>
        <v>0.53918945176344513</v>
      </c>
      <c r="AH18" s="25">
        <f>saida!BQ15</f>
        <v>0.5326700588727693</v>
      </c>
      <c r="AI18" s="24">
        <f>saida!BR15</f>
        <v>0.52683277506722781</v>
      </c>
      <c r="AJ18" s="25">
        <f>saida!BS15</f>
        <v>0.52633355192622133</v>
      </c>
      <c r="AK18" s="24">
        <f>saida!BT15</f>
        <v>0.52385895572758767</v>
      </c>
      <c r="AL18" s="25">
        <f>saida!BU15</f>
        <v>0.52093857248423525</v>
      </c>
      <c r="AM18" s="24">
        <f>saida!BV15</f>
        <v>0.5206977016804033</v>
      </c>
      <c r="AN18" s="25">
        <f>saida!BW15</f>
        <v>0.5202171331840274</v>
      </c>
      <c r="AO18" s="24">
        <f>saida!BX15</f>
        <v>0.5177790505187585</v>
      </c>
      <c r="AP18" s="25">
        <f>saida!BY15</f>
        <v>0.51434513005074967</v>
      </c>
      <c r="AQ18" s="24">
        <f>saida!BZ15</f>
        <v>0.5112811664659922</v>
      </c>
      <c r="AR18" s="25">
        <f>saida!CA15</f>
        <v>0.50873152802889932</v>
      </c>
      <c r="AS18" s="24">
        <f>saida!CB15</f>
        <v>0.5062914171004127</v>
      </c>
      <c r="AT18" s="25">
        <f>saida!CC15</f>
        <v>0.50548994694988225</v>
      </c>
      <c r="AU18" s="24">
        <f>saida!CD15</f>
        <v>0.50338170173813235</v>
      </c>
      <c r="AV18" s="25">
        <f>saida!CE15</f>
        <v>0.50085630724254693</v>
      </c>
      <c r="AW18" s="24">
        <f>saida!CF15</f>
        <v>0.49829397966373479</v>
      </c>
      <c r="AX18" s="25">
        <f>saida!CG15</f>
        <v>0.49775006021923479</v>
      </c>
      <c r="AY18" s="24">
        <f>saida!CH15</f>
        <v>0.49440770446253629</v>
      </c>
      <c r="AZ18" s="25">
        <f>saida!CI15</f>
        <v>0.49346096170334569</v>
      </c>
      <c r="BA18" s="24">
        <f>saida!CJ15</f>
        <v>0.48999631739796989</v>
      </c>
      <c r="BB18" s="25">
        <f>saida!CK15</f>
        <v>0.48657474805723322</v>
      </c>
      <c r="BC18" s="24">
        <f>saida!CL15</f>
        <v>0.48532011411237741</v>
      </c>
      <c r="BD18" s="25">
        <f>saida!CM15</f>
        <v>0.4845078578201501</v>
      </c>
      <c r="BE18" s="24">
        <f>saida!CN15</f>
        <v>0</v>
      </c>
      <c r="BF18" s="25">
        <f>saida!CO15</f>
        <v>0</v>
      </c>
      <c r="BG18" s="24">
        <f>saida!CP15</f>
        <v>0</v>
      </c>
      <c r="BH18" s="25">
        <f>saida!CQ15</f>
        <v>0</v>
      </c>
      <c r="BI18" s="24">
        <f>saida!CR15</f>
        <v>0</v>
      </c>
      <c r="BJ18" s="25">
        <f>saida!CS15</f>
        <v>0</v>
      </c>
      <c r="BK18" s="24">
        <f>saida!CT15</f>
        <v>0</v>
      </c>
      <c r="BL18" s="25">
        <f>saida!CU15</f>
        <v>0</v>
      </c>
      <c r="BM18" s="24">
        <f>saida!CV15</f>
        <v>0</v>
      </c>
      <c r="BN18" s="25">
        <f>saida!CW15</f>
        <v>0</v>
      </c>
    </row>
    <row r="19" spans="1:66" x14ac:dyDescent="0.25">
      <c r="A19" s="109" t="s">
        <v>37</v>
      </c>
      <c r="B19" s="108">
        <f>COUNT(saida!AO2:AO1048576)</f>
        <v>25</v>
      </c>
      <c r="D19" s="7">
        <v>15</v>
      </c>
      <c r="E19" s="78">
        <f>IF(ISNUMBER(saida!AN16)=TRUE,saida!AN16,"")</f>
        <v>0.75091428215888112</v>
      </c>
      <c r="F19" s="78">
        <f>IF(ISNUMBER(saida!AM16)=TRUE,saida!AM16,"")</f>
        <v>0.46666666666666667</v>
      </c>
      <c r="G19" s="24">
        <f>saida!AP16</f>
        <v>0.31907087696691888</v>
      </c>
      <c r="H19" s="25">
        <f>saida!AQ16</f>
        <v>0.33799744923785091</v>
      </c>
      <c r="I19" s="24">
        <f>saida!AR16</f>
        <v>0.35722214252424561</v>
      </c>
      <c r="J19" s="25">
        <f>saida!AS16</f>
        <v>0.37514799600784399</v>
      </c>
      <c r="K19" s="24">
        <f>saida!AT16</f>
        <v>0.37671710417419058</v>
      </c>
      <c r="L19" s="25">
        <f>saida!AU16</f>
        <v>0.38458672969394359</v>
      </c>
      <c r="M19" s="24">
        <f>saida!AV16</f>
        <v>0.39408218930134847</v>
      </c>
      <c r="N19" s="25">
        <f>saida!AW16</f>
        <v>0.39487598481443381</v>
      </c>
      <c r="O19" s="24">
        <f>saida!AX16</f>
        <v>0.39646471222090279</v>
      </c>
      <c r="P19" s="25">
        <f>saida!AY16</f>
        <v>0.40463059941777391</v>
      </c>
      <c r="Q19" s="24">
        <f>saida!AZ16</f>
        <v>0.41644951608470998</v>
      </c>
      <c r="R19" s="25">
        <f>saida!BA16</f>
        <v>0.42733481546053942</v>
      </c>
      <c r="S19" s="24">
        <f>saida!BB16</f>
        <v>0.43665702153449032</v>
      </c>
      <c r="T19" s="25">
        <f>saida!BC16</f>
        <v>0.44581929143290372</v>
      </c>
      <c r="U19" s="24">
        <f>saida!BD16</f>
        <v>0.44888253426605601</v>
      </c>
      <c r="V19" s="25">
        <f>saida!BE16</f>
        <v>0.45707306239813172</v>
      </c>
      <c r="W19" s="24">
        <f>saida!BF16</f>
        <v>0.46714862327749401</v>
      </c>
      <c r="X19" s="25">
        <f>saida!BG16</f>
        <v>0.47768290388171841</v>
      </c>
      <c r="Y19" s="24">
        <f>saida!BH16</f>
        <v>0.47996115408460482</v>
      </c>
      <c r="Z19" s="25">
        <f>saida!BI16</f>
        <v>0.49429966038720702</v>
      </c>
      <c r="AA19" s="24">
        <f>saida!BJ16</f>
        <v>0.49847059594251919</v>
      </c>
      <c r="AB19" s="25">
        <f>saida!BK16</f>
        <v>0.51416733051435148</v>
      </c>
      <c r="AC19" s="24">
        <f>saida!BL16</f>
        <v>0.53036720092965151</v>
      </c>
      <c r="AD19" s="25">
        <f>saida!BM16</f>
        <v>0.53648857188892862</v>
      </c>
      <c r="AE19" s="24">
        <f>saida!BN16</f>
        <v>0.54050463228923096</v>
      </c>
      <c r="AF19" s="25">
        <f>saida!BO16</f>
        <v>0.53433691472267519</v>
      </c>
      <c r="AG19" s="24">
        <f>saida!BP16</f>
        <v>0.5279417958476943</v>
      </c>
      <c r="AH19" s="25">
        <f>saida!BQ16</f>
        <v>0.52166944636403878</v>
      </c>
      <c r="AI19" s="24">
        <f>saida!BR16</f>
        <v>0.5160638732596825</v>
      </c>
      <c r="AJ19" s="25">
        <f>saida!BS16</f>
        <v>0.51558499341262343</v>
      </c>
      <c r="AK19" s="24">
        <f>saida!BT16</f>
        <v>0.51321255470955929</v>
      </c>
      <c r="AL19" s="25">
        <f>saida!BU16</f>
        <v>0.51041568226850731</v>
      </c>
      <c r="AM19" s="24">
        <f>saida!BV16</f>
        <v>0.51018514695818629</v>
      </c>
      <c r="AN19" s="25">
        <f>saida!BW16</f>
        <v>0.50972526842210175</v>
      </c>
      <c r="AO19" s="24">
        <f>saida!BX16</f>
        <v>0.50739360488831942</v>
      </c>
      <c r="AP19" s="25">
        <f>saida!BY16</f>
        <v>0.50411385568873979</v>
      </c>
      <c r="AQ19" s="24">
        <f>saida!BZ16</f>
        <v>0.50119191871728086</v>
      </c>
      <c r="AR19" s="25">
        <f>saida!CA16</f>
        <v>0.4987638432750196</v>
      </c>
      <c r="AS19" s="24">
        <f>saida!CB16</f>
        <v>0.49644307011548711</v>
      </c>
      <c r="AT19" s="25">
        <f>saida!CC16</f>
        <v>0.49568145525017432</v>
      </c>
      <c r="AU19" s="24">
        <f>saida!CD16</f>
        <v>0.49367964104898732</v>
      </c>
      <c r="AV19" s="25">
        <f>saida!CE16</f>
        <v>0.49128484805557238</v>
      </c>
      <c r="AW19" s="24">
        <f>saida!CF16</f>
        <v>0.48885859940054022</v>
      </c>
      <c r="AX19" s="25">
        <f>saida!CG16</f>
        <v>0.48834403810144777</v>
      </c>
      <c r="AY19" s="24">
        <f>saida!CH16</f>
        <v>0.48518578925090439</v>
      </c>
      <c r="AZ19" s="25">
        <f>saida!CI16</f>
        <v>0.48429236869743569</v>
      </c>
      <c r="BA19" s="24">
        <f>saida!CJ16</f>
        <v>0.48102734687395571</v>
      </c>
      <c r="BB19" s="25">
        <f>saida!CK16</f>
        <v>0.47780990192118861</v>
      </c>
      <c r="BC19" s="24">
        <f>saida!CL16</f>
        <v>0.4766318604078657</v>
      </c>
      <c r="BD19" s="25">
        <f>saida!CM16</f>
        <v>0.47586968735210178</v>
      </c>
      <c r="BE19" s="24">
        <f>saida!CN16</f>
        <v>0</v>
      </c>
      <c r="BF19" s="25">
        <f>saida!CO16</f>
        <v>0</v>
      </c>
      <c r="BG19" s="24">
        <f>saida!CP16</f>
        <v>0</v>
      </c>
      <c r="BH19" s="25">
        <f>saida!CQ16</f>
        <v>0</v>
      </c>
      <c r="BI19" s="24">
        <f>saida!CR16</f>
        <v>0</v>
      </c>
      <c r="BJ19" s="25">
        <f>saida!CS16</f>
        <v>0</v>
      </c>
      <c r="BK19" s="24">
        <f>saida!CT16</f>
        <v>0</v>
      </c>
      <c r="BL19" s="25">
        <f>saida!CU16</f>
        <v>0</v>
      </c>
      <c r="BM19" s="24">
        <f>saida!CV16</f>
        <v>0</v>
      </c>
      <c r="BN19" s="25">
        <f>saida!CW16</f>
        <v>0</v>
      </c>
    </row>
    <row r="20" spans="1:66" x14ac:dyDescent="0.25">
      <c r="A20" s="109" t="s">
        <v>38</v>
      </c>
      <c r="B20" s="108">
        <f>MIN(saida!AO2:AO1048576)</f>
        <v>278.14999999999998</v>
      </c>
      <c r="D20" s="7">
        <v>16</v>
      </c>
      <c r="E20" s="78">
        <f>IF(ISNUMBER(saida!AN17)=TRUE,saida!AN17,"")</f>
        <v>0.77504588988923984</v>
      </c>
      <c r="F20" s="78">
        <f>IF(ISNUMBER(saida!AM17)=TRUE,saida!AM17,"")</f>
        <v>0.5</v>
      </c>
      <c r="G20" s="24">
        <f>saida!AP17</f>
        <v>0.31563099168998648</v>
      </c>
      <c r="H20" s="25">
        <f>saida!AQ17</f>
        <v>0.33376931495303419</v>
      </c>
      <c r="I20" s="24">
        <f>saida!AR17</f>
        <v>0.35211919206332037</v>
      </c>
      <c r="J20" s="25">
        <f>saida!AS17</f>
        <v>0.3691581090953947</v>
      </c>
      <c r="K20" s="24">
        <f>saida!AT17</f>
        <v>0.37064624970089538</v>
      </c>
      <c r="L20" s="25">
        <f>saida!AU17</f>
        <v>0.3781016233676181</v>
      </c>
      <c r="M20" s="24">
        <f>saida!AV17</f>
        <v>0.38707899877893542</v>
      </c>
      <c r="N20" s="25">
        <f>saida!AW17</f>
        <v>0.38782857501606438</v>
      </c>
      <c r="O20" s="24">
        <f>saida!AX17</f>
        <v>0.38932837819366078</v>
      </c>
      <c r="P20" s="25">
        <f>saida!AY17</f>
        <v>0.397028288578052</v>
      </c>
      <c r="Q20" s="24">
        <f>saida!AZ17</f>
        <v>0.40814619873279812</v>
      </c>
      <c r="R20" s="25">
        <f>saida!BA17</f>
        <v>0.41835788998406548</v>
      </c>
      <c r="S20" s="24">
        <f>saida!BB17</f>
        <v>0.4270817727401125</v>
      </c>
      <c r="T20" s="25">
        <f>saida!BC17</f>
        <v>0.43563662319651769</v>
      </c>
      <c r="U20" s="24">
        <f>saida!BD17</f>
        <v>0.43849249350805752</v>
      </c>
      <c r="V20" s="25">
        <f>saida!BE17</f>
        <v>0.44611795606127969</v>
      </c>
      <c r="W20" s="24">
        <f>saida!BF17</f>
        <v>0.45547721335193597</v>
      </c>
      <c r="X20" s="25">
        <f>saida!BG17</f>
        <v>0.4652375195324791</v>
      </c>
      <c r="Y20" s="24">
        <f>saida!BH17</f>
        <v>0.4673450062334073</v>
      </c>
      <c r="Z20" s="25">
        <f>saida!BI17</f>
        <v>0.4805811809738067</v>
      </c>
      <c r="AA20" s="24">
        <f>saida!BJ17</f>
        <v>0.48442249946302163</v>
      </c>
      <c r="AB20" s="25">
        <f>saida!BK17</f>
        <v>0.49884248263706898</v>
      </c>
      <c r="AC20" s="24">
        <f>saida!BL17</f>
        <v>0.51366437950232446</v>
      </c>
      <c r="AD20" s="25">
        <f>saida!BM17</f>
        <v>0.51924906000734283</v>
      </c>
      <c r="AE20" s="24">
        <f>saida!BN17</f>
        <v>0.52290823091500083</v>
      </c>
      <c r="AF20" s="25">
        <f>saida!BO17</f>
        <v>0.52140496299987582</v>
      </c>
      <c r="AG20" s="24">
        <f>saida!BP17</f>
        <v>0.51527807830689731</v>
      </c>
      <c r="AH20" s="25">
        <f>saida!BQ17</f>
        <v>0.50927857272929666</v>
      </c>
      <c r="AI20" s="24">
        <f>saida!BR17</f>
        <v>0.50393049807271528</v>
      </c>
      <c r="AJ20" s="25">
        <f>saida!BS17</f>
        <v>0.5034743034416288</v>
      </c>
      <c r="AK20" s="24">
        <f>saida!BT17</f>
        <v>0.50121598023094105</v>
      </c>
      <c r="AL20" s="25">
        <f>saida!BU17</f>
        <v>0.49855752802370967</v>
      </c>
      <c r="AM20" s="24">
        <f>saida!BV17</f>
        <v>0.49833859883918552</v>
      </c>
      <c r="AN20" s="25">
        <f>saida!BW17</f>
        <v>0.49790196467489423</v>
      </c>
      <c r="AO20" s="24">
        <f>saida!BX17</f>
        <v>0.49569009089520072</v>
      </c>
      <c r="AP20" s="25">
        <f>saida!BY17</f>
        <v>0.4925845934007731</v>
      </c>
      <c r="AQ20" s="24">
        <f>saida!BZ17</f>
        <v>0.48982395680101848</v>
      </c>
      <c r="AR20" s="25">
        <f>saida!CA17</f>
        <v>0.48753455803009133</v>
      </c>
      <c r="AS20" s="24">
        <f>saida!CB17</f>
        <v>0.4853504993599807</v>
      </c>
      <c r="AT20" s="25">
        <f>saida!CC17</f>
        <v>0.48463467402083382</v>
      </c>
      <c r="AU20" s="24">
        <f>saida!CD17</f>
        <v>0.48275546846886369</v>
      </c>
      <c r="AV20" s="25">
        <f>saida!CE17</f>
        <v>0.48051180499410912</v>
      </c>
      <c r="AW20" s="24">
        <f>saida!CF17</f>
        <v>0.47824384869363412</v>
      </c>
      <c r="AX20" s="25">
        <f>saida!CG17</f>
        <v>0.47776355181780328</v>
      </c>
      <c r="AY20" s="24">
        <f>saida!CH17</f>
        <v>0.47482113242861068</v>
      </c>
      <c r="AZ20" s="25">
        <f>saida!CI17</f>
        <v>0.4739905381327521</v>
      </c>
      <c r="BA20" s="24">
        <f>saida!CJ17</f>
        <v>0.47096203926292612</v>
      </c>
      <c r="BB20" s="25">
        <f>saida!CK17</f>
        <v>0.46798870966386852</v>
      </c>
      <c r="BC20" s="24">
        <f>saida!CL17</f>
        <v>0.46690288459075552</v>
      </c>
      <c r="BD20" s="25">
        <f>saida!CM17</f>
        <v>0.46620119978600533</v>
      </c>
      <c r="BE20" s="24">
        <f>saida!CN17</f>
        <v>0</v>
      </c>
      <c r="BF20" s="25">
        <f>saida!CO17</f>
        <v>0</v>
      </c>
      <c r="BG20" s="24">
        <f>saida!CP17</f>
        <v>0</v>
      </c>
      <c r="BH20" s="25">
        <f>saida!CQ17</f>
        <v>0</v>
      </c>
      <c r="BI20" s="24">
        <f>saida!CR17</f>
        <v>0</v>
      </c>
      <c r="BJ20" s="25">
        <f>saida!CS17</f>
        <v>0</v>
      </c>
      <c r="BK20" s="24">
        <f>saida!CT17</f>
        <v>0</v>
      </c>
      <c r="BL20" s="25">
        <f>saida!CU17</f>
        <v>0</v>
      </c>
      <c r="BM20" s="24">
        <f>saida!CV17</f>
        <v>0</v>
      </c>
      <c r="BN20" s="25">
        <f>saida!CW17</f>
        <v>0</v>
      </c>
    </row>
    <row r="21" spans="1:66" x14ac:dyDescent="0.25">
      <c r="A21" s="109" t="s">
        <v>39</v>
      </c>
      <c r="B21" s="108">
        <f>MAX(saida!AO2:AO1048576)</f>
        <v>333.15</v>
      </c>
      <c r="D21" s="7">
        <v>17</v>
      </c>
      <c r="E21" s="78">
        <f>IF(ISNUMBER(saida!AN18)=TRUE,saida!AN18,"")</f>
        <v>0.79747016376802982</v>
      </c>
      <c r="F21" s="78">
        <f>IF(ISNUMBER(saida!AM18)=TRUE,saida!AM18,"")</f>
        <v>0.53333333333333333</v>
      </c>
      <c r="G21" s="24">
        <f>saida!AP18</f>
        <v>0.31388407341761099</v>
      </c>
      <c r="H21" s="25">
        <f>saida!AQ18</f>
        <v>0.33145523181197739</v>
      </c>
      <c r="I21" s="24">
        <f>saida!AR18</f>
        <v>0.34916642617443627</v>
      </c>
      <c r="J21" s="25">
        <f>saida!AS18</f>
        <v>0.36554858115409478</v>
      </c>
      <c r="K21" s="24">
        <f>saida!AT18</f>
        <v>0.36697635264545703</v>
      </c>
      <c r="L21" s="25">
        <f>saida!AU18</f>
        <v>0.37412186472212111</v>
      </c>
      <c r="M21" s="24">
        <f>saida!AV18</f>
        <v>0.38270949837536472</v>
      </c>
      <c r="N21" s="25">
        <f>saida!AW18</f>
        <v>0.38342570188482511</v>
      </c>
      <c r="O21" s="24">
        <f>saida!AX18</f>
        <v>0.38485834374603412</v>
      </c>
      <c r="P21" s="25">
        <f>saida!AY18</f>
        <v>0.39220527412166573</v>
      </c>
      <c r="Q21" s="24">
        <f>saida!AZ18</f>
        <v>0.40278907825958082</v>
      </c>
      <c r="R21" s="25">
        <f>saida!BA18</f>
        <v>0.4124843640497608</v>
      </c>
      <c r="S21" s="24">
        <f>saida!BB18</f>
        <v>0.42074719406006611</v>
      </c>
      <c r="T21" s="25">
        <f>saida!BC18</f>
        <v>0.4288319058115353</v>
      </c>
      <c r="U21" s="24">
        <f>saida!BD18</f>
        <v>0.43152682293480532</v>
      </c>
      <c r="V21" s="25">
        <f>saida!BE18</f>
        <v>0.43871261897000169</v>
      </c>
      <c r="W21" s="24">
        <f>saida!BF18</f>
        <v>0.44751239101707802</v>
      </c>
      <c r="X21" s="25">
        <f>saida!BG18</f>
        <v>0.45666569998994228</v>
      </c>
      <c r="Y21" s="24">
        <f>saida!BH18</f>
        <v>0.45863894150100892</v>
      </c>
      <c r="Z21" s="25">
        <f>saida!BI18</f>
        <v>0.47100594085067032</v>
      </c>
      <c r="AA21" s="24">
        <f>saida!BJ18</f>
        <v>0.4745865441849923</v>
      </c>
      <c r="AB21" s="25">
        <f>saida!BK18</f>
        <v>0.48799345986999992</v>
      </c>
      <c r="AC21" s="24">
        <f>saida!BL18</f>
        <v>0.5017168332385229</v>
      </c>
      <c r="AD21" s="25">
        <f>saida!BM18</f>
        <v>0.50687237094807225</v>
      </c>
      <c r="AE21" s="24">
        <f>saida!BN18</f>
        <v>0.51024579807481651</v>
      </c>
      <c r="AF21" s="25">
        <f>saida!BO18</f>
        <v>0.50706665626601921</v>
      </c>
      <c r="AG21" s="24">
        <f>saida!BP18</f>
        <v>0.50122928461534089</v>
      </c>
      <c r="AH21" s="25">
        <f>saida!BQ18</f>
        <v>0.49552565804719112</v>
      </c>
      <c r="AI21" s="24">
        <f>saida!BR18</f>
        <v>0.49045827912832679</v>
      </c>
      <c r="AJ21" s="25">
        <f>saida!BS18</f>
        <v>0.49002688403670852</v>
      </c>
      <c r="AK21" s="24">
        <f>saida!BT18</f>
        <v>0.4878934903144142</v>
      </c>
      <c r="AL21" s="25">
        <f>saida!BU18</f>
        <v>0.4853869813737372</v>
      </c>
      <c r="AM21" s="24">
        <f>saida!BV18</f>
        <v>0.4851808127302682</v>
      </c>
      <c r="AN21" s="25">
        <f>saida!BW18</f>
        <v>0.48476974462458411</v>
      </c>
      <c r="AO21" s="24">
        <f>saida!BX18</f>
        <v>0.48268983173356961</v>
      </c>
      <c r="AP21" s="25">
        <f>saida!BY18</f>
        <v>0.47977691966684838</v>
      </c>
      <c r="AQ21" s="24">
        <f>saida!BZ18</f>
        <v>0.47719523743325132</v>
      </c>
      <c r="AR21" s="25">
        <f>saida!CA18</f>
        <v>0.47506023308446771</v>
      </c>
      <c r="AS21" s="24">
        <f>saida!CB18</f>
        <v>0.4730288855046858</v>
      </c>
      <c r="AT21" s="25">
        <f>saida!CC18</f>
        <v>0.47236432073609269</v>
      </c>
      <c r="AU21" s="24">
        <f>saida!CD18</f>
        <v>0.47062265828541072</v>
      </c>
      <c r="AV21" s="25">
        <f>saida!CE18</f>
        <v>0.46854911405589172</v>
      </c>
      <c r="AW21" s="24">
        <f>saida!CF18</f>
        <v>0.46646004441605282</v>
      </c>
      <c r="AX21" s="25">
        <f>saida!CG18</f>
        <v>0.46601856655051899</v>
      </c>
      <c r="AY21" s="24">
        <f>saida!CH18</f>
        <v>0.46332147368210058</v>
      </c>
      <c r="AZ21" s="25">
        <f>saida!CI18</f>
        <v>0.46256255827663578</v>
      </c>
      <c r="BA21" s="24">
        <f>saida!CJ18</f>
        <v>0.45980501442724858</v>
      </c>
      <c r="BB21" s="25">
        <f>saida!CK18</f>
        <v>0.45711321441970282</v>
      </c>
      <c r="BC21" s="24">
        <f>saida!CL18</f>
        <v>0.45613424799596031</v>
      </c>
      <c r="BD21" s="25">
        <f>saida!CM18</f>
        <v>0.45550280979409319</v>
      </c>
      <c r="BE21" s="24">
        <f>saida!CN18</f>
        <v>0</v>
      </c>
      <c r="BF21" s="25">
        <f>saida!CO18</f>
        <v>0</v>
      </c>
      <c r="BG21" s="24">
        <f>saida!CP18</f>
        <v>0</v>
      </c>
      <c r="BH21" s="25">
        <f>saida!CQ18</f>
        <v>0</v>
      </c>
      <c r="BI21" s="24">
        <f>saida!CR18</f>
        <v>0</v>
      </c>
      <c r="BJ21" s="25">
        <f>saida!CS18</f>
        <v>0</v>
      </c>
      <c r="BK21" s="24">
        <f>saida!CT18</f>
        <v>0</v>
      </c>
      <c r="BL21" s="25">
        <f>saida!CU18</f>
        <v>0</v>
      </c>
      <c r="BM21" s="24">
        <f>saida!CV18</f>
        <v>0</v>
      </c>
      <c r="BN21" s="25">
        <f>saida!CW18</f>
        <v>0</v>
      </c>
    </row>
    <row r="22" spans="1:66" x14ac:dyDescent="0.25">
      <c r="D22" s="7">
        <v>18</v>
      </c>
      <c r="E22" s="78">
        <f>IF(ISNUMBER(saida!AN19)=TRUE,saida!AN19,"")</f>
        <v>0.81836210620692107</v>
      </c>
      <c r="F22" s="78">
        <f>IF(ISNUMBER(saida!AM19)=TRUE,saida!AM19,"")</f>
        <v>0.56666666666666665</v>
      </c>
      <c r="G22" s="24">
        <f>saida!AP19</f>
        <v>0.31374428456211101</v>
      </c>
      <c r="H22" s="25">
        <f>saida!AQ19</f>
        <v>0.33097440925939109</v>
      </c>
      <c r="I22" s="24">
        <f>saida!AR19</f>
        <v>0.34828741882643022</v>
      </c>
      <c r="J22" s="25">
        <f>saida!AS19</f>
        <v>0.36424604360466051</v>
      </c>
      <c r="K22" s="24">
        <f>saida!AT19</f>
        <v>0.36563425736875232</v>
      </c>
      <c r="L22" s="25">
        <f>saida!AU19</f>
        <v>0.37257522010630723</v>
      </c>
      <c r="M22" s="24">
        <f>saida!AV19</f>
        <v>0.38090222330818058</v>
      </c>
      <c r="N22" s="25">
        <f>saida!AW19</f>
        <v>0.38159594698375082</v>
      </c>
      <c r="O22" s="24">
        <f>saida!AX19</f>
        <v>0.38298327458101428</v>
      </c>
      <c r="P22" s="25">
        <f>saida!AY19</f>
        <v>0.39009046877460701</v>
      </c>
      <c r="Q22" s="24">
        <f>saida!AZ19</f>
        <v>0.40030684661718591</v>
      </c>
      <c r="R22" s="25">
        <f>saida!BA19</f>
        <v>0.40964207848194628</v>
      </c>
      <c r="S22" s="24">
        <f>saida!BB19</f>
        <v>0.41757987228588528</v>
      </c>
      <c r="T22" s="25">
        <f>saida!BC19</f>
        <v>0.42532999711510788</v>
      </c>
      <c r="U22" s="24">
        <f>saida!BD19</f>
        <v>0.42790968866289231</v>
      </c>
      <c r="V22" s="25">
        <f>saida!BE19</f>
        <v>0.43477908000609872</v>
      </c>
      <c r="W22" s="24">
        <f>saida!BF19</f>
        <v>0.44317296344082091</v>
      </c>
      <c r="X22" s="25">
        <f>saida!BG19</f>
        <v>0.45188215927355019</v>
      </c>
      <c r="Y22" s="24">
        <f>saida!BH19</f>
        <v>0.4537566887134194</v>
      </c>
      <c r="Z22" s="25">
        <f>saida!BI19</f>
        <v>0.46548062673002222</v>
      </c>
      <c r="AA22" s="24">
        <f>saida!BJ19</f>
        <v>0.46886709001238303</v>
      </c>
      <c r="AB22" s="25">
        <f>saida!BK19</f>
        <v>0.48151470473634489</v>
      </c>
      <c r="AC22" s="24">
        <f>saida!BL19</f>
        <v>0.49440678631428919</v>
      </c>
      <c r="AD22" s="25">
        <f>saida!BM19</f>
        <v>0.4992355717285592</v>
      </c>
      <c r="AE22" s="24">
        <f>saida!BN19</f>
        <v>0.50239085320118504</v>
      </c>
      <c r="AF22" s="25">
        <f>saida!BO19</f>
        <v>0.491351074860575</v>
      </c>
      <c r="AG22" s="24">
        <f>saida!BP19</f>
        <v>0.48582238868264388</v>
      </c>
      <c r="AH22" s="25">
        <f>saida!BQ19</f>
        <v>0.4804356888899306</v>
      </c>
      <c r="AI22" s="24">
        <f>saida!BR19</f>
        <v>0.47567045827416088</v>
      </c>
      <c r="AJ22" s="25">
        <f>saida!BS19</f>
        <v>0.4752658287898997</v>
      </c>
      <c r="AK22" s="24">
        <f>saida!BT19</f>
        <v>0.47326744515821351</v>
      </c>
      <c r="AL22" s="25">
        <f>saida!BU19</f>
        <v>0.47092553935096682</v>
      </c>
      <c r="AM22" s="24">
        <f>saida!BV19</f>
        <v>0.47073321454930978</v>
      </c>
      <c r="AN22" s="25">
        <f>saida!BW19</f>
        <v>0.47034989234671648</v>
      </c>
      <c r="AO22" s="24">
        <f>saida!BX19</f>
        <v>0.46841339226376849</v>
      </c>
      <c r="AP22" s="25">
        <f>saida!BY19</f>
        <v>0.46571038658063257</v>
      </c>
      <c r="AQ22" s="24">
        <f>saida!BZ19</f>
        <v>0.46332440884144982</v>
      </c>
      <c r="AR22" s="25">
        <f>saida!CA19</f>
        <v>0.46135876408109072</v>
      </c>
      <c r="AS22" s="24">
        <f>saida!CB19</f>
        <v>0.45949540349477552</v>
      </c>
      <c r="AT22" s="25">
        <f>saida!CC19</f>
        <v>0.45888733358126499</v>
      </c>
      <c r="AU22" s="24">
        <f>saida!CD19</f>
        <v>0.4572975257319129</v>
      </c>
      <c r="AV22" s="25">
        <f>saida!CE19</f>
        <v>0.45541234458535967</v>
      </c>
      <c r="AW22" s="24">
        <f>saida!CF19</f>
        <v>0.45352200008037408</v>
      </c>
      <c r="AX22" s="25">
        <f>saida!CG19</f>
        <v>0.4531237355457704</v>
      </c>
      <c r="AY22" s="24">
        <f>saida!CH19</f>
        <v>0.45070048412235802</v>
      </c>
      <c r="AZ22" s="25">
        <f>saida!CI19</f>
        <v>0.4500218231158416</v>
      </c>
      <c r="BA22" s="24">
        <f>saida!CJ19</f>
        <v>0.44756865818107761</v>
      </c>
      <c r="BB22" s="25">
        <f>saida!CK19</f>
        <v>0.44519481931957378</v>
      </c>
      <c r="BC22" s="24">
        <f>saida!CL19</f>
        <v>0.44433699777397179</v>
      </c>
      <c r="BD22" s="25">
        <f>saida!CM19</f>
        <v>0.44378533555730432</v>
      </c>
      <c r="BE22" s="24">
        <f>saida!CN19</f>
        <v>0</v>
      </c>
      <c r="BF22" s="25">
        <f>saida!CO19</f>
        <v>0</v>
      </c>
      <c r="BG22" s="24">
        <f>saida!CP19</f>
        <v>0</v>
      </c>
      <c r="BH22" s="25">
        <f>saida!CQ19</f>
        <v>0</v>
      </c>
      <c r="BI22" s="24">
        <f>saida!CR19</f>
        <v>0</v>
      </c>
      <c r="BJ22" s="25">
        <f>saida!CS19</f>
        <v>0</v>
      </c>
      <c r="BK22" s="24">
        <f>saida!CT19</f>
        <v>0</v>
      </c>
      <c r="BL22" s="25">
        <f>saida!CU19</f>
        <v>0</v>
      </c>
      <c r="BM22" s="24">
        <f>saida!CV19</f>
        <v>0</v>
      </c>
      <c r="BN22" s="25">
        <f>saida!CW19</f>
        <v>0</v>
      </c>
    </row>
    <row r="23" spans="1:66" x14ac:dyDescent="0.25">
      <c r="D23" s="7">
        <v>19</v>
      </c>
      <c r="E23" s="78">
        <f>IF(ISNUMBER(saida!AN20)=TRUE,saida!AN20,"")</f>
        <v>0.83787359269958694</v>
      </c>
      <c r="F23" s="78">
        <f>IF(ISNUMBER(saida!AM20)=TRUE,saida!AM20,"")</f>
        <v>0.6</v>
      </c>
      <c r="G23" s="24">
        <f>saida!AP20</f>
        <v>0.31518911927470628</v>
      </c>
      <c r="H23" s="25">
        <f>saida!AQ20</f>
        <v>0.3323164397284476</v>
      </c>
      <c r="I23" s="24">
        <f>saida!AR20</f>
        <v>0.3494834786324249</v>
      </c>
      <c r="J23" s="25">
        <f>saida!AS20</f>
        <v>0.36526183496468972</v>
      </c>
      <c r="K23" s="24">
        <f>saida!AT20</f>
        <v>0.3666321295104174</v>
      </c>
      <c r="L23" s="25">
        <f>saida!AU20</f>
        <v>0.37347786419807438</v>
      </c>
      <c r="M23" s="24">
        <f>saida!AV20</f>
        <v>0.38167785302700491</v>
      </c>
      <c r="N23" s="25">
        <f>saida!AW20</f>
        <v>0.38236034879378072</v>
      </c>
      <c r="O23" s="24">
        <f>saida!AX20</f>
        <v>0.38372491930954777</v>
      </c>
      <c r="P23" s="25">
        <f>saida!AY20</f>
        <v>0.3907090872004631</v>
      </c>
      <c r="Q23" s="24">
        <f>saida!AZ20</f>
        <v>0.40072915474075882</v>
      </c>
      <c r="R23" s="25">
        <f>saida!BA20</f>
        <v>0.40986411279831791</v>
      </c>
      <c r="S23" s="24">
        <f>saida!BB20</f>
        <v>0.41761528441450008</v>
      </c>
      <c r="T23" s="25">
        <f>saida!BC20</f>
        <v>0.42516821662947868</v>
      </c>
      <c r="U23" s="24">
        <f>saida!BD20</f>
        <v>0.42767890802942238</v>
      </c>
      <c r="V23" s="25">
        <f>saida!BE20</f>
        <v>0.43435618657755037</v>
      </c>
      <c r="W23" s="24">
        <f>saida!BF20</f>
        <v>0.4424984233701485</v>
      </c>
      <c r="X23" s="25">
        <f>saida!BG20</f>
        <v>0.45092630059409039</v>
      </c>
      <c r="Y23" s="24">
        <f>saida!BH20</f>
        <v>0.45273752582039017</v>
      </c>
      <c r="Z23" s="25">
        <f>saida!BI20</f>
        <v>0.46404283458143791</v>
      </c>
      <c r="AA23" s="24">
        <f>saida!BJ20</f>
        <v>0.46730094725988219</v>
      </c>
      <c r="AB23" s="25">
        <f>saida!BK20</f>
        <v>0.47943883033880219</v>
      </c>
      <c r="AC23" s="24">
        <f>saida!BL20</f>
        <v>0.49176039410372979</v>
      </c>
      <c r="AD23" s="25">
        <f>saida!BM20</f>
        <v>0.49636179674620717</v>
      </c>
      <c r="AE23" s="24">
        <f>saida!BN20</f>
        <v>0.49936437198166211</v>
      </c>
      <c r="AF23" s="25">
        <f>saida!BO20</f>
        <v>0.47428326960158068</v>
      </c>
      <c r="AG23" s="24">
        <f>saida!BP20</f>
        <v>0.46908110992567598</v>
      </c>
      <c r="AH23" s="25">
        <f>saida!BQ20</f>
        <v>0.46403137132422212</v>
      </c>
      <c r="AI23" s="24">
        <f>saida!BR20</f>
        <v>0.45958904713721371</v>
      </c>
      <c r="AJ23" s="25">
        <f>saida!BS20</f>
        <v>0.45921309921868259</v>
      </c>
      <c r="AK23" s="24">
        <f>saida!BT20</f>
        <v>0.45735957984464343</v>
      </c>
      <c r="AL23" s="25">
        <f>saida!BU20</f>
        <v>0.45519471775690401</v>
      </c>
      <c r="AM23" s="24">
        <f>saida!BV20</f>
        <v>0.45501730438294818</v>
      </c>
      <c r="AN23" s="25">
        <f>saida!BW20</f>
        <v>0.45466387767343869</v>
      </c>
      <c r="AO23" s="24">
        <f>saida!BX20</f>
        <v>0.45288211179229387</v>
      </c>
      <c r="AP23" s="25">
        <f>saida!BY20</f>
        <v>0.45040621732114311</v>
      </c>
      <c r="AQ23" s="24">
        <f>saida!BZ20</f>
        <v>0.44823266198712242</v>
      </c>
      <c r="AR23" s="25">
        <f>saida!CA20</f>
        <v>0.44645137057830803</v>
      </c>
      <c r="AS23" s="24">
        <f>saida!CB20</f>
        <v>0.44477135110846622</v>
      </c>
      <c r="AT23" s="25">
        <f>saida!CC20</f>
        <v>0.44422504754391612</v>
      </c>
      <c r="AU23" s="24">
        <f>saida!CD20</f>
        <v>0.44280153241532633</v>
      </c>
      <c r="AV23" s="25">
        <f>saida!CE20</f>
        <v>0.44112316834383591</v>
      </c>
      <c r="AW23" s="24">
        <f>saida!CF20</f>
        <v>0.43945167155310638</v>
      </c>
      <c r="AX23" s="25">
        <f>saida!CG20</f>
        <v>0.43910108480307802</v>
      </c>
      <c r="AY23" s="24">
        <f>saida!CH20</f>
        <v>0.43698070281428958</v>
      </c>
      <c r="AZ23" s="25">
        <f>saida!CI20</f>
        <v>0.43639104434550008</v>
      </c>
      <c r="BA23" s="24">
        <f>saida!CJ20</f>
        <v>0.43427642773983821</v>
      </c>
      <c r="BB23" s="25">
        <f>saida!CK20</f>
        <v>0.43225791269900637</v>
      </c>
      <c r="BC23" s="24">
        <f>saida!CL20</f>
        <v>0.43153591775963362</v>
      </c>
      <c r="BD23" s="25">
        <f>saida!CM20</f>
        <v>0.43107383360076712</v>
      </c>
      <c r="BE23" s="24">
        <f>saida!CN20</f>
        <v>0</v>
      </c>
      <c r="BF23" s="25">
        <f>saida!CO20</f>
        <v>0</v>
      </c>
      <c r="BG23" s="24">
        <f>saida!CP20</f>
        <v>0</v>
      </c>
      <c r="BH23" s="25">
        <f>saida!CQ20</f>
        <v>0</v>
      </c>
      <c r="BI23" s="24">
        <f>saida!CR20</f>
        <v>0</v>
      </c>
      <c r="BJ23" s="25">
        <f>saida!CS20</f>
        <v>0</v>
      </c>
      <c r="BK23" s="24">
        <f>saida!CT20</f>
        <v>0</v>
      </c>
      <c r="BL23" s="25">
        <f>saida!CU20</f>
        <v>0</v>
      </c>
      <c r="BM23" s="24">
        <f>saida!CV20</f>
        <v>0</v>
      </c>
      <c r="BN23" s="25">
        <f>saida!CW20</f>
        <v>0</v>
      </c>
    </row>
    <row r="24" spans="1:66" x14ac:dyDescent="0.25">
      <c r="D24" s="7">
        <v>20</v>
      </c>
      <c r="E24" s="78">
        <f>IF(ISNUMBER(saida!AN21)=TRUE,saida!AN21,"")</f>
        <v>0.85613706997750205</v>
      </c>
      <c r="F24" s="78">
        <f>IF(ISNUMBER(saida!AM21)=TRUE,saida!AM21,"")</f>
        <v>0.6333333333333333</v>
      </c>
      <c r="G24" s="24">
        <f>saida!AP21</f>
        <v>0.31826179341257421</v>
      </c>
      <c r="H24" s="25">
        <f>saida!AQ21</f>
        <v>0.33554407610245568</v>
      </c>
      <c r="I24" s="24">
        <f>saida!AR21</f>
        <v>0.35283682935423188</v>
      </c>
      <c r="J24" s="25">
        <f>saida!AS21</f>
        <v>0.3686955511789346</v>
      </c>
      <c r="K24" s="24">
        <f>saida!AT21</f>
        <v>0.37007103795073087</v>
      </c>
      <c r="L24" s="25">
        <f>saida!AU21</f>
        <v>0.37693811807346889</v>
      </c>
      <c r="M24" s="24">
        <f>saida!AV21</f>
        <v>0.38515313081558561</v>
      </c>
      <c r="N24" s="25">
        <f>saida!AW21</f>
        <v>0.3858363371027389</v>
      </c>
      <c r="O24" s="24">
        <f>saida!AX21</f>
        <v>0.38720207322980033</v>
      </c>
      <c r="P24" s="25">
        <f>saida!AY21</f>
        <v>0.39418675643975287</v>
      </c>
      <c r="Q24" s="24">
        <f>saida!AZ21</f>
        <v>0.40419092068681828</v>
      </c>
      <c r="R24" s="25">
        <f>saida!BA21</f>
        <v>0.41329325771008052</v>
      </c>
      <c r="S24" s="24">
        <f>saida!BB21</f>
        <v>0.4210023957609898</v>
      </c>
      <c r="T24" s="25">
        <f>saida!BC21</f>
        <v>0.42850105231048541</v>
      </c>
      <c r="U24" s="24">
        <f>saida!BD21</f>
        <v>0.430990689186664</v>
      </c>
      <c r="V24" s="25">
        <f>saida!BE21</f>
        <v>0.43760442281542627</v>
      </c>
      <c r="W24" s="24">
        <f>saida!BF21</f>
        <v>0.4456538463823374</v>
      </c>
      <c r="X24" s="25">
        <f>saida!BG21</f>
        <v>0.45396717302631329</v>
      </c>
      <c r="Y24" s="24">
        <f>saida!BH21</f>
        <v>0.4557512462790404</v>
      </c>
      <c r="Z24" s="25">
        <f>saida!BI21</f>
        <v>0.46686607060656821</v>
      </c>
      <c r="AA24" s="24">
        <f>saida!BJ21</f>
        <v>0.47006237897876829</v>
      </c>
      <c r="AB24" s="25">
        <f>saida!BK21</f>
        <v>0.48194159194702368</v>
      </c>
      <c r="AC24" s="24">
        <f>saida!BL21</f>
        <v>0.49395262321962607</v>
      </c>
      <c r="AD24" s="25">
        <f>saida!BM21</f>
        <v>0.49842507742356729</v>
      </c>
      <c r="AE24" s="24">
        <f>saida!BN21</f>
        <v>0.50133957826550002</v>
      </c>
      <c r="AF24" s="25">
        <f>saida!BO21</f>
        <v>0.45588462052343331</v>
      </c>
      <c r="AG24" s="24">
        <f>saida!BP21</f>
        <v>0.45102656607611391</v>
      </c>
      <c r="AH24" s="25">
        <f>saida!BQ21</f>
        <v>0.44633411858045269</v>
      </c>
      <c r="AI24" s="24">
        <f>saida!BR21</f>
        <v>0.44223614723051419</v>
      </c>
      <c r="AJ24" s="25">
        <f>saida!BS21</f>
        <v>0.44189087472806821</v>
      </c>
      <c r="AK24" s="24">
        <f>saida!BT21</f>
        <v>0.44019250564539569</v>
      </c>
      <c r="AL24" s="25">
        <f>saida!BU21</f>
        <v>0.43821773839287081</v>
      </c>
      <c r="AM24" s="24">
        <f>saida!BV21</f>
        <v>0.43805635941216009</v>
      </c>
      <c r="AN24" s="25">
        <f>saida!BW21</f>
        <v>0.43773509060058308</v>
      </c>
      <c r="AO24" s="24">
        <f>saida!BX21</f>
        <v>0.43612000165872522</v>
      </c>
      <c r="AP24" s="25">
        <f>saida!BY21</f>
        <v>0.43388944370020199</v>
      </c>
      <c r="AQ24" s="24">
        <f>saida!BZ21</f>
        <v>0.43194609282506458</v>
      </c>
      <c r="AR24" s="25">
        <f>saida!CA21</f>
        <v>0.43036515344370341</v>
      </c>
      <c r="AS24" s="24">
        <f>saida!CB21</f>
        <v>0.42888490052295841</v>
      </c>
      <c r="AT24" s="25">
        <f>saida!CC21</f>
        <v>0.42840601143124529</v>
      </c>
      <c r="AU24" s="24">
        <f>saida!CD21</f>
        <v>0.42716427976850341</v>
      </c>
      <c r="AV24" s="25">
        <f>saida!CE21</f>
        <v>0.4257125725454981</v>
      </c>
      <c r="AW24" s="24">
        <f>saida!CF21</f>
        <v>0.42428160326339709</v>
      </c>
      <c r="AX24" s="25">
        <f>saida!CG21</f>
        <v>0.42398351020883518</v>
      </c>
      <c r="AY24" s="24">
        <f>saida!CH21</f>
        <v>0.42219735883045961</v>
      </c>
      <c r="AZ24" s="25">
        <f>saida!CI21</f>
        <v>0.42170616946995509</v>
      </c>
      <c r="BA24" s="24">
        <f>saida!CJ21</f>
        <v>0.41996713823538412</v>
      </c>
      <c r="BB24" s="25">
        <f>saida!CK21</f>
        <v>0.41834454793758558</v>
      </c>
      <c r="BC24" s="24">
        <f>saida!CL21</f>
        <v>0.41777436089103731</v>
      </c>
      <c r="BD24" s="25">
        <f>saida!CM21</f>
        <v>0.41741253260626121</v>
      </c>
      <c r="BE24" s="24">
        <f>saida!CN21</f>
        <v>0</v>
      </c>
      <c r="BF24" s="25">
        <f>saida!CO21</f>
        <v>0</v>
      </c>
      <c r="BG24" s="24">
        <f>saida!CP21</f>
        <v>0</v>
      </c>
      <c r="BH24" s="25">
        <f>saida!CQ21</f>
        <v>0</v>
      </c>
      <c r="BI24" s="24">
        <f>saida!CR21</f>
        <v>0</v>
      </c>
      <c r="BJ24" s="25">
        <f>saida!CS21</f>
        <v>0</v>
      </c>
      <c r="BK24" s="24">
        <f>saida!CT21</f>
        <v>0</v>
      </c>
      <c r="BL24" s="25">
        <f>saida!CU21</f>
        <v>0</v>
      </c>
      <c r="BM24" s="24">
        <f>saida!CV21</f>
        <v>0</v>
      </c>
      <c r="BN24" s="25">
        <f>saida!CW21</f>
        <v>0</v>
      </c>
    </row>
    <row r="25" spans="1:66" x14ac:dyDescent="0.25">
      <c r="D25" s="7">
        <v>21</v>
      </c>
      <c r="E25" s="78">
        <f>IF(ISNUMBER(saida!AN22)=TRUE,saida!AN22,"")</f>
        <v>0.87326856652432971</v>
      </c>
      <c r="F25" s="78">
        <f>IF(ISNUMBER(saida!AM22)=TRUE,saida!AM22,"")</f>
        <v>0.66666666666666663</v>
      </c>
      <c r="G25" s="24">
        <f>saida!AP22</f>
        <v>0.32307901872700717</v>
      </c>
      <c r="H25" s="25">
        <f>saida!AQ22</f>
        <v>0.34080184426036308</v>
      </c>
      <c r="I25" s="24">
        <f>saida!AR22</f>
        <v>0.35852005256387282</v>
      </c>
      <c r="J25" s="25">
        <f>saida!AS22</f>
        <v>0.37474522170832758</v>
      </c>
      <c r="K25" s="24">
        <f>saida!AT22</f>
        <v>0.37615119252460011</v>
      </c>
      <c r="L25" s="25">
        <f>saida!AU22</f>
        <v>0.38316698862835219</v>
      </c>
      <c r="M25" s="24">
        <f>saida!AV22</f>
        <v>0.39155174898502848</v>
      </c>
      <c r="N25" s="25">
        <f>saida!AW22</f>
        <v>0.39224864612678079</v>
      </c>
      <c r="O25" s="24">
        <f>saida!AX22</f>
        <v>0.39364154685977448</v>
      </c>
      <c r="P25" s="25">
        <f>saida!AY22</f>
        <v>0.40076075876333073</v>
      </c>
      <c r="Q25" s="24">
        <f>saida!AZ22</f>
        <v>0.41094393600059592</v>
      </c>
      <c r="R25" s="25">
        <f>saida!BA22</f>
        <v>0.42019391753693058</v>
      </c>
      <c r="S25" s="24">
        <f>saida!BB22</f>
        <v>0.42801578380140032</v>
      </c>
      <c r="T25" s="25">
        <f>saida!BC22</f>
        <v>0.43561247123431113</v>
      </c>
      <c r="U25" s="24">
        <f>saida!BD22</f>
        <v>0.4381319971449153</v>
      </c>
      <c r="V25" s="25">
        <f>saida!BE22</f>
        <v>0.44481838101264148</v>
      </c>
      <c r="W25" s="24">
        <f>saida!BF22</f>
        <v>0.4529425094050733</v>
      </c>
      <c r="X25" s="25">
        <f>saida!BG22</f>
        <v>0.46131617237420808</v>
      </c>
      <c r="Y25" s="24">
        <f>saida!BH22</f>
        <v>0.4631108714068406</v>
      </c>
      <c r="Z25" s="25">
        <f>saida!BI22</f>
        <v>0.47427248303812408</v>
      </c>
      <c r="AA25" s="24">
        <f>saida!BJ22</f>
        <v>0.47747582097957142</v>
      </c>
      <c r="AB25" s="25">
        <f>saida!BK22</f>
        <v>0.48935449067548181</v>
      </c>
      <c r="AC25" s="24">
        <f>saida!BL22</f>
        <v>0.50131961373737022</v>
      </c>
      <c r="AD25" s="25">
        <f>saida!BM22</f>
        <v>0.50576258070059521</v>
      </c>
      <c r="AE25" s="24">
        <f>saida!BN22</f>
        <v>0.50865409164812336</v>
      </c>
      <c r="AF25" s="25">
        <f>saida!BO22</f>
        <v>0.43617295332005601</v>
      </c>
      <c r="AG25" s="24">
        <f>saida!BP22</f>
        <v>0.4316778426998335</v>
      </c>
      <c r="AH25" s="25">
        <f>saida!BQ22</f>
        <v>0.42736511421682638</v>
      </c>
      <c r="AI25" s="24">
        <f>saida!BR22</f>
        <v>0.42363548614556601</v>
      </c>
      <c r="AJ25" s="25">
        <f>saida!BS22</f>
        <v>0.42332313053718429</v>
      </c>
      <c r="AK25" s="24">
        <f>saida!BT22</f>
        <v>0.42179149770661423</v>
      </c>
      <c r="AL25" s="25">
        <f>saida!BU22</f>
        <v>0.42002157048639671</v>
      </c>
      <c r="AM25" s="24">
        <f>saida!BV22</f>
        <v>0.41987749656362938</v>
      </c>
      <c r="AN25" s="25">
        <f>saida!BW22</f>
        <v>0.41959094642461398</v>
      </c>
      <c r="AO25" s="24">
        <f>saida!BX22</f>
        <v>0.41815606870989069</v>
      </c>
      <c r="AP25" s="25">
        <f>saida!BY22</f>
        <v>0.41619154515580448</v>
      </c>
      <c r="AQ25" s="24">
        <f>saida!BZ22</f>
        <v>0.41449863106097939</v>
      </c>
      <c r="AR25" s="25">
        <f>saida!CA22</f>
        <v>0.4131362709787037</v>
      </c>
      <c r="AS25" s="24">
        <f>saida!CB22</f>
        <v>0.41187451684279658</v>
      </c>
      <c r="AT25" s="25">
        <f>saida!CC22</f>
        <v>0.41146948730118288</v>
      </c>
      <c r="AU25" s="24">
        <f>saida!CD22</f>
        <v>0.41042723068731879</v>
      </c>
      <c r="AV25" s="25">
        <f>saida!CE22</f>
        <v>0.40922484063601411</v>
      </c>
      <c r="AW25" s="24">
        <f>saida!CF22</f>
        <v>0.40805918632614568</v>
      </c>
      <c r="AX25" s="25">
        <f>saida!CG22</f>
        <v>0.40781909568361618</v>
      </c>
      <c r="AY25" s="24">
        <f>saida!CH22</f>
        <v>0.40640306809729793</v>
      </c>
      <c r="AZ25" s="25">
        <f>saida!CI22</f>
        <v>0.40602118928093078</v>
      </c>
      <c r="BA25" s="24">
        <f>saida!CJ22</f>
        <v>0.40470018971389621</v>
      </c>
      <c r="BB25" s="25">
        <f>saida!CK22</f>
        <v>0.40352011122319642</v>
      </c>
      <c r="BC25" s="24">
        <f>saida!CL22</f>
        <v>0.40312008636894259</v>
      </c>
      <c r="BD25" s="25">
        <f>saida!CM22</f>
        <v>0.40287078273064958</v>
      </c>
      <c r="BE25" s="24">
        <f>saida!CN22</f>
        <v>0</v>
      </c>
      <c r="BF25" s="25">
        <f>saida!CO22</f>
        <v>0</v>
      </c>
      <c r="BG25" s="24">
        <f>saida!CP22</f>
        <v>0</v>
      </c>
      <c r="BH25" s="25">
        <f>saida!CQ22</f>
        <v>0</v>
      </c>
      <c r="BI25" s="24">
        <f>saida!CR22</f>
        <v>0</v>
      </c>
      <c r="BJ25" s="25">
        <f>saida!CS22</f>
        <v>0</v>
      </c>
      <c r="BK25" s="24">
        <f>saida!CT22</f>
        <v>0</v>
      </c>
      <c r="BL25" s="25">
        <f>saida!CU22</f>
        <v>0</v>
      </c>
      <c r="BM25" s="24">
        <f>saida!CV22</f>
        <v>0</v>
      </c>
      <c r="BN25" s="25">
        <f>saida!CW22</f>
        <v>0</v>
      </c>
    </row>
    <row r="26" spans="1:66" x14ac:dyDescent="0.25">
      <c r="D26" s="7">
        <v>22</v>
      </c>
      <c r="E26" s="78">
        <f>IF(ISNUMBER(saida!AN23)=TRUE,saida!AN23,"")</f>
        <v>0.88937016013641179</v>
      </c>
      <c r="F26" s="78">
        <f>IF(ISNUMBER(saida!AM23)=TRUE,saida!AM23,"")</f>
        <v>0.7</v>
      </c>
      <c r="G26" s="24">
        <f>saida!AP23</f>
        <v>0.32984569308605072</v>
      </c>
      <c r="H26" s="25">
        <f>saida!AQ23</f>
        <v>0.34833209094847772</v>
      </c>
      <c r="I26" s="24">
        <f>saida!AR23</f>
        <v>0.36681342296967168</v>
      </c>
      <c r="J26" s="25">
        <f>saida!AS23</f>
        <v>0.38372573505002427</v>
      </c>
      <c r="K26" s="24">
        <f>saida!AT23</f>
        <v>0.38519045892815368</v>
      </c>
      <c r="L26" s="25">
        <f>saida!AU23</f>
        <v>0.39249711583905689</v>
      </c>
      <c r="M26" s="24">
        <f>saida!AV23</f>
        <v>0.40122377895169042</v>
      </c>
      <c r="N26" s="25">
        <f>saida!AW23</f>
        <v>0.40194878296842029</v>
      </c>
      <c r="O26" s="24">
        <f>saida!AX23</f>
        <v>0.40339771023671428</v>
      </c>
      <c r="P26" s="25">
        <f>saida!AY23</f>
        <v>0.41079994505998108</v>
      </c>
      <c r="Q26" s="24">
        <f>saida!AZ23</f>
        <v>0.42137724876837829</v>
      </c>
      <c r="R26" s="25">
        <f>saida!BA23</f>
        <v>0.43097285352767239</v>
      </c>
      <c r="S26" s="24">
        <f>saida!BB23</f>
        <v>0.43907663172345218</v>
      </c>
      <c r="T26" s="25">
        <f>saida!BC23</f>
        <v>0.44693710433468908</v>
      </c>
      <c r="U26" s="24">
        <f>saida!BD23</f>
        <v>0.44954178993631938</v>
      </c>
      <c r="V26" s="25">
        <f>saida!BE23</f>
        <v>0.45644822108869493</v>
      </c>
      <c r="W26" s="24">
        <f>saida!BF23</f>
        <v>0.46482729940381151</v>
      </c>
      <c r="X26" s="25">
        <f>saida!BG23</f>
        <v>0.4734484416767924</v>
      </c>
      <c r="Y26" s="24">
        <f>saida!BH23</f>
        <v>0.47529403832047817</v>
      </c>
      <c r="Z26" s="25">
        <f>saida!BI23</f>
        <v>0.48675408348732369</v>
      </c>
      <c r="AA26" s="24">
        <f>saida!BJ23</f>
        <v>0.49003702576846297</v>
      </c>
      <c r="AB26" s="25">
        <f>saida!BK23</f>
        <v>0.50218550740398538</v>
      </c>
      <c r="AC26" s="24">
        <f>saida!BL23</f>
        <v>0.51437879117680774</v>
      </c>
      <c r="AD26" s="25">
        <f>saida!BM23</f>
        <v>0.51889443305336658</v>
      </c>
      <c r="AE26" s="24">
        <f>saida!BN23</f>
        <v>0.52182954674372972</v>
      </c>
      <c r="AF26" s="25">
        <f>saida!BO23</f>
        <v>0.41516241618659788</v>
      </c>
      <c r="AG26" s="24">
        <f>saida!BP23</f>
        <v>0.41105251440967272</v>
      </c>
      <c r="AH26" s="25">
        <f>saida!BQ23</f>
        <v>0.40714650732613988</v>
      </c>
      <c r="AI26" s="24">
        <f>saida!BR23</f>
        <v>0.40381423481737999</v>
      </c>
      <c r="AJ26" s="25">
        <f>saida!BS23</f>
        <v>0.40353750874908478</v>
      </c>
      <c r="AK26" s="24">
        <f>saida!BT23</f>
        <v>0.40218663386541198</v>
      </c>
      <c r="AL26" s="25">
        <f>saida!BU23</f>
        <v>0.40063938773390051</v>
      </c>
      <c r="AM26" s="24">
        <f>saida!BV23</f>
        <v>0.40051415588091649</v>
      </c>
      <c r="AN26" s="25">
        <f>saida!BW23</f>
        <v>0.40026542168624463</v>
      </c>
      <c r="AO26" s="24">
        <f>saida!BX23</f>
        <v>0.39902711864924018</v>
      </c>
      <c r="AP26" s="25">
        <f>saida!BY23</f>
        <v>0.39735363036961358</v>
      </c>
      <c r="AQ26" s="24">
        <f>saida!BZ23</f>
        <v>0.39593556085743792</v>
      </c>
      <c r="AR26" s="25">
        <f>saida!CA23</f>
        <v>0.39481374294065602</v>
      </c>
      <c r="AS26" s="24">
        <f>saida!CB23</f>
        <v>0.39379303439483548</v>
      </c>
      <c r="AT26" s="25">
        <f>saida!CC23</f>
        <v>0.39346961648752532</v>
      </c>
      <c r="AU26" s="24">
        <f>saida!CD23</f>
        <v>0.39264808277137009</v>
      </c>
      <c r="AV26" s="25">
        <f>saida!CE23</f>
        <v>0.39172224090230851</v>
      </c>
      <c r="AW26" s="24">
        <f>saida!CF23</f>
        <v>0.39085164010281559</v>
      </c>
      <c r="AX26" s="25">
        <f>saida!CG23</f>
        <v>0.39067615746300349</v>
      </c>
      <c r="AY26" s="24">
        <f>saida!CH23</f>
        <v>0.3896732679354849</v>
      </c>
      <c r="AZ26" s="25">
        <f>saida!CI23</f>
        <v>0.38941368484746042</v>
      </c>
      <c r="BA26" s="24">
        <f>saida!CJ23</f>
        <v>0.38856153531146681</v>
      </c>
      <c r="BB26" s="25">
        <f>saida!CK23</f>
        <v>0.38787972564244422</v>
      </c>
      <c r="BC26" s="24">
        <f>saida!CL23</f>
        <v>0.38767183015806561</v>
      </c>
      <c r="BD26" s="25">
        <f>saida!CM23</f>
        <v>0.38754973609192128</v>
      </c>
      <c r="BE26" s="24">
        <f>saida!CN23</f>
        <v>0</v>
      </c>
      <c r="BF26" s="25">
        <f>saida!CO23</f>
        <v>0</v>
      </c>
      <c r="BG26" s="24">
        <f>saida!CP23</f>
        <v>0</v>
      </c>
      <c r="BH26" s="25">
        <f>saida!CQ23</f>
        <v>0</v>
      </c>
      <c r="BI26" s="24">
        <f>saida!CR23</f>
        <v>0</v>
      </c>
      <c r="BJ26" s="25">
        <f>saida!CS23</f>
        <v>0</v>
      </c>
      <c r="BK26" s="24">
        <f>saida!CT23</f>
        <v>0</v>
      </c>
      <c r="BL26" s="25">
        <f>saida!CU23</f>
        <v>0</v>
      </c>
      <c r="BM26" s="24">
        <f>saida!CV23</f>
        <v>0</v>
      </c>
      <c r="BN26" s="25">
        <f>saida!CW23</f>
        <v>0</v>
      </c>
    </row>
    <row r="27" spans="1:66" x14ac:dyDescent="0.25">
      <c r="D27" s="7">
        <v>23</v>
      </c>
      <c r="E27" s="78">
        <f>IF(ISNUMBER(saida!AN24)=TRUE,saida!AN24,"")</f>
        <v>0.90453201343917922</v>
      </c>
      <c r="F27" s="78">
        <f>IF(ISNUMBER(saida!AM24)=TRUE,saida!AM24,"")</f>
        <v>0.73333333333333328</v>
      </c>
      <c r="G27" s="24">
        <f>saida!AP24</f>
        <v>0.33887942363329637</v>
      </c>
      <c r="H27" s="25">
        <f>saida!AQ24</f>
        <v>0.35850147064032528</v>
      </c>
      <c r="I27" s="24">
        <f>saida!AR24</f>
        <v>0.37813313123195852</v>
      </c>
      <c r="J27" s="25">
        <f>saida!AS24</f>
        <v>0.39609844897737961</v>
      </c>
      <c r="K27" s="24">
        <f>saida!AT24</f>
        <v>0.39765407807312808</v>
      </c>
      <c r="L27" s="25">
        <f>saida!AU24</f>
        <v>0.40541301920853551</v>
      </c>
      <c r="M27" s="24">
        <f>saida!AV24</f>
        <v>0.41467645525098412</v>
      </c>
      <c r="N27" s="25">
        <f>saida!AW24</f>
        <v>0.41544585379892029</v>
      </c>
      <c r="O27" s="24">
        <f>saida!AX24</f>
        <v>0.41698340169064152</v>
      </c>
      <c r="P27" s="25">
        <f>saida!AY24</f>
        <v>0.42483603043341822</v>
      </c>
      <c r="Q27" s="24">
        <f>saida!AZ24</f>
        <v>0.43604890448239281</v>
      </c>
      <c r="R27" s="25">
        <f>saida!BA24</f>
        <v>0.44621120960624677</v>
      </c>
      <c r="S27" s="24">
        <f>saida!BB24</f>
        <v>0.45478489970972169</v>
      </c>
      <c r="T27" s="25">
        <f>saida!BC24</f>
        <v>0.46309247037480278</v>
      </c>
      <c r="U27" s="24">
        <f>saida!BD24</f>
        <v>0.46584323971199121</v>
      </c>
      <c r="V27" s="25">
        <f>saida!BE24</f>
        <v>0.47313161350763261</v>
      </c>
      <c r="W27" s="24">
        <f>saida!BF24</f>
        <v>0.48196270313067441</v>
      </c>
      <c r="X27" s="25">
        <f>saida!BG24</f>
        <v>0.49103456430575693</v>
      </c>
      <c r="Y27" s="24">
        <f>saida!BH24</f>
        <v>0.4929746044455891</v>
      </c>
      <c r="Z27" s="25">
        <f>saida!BI24</f>
        <v>0.50500369960114044</v>
      </c>
      <c r="AA27" s="24">
        <f>saida!BJ24</f>
        <v>0.50844378158990555</v>
      </c>
      <c r="AB27" s="25">
        <f>saida!BK24</f>
        <v>0.52114876457205783</v>
      </c>
      <c r="AC27" s="24">
        <f>saida!BL24</f>
        <v>0.53385714251030914</v>
      </c>
      <c r="AD27" s="25">
        <f>saida!BM24</f>
        <v>0.53855139521601803</v>
      </c>
      <c r="AE27" s="24">
        <f>saida!BN24</f>
        <v>0.54159885041979561</v>
      </c>
      <c r="AF27" s="25">
        <f>saida!BO24</f>
        <v>0.39286312544006258</v>
      </c>
      <c r="AG27" s="24">
        <f>saida!BP24</f>
        <v>0.389167162471448</v>
      </c>
      <c r="AH27" s="25">
        <f>saida!BQ24</f>
        <v>0.3857028074152144</v>
      </c>
      <c r="AI27" s="24">
        <f>saida!BR24</f>
        <v>0.38280516948839122</v>
      </c>
      <c r="AJ27" s="25">
        <f>saida!BS24</f>
        <v>0.38256754487581901</v>
      </c>
      <c r="AK27" s="24">
        <f>saida!BT24</f>
        <v>0.38141533476337502</v>
      </c>
      <c r="AL27" s="25">
        <f>saida!BU24</f>
        <v>0.3801134787670794</v>
      </c>
      <c r="AM27" s="24">
        <f>saida!BV24</f>
        <v>0.38000904087986392</v>
      </c>
      <c r="AN27" s="25">
        <f>saida!BW24</f>
        <v>0.37980205399491063</v>
      </c>
      <c r="AO27" s="24">
        <f>saida!BX24</f>
        <v>0.37878105373627352</v>
      </c>
      <c r="AP27" s="25">
        <f>saida!BY24</f>
        <v>0.37743014280598458</v>
      </c>
      <c r="AQ27" s="24">
        <f>saida!BZ24</f>
        <v>0.37631757831650769</v>
      </c>
      <c r="AR27" s="25">
        <f>saida!CA24</f>
        <v>0.37546379201602842</v>
      </c>
      <c r="AS27" s="24">
        <f>saida!CB24</f>
        <v>0.37471226240980909</v>
      </c>
      <c r="AT27" s="25">
        <f>saida!CC24</f>
        <v>0.3744801105414588</v>
      </c>
      <c r="AU27" s="24">
        <f>saida!CD24</f>
        <v>0.37390573560254448</v>
      </c>
      <c r="AV27" s="25">
        <f>saida!CE24</f>
        <v>0.37329019617188092</v>
      </c>
      <c r="AW27" s="24">
        <f>saida!CF24</f>
        <v>0.37275143652974319</v>
      </c>
      <c r="AX27" s="25">
        <f>saida!CG24</f>
        <v>0.37264872360516837</v>
      </c>
      <c r="AY27" s="24">
        <f>saida!CH24</f>
        <v>0.37211202384182901</v>
      </c>
      <c r="AZ27" s="25">
        <f>saida!CI24</f>
        <v>0.37199072656831411</v>
      </c>
      <c r="BA27" s="24">
        <f>saida!CJ24</f>
        <v>0.37166992013957489</v>
      </c>
      <c r="BB27" s="25">
        <f>saida!CK24</f>
        <v>0.37155483684736718</v>
      </c>
      <c r="BC27" s="24">
        <f>saida!CL24</f>
        <v>0.37156602311335829</v>
      </c>
      <c r="BD27" s="25">
        <f>saida!CM24</f>
        <v>0.37158915274918392</v>
      </c>
      <c r="BE27" s="24">
        <f>saida!CN24</f>
        <v>0</v>
      </c>
      <c r="BF27" s="25">
        <f>saida!CO24</f>
        <v>0</v>
      </c>
      <c r="BG27" s="24">
        <f>saida!CP24</f>
        <v>0</v>
      </c>
      <c r="BH27" s="25">
        <f>saida!CQ24</f>
        <v>0</v>
      </c>
      <c r="BI27" s="24">
        <f>saida!CR24</f>
        <v>0</v>
      </c>
      <c r="BJ27" s="25">
        <f>saida!CS24</f>
        <v>0</v>
      </c>
      <c r="BK27" s="24">
        <f>saida!CT24</f>
        <v>0</v>
      </c>
      <c r="BL27" s="25">
        <f>saida!CU24</f>
        <v>0</v>
      </c>
      <c r="BM27" s="24">
        <f>saida!CV24</f>
        <v>0</v>
      </c>
      <c r="BN27" s="25">
        <f>saida!CW24</f>
        <v>0</v>
      </c>
    </row>
    <row r="28" spans="1:66" x14ac:dyDescent="0.25">
      <c r="D28" s="7">
        <v>24</v>
      </c>
      <c r="E28" s="78">
        <f>IF(ISNUMBER(saida!AN25)=TRUE,saida!AN25,"")</f>
        <v>0.91883406311125471</v>
      </c>
      <c r="F28" s="78">
        <f>IF(ISNUMBER(saida!AM25)=TRUE,saida!AM25,"")</f>
        <v>0.76666666666666661</v>
      </c>
      <c r="G28" s="24">
        <f>saida!AP25</f>
        <v>0.35065014488285662</v>
      </c>
      <c r="H28" s="25">
        <f>saida!AQ25</f>
        <v>0.37184306799617028</v>
      </c>
      <c r="I28" s="24">
        <f>saida!AR25</f>
        <v>0.39307558803825599</v>
      </c>
      <c r="J28" s="25">
        <f>saida!AS25</f>
        <v>0.41251697951116839</v>
      </c>
      <c r="K28" s="24">
        <f>saida!AT25</f>
        <v>0.41420056189807641</v>
      </c>
      <c r="L28" s="25">
        <f>saida!AU25</f>
        <v>0.42259740316334321</v>
      </c>
      <c r="M28" s="24">
        <f>saida!AV25</f>
        <v>0.4326209975539313</v>
      </c>
      <c r="N28" s="25">
        <f>saida!AW25</f>
        <v>0.43345341654472891</v>
      </c>
      <c r="O28" s="24">
        <f>saida!AX25</f>
        <v>0.43511683797495798</v>
      </c>
      <c r="P28" s="25">
        <f>saida!AY25</f>
        <v>0.44361074072025458</v>
      </c>
      <c r="Q28" s="24">
        <f>saida!AZ25</f>
        <v>0.45573324590847752</v>
      </c>
      <c r="R28" s="25">
        <f>saida!BA25</f>
        <v>0.466711742873054</v>
      </c>
      <c r="S28" s="24">
        <f>saida!BB25</f>
        <v>0.47596634190964099</v>
      </c>
      <c r="T28" s="25">
        <f>saida!BC25</f>
        <v>0.48492562203827783</v>
      </c>
      <c r="U28" s="24">
        <f>saida!BD25</f>
        <v>0.48789025190850649</v>
      </c>
      <c r="V28" s="25">
        <f>saida!BE25</f>
        <v>0.4957399953242167</v>
      </c>
      <c r="W28" s="24">
        <f>saida!BF25</f>
        <v>0.50524011682871883</v>
      </c>
      <c r="X28" s="25">
        <f>saida!BG25</f>
        <v>0.51498489899466127</v>
      </c>
      <c r="Y28" s="24">
        <f>saida!BH25</f>
        <v>0.51706678138577467</v>
      </c>
      <c r="Z28" s="25">
        <f>saida!BI25</f>
        <v>0.52995747612477895</v>
      </c>
      <c r="AA28" s="24">
        <f>saida!BJ25</f>
        <v>0.53363787635148863</v>
      </c>
      <c r="AB28" s="25">
        <f>saida!BK25</f>
        <v>0.54720422112576983</v>
      </c>
      <c r="AC28" s="24">
        <f>saida!BL25</f>
        <v>0.56072816622825294</v>
      </c>
      <c r="AD28" s="25">
        <f>saida!BM25</f>
        <v>0.56571067060484448</v>
      </c>
      <c r="AE28" s="24">
        <f>saida!BN25</f>
        <v>0.56894121047781832</v>
      </c>
      <c r="AF28" s="25">
        <f>saida!BO25</f>
        <v>0.36928059314710909</v>
      </c>
      <c r="AG28" s="24">
        <f>saida!BP25</f>
        <v>0.36603798425617262</v>
      </c>
      <c r="AH28" s="25">
        <f>saida!BQ25</f>
        <v>0.36306254687065831</v>
      </c>
      <c r="AI28" s="24">
        <f>saida!BR25</f>
        <v>0.36064921562490698</v>
      </c>
      <c r="AJ28" s="25">
        <f>saida!BS25</f>
        <v>0.36045528277771322</v>
      </c>
      <c r="AK28" s="24">
        <f>saida!BT25</f>
        <v>0.35952534010006082</v>
      </c>
      <c r="AL28" s="25">
        <f>saida!BU25</f>
        <v>0.35849858056174888</v>
      </c>
      <c r="AM28" s="24">
        <f>saida!BV25</f>
        <v>0.35841748192203998</v>
      </c>
      <c r="AN28" s="25">
        <f>saida!BW25</f>
        <v>0.35825736485346532</v>
      </c>
      <c r="AO28" s="24">
        <f>saida!BX25</f>
        <v>0.35748058369876101</v>
      </c>
      <c r="AP28" s="25">
        <f>saida!BY25</f>
        <v>0.35649294133883752</v>
      </c>
      <c r="AQ28" s="24">
        <f>saida!BZ25</f>
        <v>0.35572516835957962</v>
      </c>
      <c r="AR28" s="25">
        <f>saida!CA25</f>
        <v>0.35517444114960522</v>
      </c>
      <c r="AS28" s="24">
        <f>saida!CB25</f>
        <v>0.35472777659079202</v>
      </c>
      <c r="AT28" s="25">
        <f>saida!CC25</f>
        <v>0.35459909567445702</v>
      </c>
      <c r="AU28" s="24">
        <f>saida!CD25</f>
        <v>0.35430522410223192</v>
      </c>
      <c r="AV28" s="25">
        <f>saida!CE25</f>
        <v>0.35404242236523331</v>
      </c>
      <c r="AW28" s="24">
        <f>saida!CF25</f>
        <v>0.35388158075121112</v>
      </c>
      <c r="AX28" s="25">
        <f>saida!CG25</f>
        <v>0.35386183519248438</v>
      </c>
      <c r="AY28" s="24">
        <f>saida!CH25</f>
        <v>0.35385748230340569</v>
      </c>
      <c r="AZ28" s="25">
        <f>saida!CI25</f>
        <v>0.35389436682838837</v>
      </c>
      <c r="BA28" s="24">
        <f>saida!CJ25</f>
        <v>0.35418251485454189</v>
      </c>
      <c r="BB28" s="25">
        <f>saida!CK25</f>
        <v>0.35471899207009838</v>
      </c>
      <c r="BC28" s="24">
        <f>saida!CL25</f>
        <v>0.35498262925708041</v>
      </c>
      <c r="BD28" s="25">
        <f>saida!CM25</f>
        <v>0.35517328007763987</v>
      </c>
      <c r="BE28" s="24">
        <f>saida!CN25</f>
        <v>0</v>
      </c>
      <c r="BF28" s="25">
        <f>saida!CO25</f>
        <v>0</v>
      </c>
      <c r="BG28" s="24">
        <f>saida!CP25</f>
        <v>0</v>
      </c>
      <c r="BH28" s="25">
        <f>saida!CQ25</f>
        <v>0</v>
      </c>
      <c r="BI28" s="24">
        <f>saida!CR25</f>
        <v>0</v>
      </c>
      <c r="BJ28" s="25">
        <f>saida!CS25</f>
        <v>0</v>
      </c>
      <c r="BK28" s="24">
        <f>saida!CT25</f>
        <v>0</v>
      </c>
      <c r="BL28" s="25">
        <f>saida!CU25</f>
        <v>0</v>
      </c>
      <c r="BM28" s="24">
        <f>saida!CV25</f>
        <v>0</v>
      </c>
      <c r="BN28" s="25">
        <f>saida!CW25</f>
        <v>0</v>
      </c>
    </row>
    <row r="29" spans="1:66" x14ac:dyDescent="0.25">
      <c r="D29" s="7">
        <v>25</v>
      </c>
      <c r="E29" s="78">
        <f>IF(ISNUMBER(saida!AN26)=TRUE,saida!AN26,"")</f>
        <v>0.93234742965296835</v>
      </c>
      <c r="F29" s="78">
        <f>IF(ISNUMBER(saida!AM26)=TRUE,saida!AM26,"")</f>
        <v>0.8</v>
      </c>
      <c r="G29" s="24">
        <f>saida!AP26</f>
        <v>0.36584436098009498</v>
      </c>
      <c r="H29" s="25">
        <f>saida!AQ26</f>
        <v>0.38912383783345128</v>
      </c>
      <c r="I29" s="24">
        <f>saida!AR26</f>
        <v>0.4124867917805074</v>
      </c>
      <c r="J29" s="25">
        <f>saida!AS26</f>
        <v>0.4338976267526794</v>
      </c>
      <c r="K29" s="24">
        <f>saida!AT26</f>
        <v>0.43575216211291168</v>
      </c>
      <c r="L29" s="25">
        <f>saida!AU26</f>
        <v>0.44500193306062569</v>
      </c>
      <c r="M29" s="24">
        <f>saida!AV26</f>
        <v>0.45604321619571397</v>
      </c>
      <c r="N29" s="25">
        <f>saida!AW26</f>
        <v>0.45696007410349287</v>
      </c>
      <c r="O29" s="24">
        <f>saida!AX26</f>
        <v>0.45879222076419712</v>
      </c>
      <c r="P29" s="25">
        <f>saida!AY26</f>
        <v>0.46814610798929829</v>
      </c>
      <c r="Q29" s="24">
        <f>saida!AZ26</f>
        <v>0.4814905180967336</v>
      </c>
      <c r="R29" s="25">
        <f>saida!BA26</f>
        <v>0.49356750457168241</v>
      </c>
      <c r="S29" s="24">
        <f>saida!BB26</f>
        <v>0.50374015862265764</v>
      </c>
      <c r="T29" s="25">
        <f>saida!BC26</f>
        <v>0.51357966879778238</v>
      </c>
      <c r="U29" s="24">
        <f>saida!BD26</f>
        <v>0.51683345115852919</v>
      </c>
      <c r="V29" s="25">
        <f>saida!BE26</f>
        <v>0.52544312726781162</v>
      </c>
      <c r="W29" s="24">
        <f>saida!BF26</f>
        <v>0.53585065284848177</v>
      </c>
      <c r="X29" s="25">
        <f>saida!BG26</f>
        <v>0.54651025557206678</v>
      </c>
      <c r="Y29" s="24">
        <f>saida!BH26</f>
        <v>0.54878527724391657</v>
      </c>
      <c r="Z29" s="25">
        <f>saida!BI26</f>
        <v>0.56285162586939264</v>
      </c>
      <c r="AA29" s="24">
        <f>saida!BJ26</f>
        <v>0.56686078061539391</v>
      </c>
      <c r="AB29" s="25">
        <f>saida!BK26</f>
        <v>0.58160902207410914</v>
      </c>
      <c r="AC29" s="24">
        <f>saida!BL26</f>
        <v>0.59625824643528713</v>
      </c>
      <c r="AD29" s="25">
        <f>saida!BM26</f>
        <v>0.60164027147292287</v>
      </c>
      <c r="AE29" s="24">
        <f>saida!BN26</f>
        <v>0.60512514734892253</v>
      </c>
      <c r="AF29" s="25">
        <f>saida!BO26</f>
        <v>0.34441495230256042</v>
      </c>
      <c r="AG29" s="24">
        <f>saida!BP26</f>
        <v>0.34168145355655483</v>
      </c>
      <c r="AH29" s="25">
        <f>saida!BQ26</f>
        <v>0.33926025752628092</v>
      </c>
      <c r="AI29" s="24">
        <f>saida!BR26</f>
        <v>0.33739833642864298</v>
      </c>
      <c r="AJ29" s="25">
        <f>saida!BS26</f>
        <v>0.33725423335294291</v>
      </c>
      <c r="AK29" s="24">
        <f>saida!BT26</f>
        <v>0.33657793479315729</v>
      </c>
      <c r="AL29" s="25">
        <f>saida!BU26</f>
        <v>0.33586546115482979</v>
      </c>
      <c r="AM29" s="24">
        <f>saida!BV26</f>
        <v>0.33581104196921491</v>
      </c>
      <c r="AN29" s="25">
        <f>saida!BW26</f>
        <v>0.33570449917924339</v>
      </c>
      <c r="AO29" s="24">
        <f>saida!BX26</f>
        <v>0.3352070813331916</v>
      </c>
      <c r="AP29" s="25">
        <f>saida!BY26</f>
        <v>0.33463537366649659</v>
      </c>
      <c r="AQ29" s="24">
        <f>saida!BZ26</f>
        <v>0.33426279688780491</v>
      </c>
      <c r="AR29" s="25">
        <f>saida!CA26</f>
        <v>0.33405975724049108</v>
      </c>
      <c r="AS29" s="24">
        <f>saida!CB26</f>
        <v>0.33396315251472519</v>
      </c>
      <c r="AT29" s="25">
        <f>saida!CC26</f>
        <v>0.33395336147346399</v>
      </c>
      <c r="AU29" s="24">
        <f>saida!CD26</f>
        <v>0.3339819652242626</v>
      </c>
      <c r="AV29" s="25">
        <f>saida!CE26</f>
        <v>0.33412508620693399</v>
      </c>
      <c r="AW29" s="24">
        <f>saida!CF26</f>
        <v>0.33439966355227702</v>
      </c>
      <c r="AX29" s="25">
        <f>saida!CG26</f>
        <v>0.33447558263208238</v>
      </c>
      <c r="AY29" s="24">
        <f>saida!CH26</f>
        <v>0.33508573855965201</v>
      </c>
      <c r="AZ29" s="25">
        <f>saida!CI26</f>
        <v>0.33530545596015132</v>
      </c>
      <c r="BA29" s="24">
        <f>saida!CJ26</f>
        <v>0.3362985390030484</v>
      </c>
      <c r="BB29" s="25">
        <f>saida!CK26</f>
        <v>0.33759129412483779</v>
      </c>
      <c r="BC29" s="24">
        <f>saida!CL26</f>
        <v>0.33814855075188749</v>
      </c>
      <c r="BD29" s="25">
        <f>saida!CM26</f>
        <v>0.33853423154080209</v>
      </c>
      <c r="BE29" s="24">
        <f>saida!CN26</f>
        <v>0</v>
      </c>
      <c r="BF29" s="25">
        <f>saida!CO26</f>
        <v>0</v>
      </c>
      <c r="BG29" s="24">
        <f>saida!CP26</f>
        <v>0</v>
      </c>
      <c r="BH29" s="25">
        <f>saida!CQ26</f>
        <v>0</v>
      </c>
      <c r="BI29" s="24">
        <f>saida!CR26</f>
        <v>0</v>
      </c>
      <c r="BJ29" s="25">
        <f>saida!CS26</f>
        <v>0</v>
      </c>
      <c r="BK29" s="24">
        <f>saida!CT26</f>
        <v>0</v>
      </c>
      <c r="BL29" s="25">
        <f>saida!CU26</f>
        <v>0</v>
      </c>
      <c r="BM29" s="24">
        <f>saida!CV26</f>
        <v>0</v>
      </c>
      <c r="BN29" s="25">
        <f>saida!CW26</f>
        <v>0</v>
      </c>
    </row>
    <row r="30" spans="1:66" x14ac:dyDescent="0.25">
      <c r="D30" s="7">
        <v>26</v>
      </c>
      <c r="E30" s="78">
        <f>IF(ISNUMBER(saida!AN27)=TRUE,saida!AN27,"")</f>
        <v>0.94513560018882004</v>
      </c>
      <c r="F30" s="78">
        <f>IF(ISNUMBER(saida!AM27)=TRUE,saida!AM27,"")</f>
        <v>0.83333333333333337</v>
      </c>
      <c r="G30" s="24">
        <f>saida!AP27</f>
        <v>0.38547179762986278</v>
      </c>
      <c r="H30" s="25">
        <f>saida!AQ27</f>
        <v>0.41145386938794792</v>
      </c>
      <c r="I30" s="24">
        <f>saida!AR27</f>
        <v>0.43757270071390852</v>
      </c>
      <c r="J30" s="25">
        <f>saida!AS27</f>
        <v>0.46152908042100022</v>
      </c>
      <c r="K30" s="24">
        <f>saida!AT27</f>
        <v>0.46360449344596211</v>
      </c>
      <c r="L30" s="25">
        <f>saida!AU27</f>
        <v>0.47395593492804527</v>
      </c>
      <c r="M30" s="24">
        <f>saida!AV27</f>
        <v>0.48631104190613011</v>
      </c>
      <c r="N30" s="25">
        <f>saida!AW27</f>
        <v>0.48733687840702178</v>
      </c>
      <c r="O30" s="24">
        <f>saida!AX27</f>
        <v>0.48938664156067718</v>
      </c>
      <c r="P30" s="25">
        <f>saida!AY27</f>
        <v>0.49985019060290398</v>
      </c>
      <c r="Q30" s="24">
        <f>saida!AZ27</f>
        <v>0.51477003482583239</v>
      </c>
      <c r="R30" s="25">
        <f>saida!BA27</f>
        <v>0.52826218698792937</v>
      </c>
      <c r="S30" s="24">
        <f>saida!BB27</f>
        <v>0.53961660086424024</v>
      </c>
      <c r="T30" s="25">
        <f>saida!BC27</f>
        <v>0.55058828525156578</v>
      </c>
      <c r="U30" s="24">
        <f>saida!BD27</f>
        <v>0.5542137540651183</v>
      </c>
      <c r="V30" s="25">
        <f>saida!BE27</f>
        <v>0.56379982501217785</v>
      </c>
      <c r="W30" s="24">
        <f>saida!BF27</f>
        <v>0.57537215624606819</v>
      </c>
      <c r="X30" s="25">
        <f>saida!BG27</f>
        <v>0.58720468320411978</v>
      </c>
      <c r="Y30" s="24">
        <f>saida!BH27</f>
        <v>0.58972709728260642</v>
      </c>
      <c r="Z30" s="25">
        <f>saida!BI27</f>
        <v>0.60529788118186878</v>
      </c>
      <c r="AA30" s="24">
        <f>saida!BJ27</f>
        <v>0.60972716529638771</v>
      </c>
      <c r="AB30" s="25">
        <f>saida!BK27</f>
        <v>0.62598339126165614</v>
      </c>
      <c r="AC30" s="24">
        <f>saida!BL27</f>
        <v>0.64206413267915774</v>
      </c>
      <c r="AD30" s="25">
        <f>saida!BM27</f>
        <v>0.64795318292029969</v>
      </c>
      <c r="AE30" s="24">
        <f>saida!BN27</f>
        <v>0.65176044361990837</v>
      </c>
      <c r="AF30" s="25">
        <f>saida!BO27</f>
        <v>0.31825999096576879</v>
      </c>
      <c r="AG30" s="24">
        <f>saida!BP27</f>
        <v>0.31611528064647049</v>
      </c>
      <c r="AH30" s="25">
        <f>saida!BQ27</f>
        <v>0.31433872796848122</v>
      </c>
      <c r="AI30" s="24">
        <f>saida!BR27</f>
        <v>0.31311856357301648</v>
      </c>
      <c r="AJ30" s="25">
        <f>saida!BS27</f>
        <v>0.31303243972034639</v>
      </c>
      <c r="AK30" s="24">
        <f>saida!BT27</f>
        <v>0.3126512395569182</v>
      </c>
      <c r="AL30" s="25">
        <f>saida!BU27</f>
        <v>0.31230429257260822</v>
      </c>
      <c r="AM30" s="24">
        <f>saida!BV27</f>
        <v>0.3122808950558188</v>
      </c>
      <c r="AN30" s="25">
        <f>saida!BW27</f>
        <v>0.31223667317729809</v>
      </c>
      <c r="AO30" s="24">
        <f>saida!BX27</f>
        <v>0.3120639575759665</v>
      </c>
      <c r="AP30" s="25">
        <f>saida!BY27</f>
        <v>0.31197552840241238</v>
      </c>
      <c r="AQ30" s="24">
        <f>saida!BZ27</f>
        <v>0.31206195047169799</v>
      </c>
      <c r="AR30" s="25">
        <f>saida!CA27</f>
        <v>0.31226264263232761</v>
      </c>
      <c r="AS30" s="24">
        <f>saida!CB27</f>
        <v>0.31257249394627651</v>
      </c>
      <c r="AT30" s="25">
        <f>saida!CC27</f>
        <v>0.31270075375570688</v>
      </c>
      <c r="AU30" s="24">
        <f>saida!CD27</f>
        <v>0.3131038224791553</v>
      </c>
      <c r="AV30" s="25">
        <f>saida!CE27</f>
        <v>0.3137184323640041</v>
      </c>
      <c r="AW30" s="24">
        <f>saida!CF27</f>
        <v>0.31449902297751392</v>
      </c>
      <c r="AX30" s="25">
        <f>saida!CG27</f>
        <v>0.31468617078524291</v>
      </c>
      <c r="AY30" s="24">
        <f>saida!CH27</f>
        <v>0.31601127618316088</v>
      </c>
      <c r="AZ30" s="25">
        <f>saida!CI27</f>
        <v>0.31644390385927262</v>
      </c>
      <c r="BA30" s="24">
        <f>saida!CJ27</f>
        <v>0.31825889529671481</v>
      </c>
      <c r="BB30" s="25">
        <f>saida!CK27</f>
        <v>0.32043549827096501</v>
      </c>
      <c r="BC30" s="24">
        <f>saida!CL27</f>
        <v>0.32133656211204359</v>
      </c>
      <c r="BD30" s="25">
        <f>saida!CM27</f>
        <v>0.32195082850654011</v>
      </c>
      <c r="BE30" s="24">
        <f>saida!CN27</f>
        <v>0</v>
      </c>
      <c r="BF30" s="25">
        <f>saida!CO27</f>
        <v>0</v>
      </c>
      <c r="BG30" s="24">
        <f>saida!CP27</f>
        <v>0</v>
      </c>
      <c r="BH30" s="25">
        <f>saida!CQ27</f>
        <v>0</v>
      </c>
      <c r="BI30" s="24">
        <f>saida!CR27</f>
        <v>0</v>
      </c>
      <c r="BJ30" s="25">
        <f>saida!CS27</f>
        <v>0</v>
      </c>
      <c r="BK30" s="24">
        <f>saida!CT27</f>
        <v>0</v>
      </c>
      <c r="BL30" s="25">
        <f>saida!CU27</f>
        <v>0</v>
      </c>
      <c r="BM30" s="24">
        <f>saida!CV27</f>
        <v>0</v>
      </c>
      <c r="BN30" s="25">
        <f>saida!CW27</f>
        <v>0</v>
      </c>
    </row>
    <row r="31" spans="1:66" x14ac:dyDescent="0.25">
      <c r="D31" s="7">
        <v>27</v>
      </c>
      <c r="E31" s="78">
        <f>IF(ISNUMBER(saida!AN28)=TRUE,saida!AN28,"")</f>
        <v>0.95725542582042766</v>
      </c>
      <c r="F31" s="78">
        <f>IF(ISNUMBER(saida!AM28)=TRUE,saida!AM28,"")</f>
        <v>0.8666666666666667</v>
      </c>
      <c r="G31" s="24">
        <f>saida!AP28</f>
        <v>0.4110492626583086</v>
      </c>
      <c r="H31" s="25">
        <f>saida!AQ28</f>
        <v>0.44047042268402042</v>
      </c>
      <c r="I31" s="24">
        <f>saida!AR28</f>
        <v>0.47007996428790949</v>
      </c>
      <c r="J31" s="25">
        <f>saida!AS28</f>
        <v>0.49724776583735469</v>
      </c>
      <c r="K31" s="24">
        <f>saida!AT28</f>
        <v>0.49960122460707351</v>
      </c>
      <c r="L31" s="25">
        <f>saida!AU28</f>
        <v>0.51133802850318588</v>
      </c>
      <c r="M31" s="24">
        <f>saida!AV28</f>
        <v>0.52534202505168326</v>
      </c>
      <c r="N31" s="25">
        <f>saida!AW28</f>
        <v>0.52650446767426717</v>
      </c>
      <c r="O31" s="24">
        <f>saida!AX28</f>
        <v>0.5288270676990684</v>
      </c>
      <c r="P31" s="25">
        <f>saida!AY28</f>
        <v>0.54067936233153302</v>
      </c>
      <c r="Q31" s="24">
        <f>saida!AZ28</f>
        <v>0.55756613096801455</v>
      </c>
      <c r="R31" s="25">
        <f>saida!BA28</f>
        <v>0.57281974832577109</v>
      </c>
      <c r="S31" s="24">
        <f>saida!BB28</f>
        <v>0.58564089783888329</v>
      </c>
      <c r="T31" s="25">
        <f>saida!BC28</f>
        <v>0.5980138496919869</v>
      </c>
      <c r="U31" s="24">
        <f>saida!BD28</f>
        <v>0.6020984774318251</v>
      </c>
      <c r="V31" s="25">
        <f>saida!BE28</f>
        <v>0.61288839179111254</v>
      </c>
      <c r="W31" s="24">
        <f>saida!BF28</f>
        <v>0.62589223828748441</v>
      </c>
      <c r="X31" s="25">
        <f>saida!BG28</f>
        <v>0.63916058116814145</v>
      </c>
      <c r="Y31" s="24">
        <f>saida!BH28</f>
        <v>0.64198510785913698</v>
      </c>
      <c r="Z31" s="25">
        <f>saida!BI28</f>
        <v>0.65938606205284456</v>
      </c>
      <c r="AA31" s="24">
        <f>saida!BJ28</f>
        <v>0.66432418835708185</v>
      </c>
      <c r="AB31" s="25">
        <f>saida!BK28</f>
        <v>0.68239727193152555</v>
      </c>
      <c r="AC31" s="24">
        <f>saida!BL28</f>
        <v>0.70018606529868122</v>
      </c>
      <c r="AD31" s="25">
        <f>saida!BM28</f>
        <v>0.70667526704236439</v>
      </c>
      <c r="AE31" s="24">
        <f>saida!BN28</f>
        <v>0.71086258948126657</v>
      </c>
      <c r="AF31" s="25">
        <f>saida!BO28</f>
        <v>0.29080198224722681</v>
      </c>
      <c r="AG31" s="24">
        <f>saida!BP28</f>
        <v>0.2893594681764482</v>
      </c>
      <c r="AH31" s="25">
        <f>saida!BQ28</f>
        <v>0.28835133977473948</v>
      </c>
      <c r="AI31" s="24">
        <f>saida!BR28</f>
        <v>0.28789263771427809</v>
      </c>
      <c r="AJ31" s="25">
        <f>saida!BS28</f>
        <v>0.28787513335174397</v>
      </c>
      <c r="AK31" s="24">
        <f>saida!BT28</f>
        <v>0.2878427441811604</v>
      </c>
      <c r="AL31" s="25">
        <f>saida!BU28</f>
        <v>0.28792688878664052</v>
      </c>
      <c r="AM31" s="24">
        <f>saida!BV28</f>
        <v>0.28794003135004581</v>
      </c>
      <c r="AN31" s="25">
        <f>saida!BW28</f>
        <v>0.28796916594503968</v>
      </c>
      <c r="AO31" s="24">
        <f>saida!BX28</f>
        <v>0.28817842151584588</v>
      </c>
      <c r="AP31" s="25">
        <f>saida!BY28</f>
        <v>0.28865726325688101</v>
      </c>
      <c r="AQ31" s="24">
        <f>saida!BZ28</f>
        <v>0.28928136271950022</v>
      </c>
      <c r="AR31" s="25">
        <f>saida!CA28</f>
        <v>0.28995429199912631</v>
      </c>
      <c r="AS31" s="24">
        <f>saida!CB28</f>
        <v>0.2907390702312973</v>
      </c>
      <c r="AT31" s="25">
        <f>saida!CC28</f>
        <v>0.29102854444473308</v>
      </c>
      <c r="AU31" s="24">
        <f>saida!CD28</f>
        <v>0.29186876717236893</v>
      </c>
      <c r="AV31" s="25">
        <f>saida!CE28</f>
        <v>0.29303360378277338</v>
      </c>
      <c r="AW31" s="24">
        <f>saida!CF28</f>
        <v>0.29440468391891622</v>
      </c>
      <c r="AX31" s="25">
        <f>saida!CG28</f>
        <v>0.29472163631626802</v>
      </c>
      <c r="AY31" s="24">
        <f>saida!CH28</f>
        <v>0.29688152783934207</v>
      </c>
      <c r="AZ31" s="25">
        <f>saida!CI28</f>
        <v>0.29756292968277681</v>
      </c>
      <c r="BA31" s="24">
        <f>saida!CJ28</f>
        <v>0.3003393808402256</v>
      </c>
      <c r="BB31" s="25">
        <f>saida!CK28</f>
        <v>0.30355242762005957</v>
      </c>
      <c r="BC31" s="24">
        <f>saida!CL28</f>
        <v>0.30485751328503202</v>
      </c>
      <c r="BD31" s="25">
        <f>saida!CM28</f>
        <v>0.30574069367313</v>
      </c>
      <c r="BE31" s="24">
        <f>saida!CN28</f>
        <v>0</v>
      </c>
      <c r="BF31" s="25">
        <f>saida!CO28</f>
        <v>0</v>
      </c>
      <c r="BG31" s="24">
        <f>saida!CP28</f>
        <v>0</v>
      </c>
      <c r="BH31" s="25">
        <f>saida!CQ28</f>
        <v>0</v>
      </c>
      <c r="BI31" s="24">
        <f>saida!CR28</f>
        <v>0</v>
      </c>
      <c r="BJ31" s="25">
        <f>saida!CS28</f>
        <v>0</v>
      </c>
      <c r="BK31" s="24">
        <f>saida!CT28</f>
        <v>0</v>
      </c>
      <c r="BL31" s="25">
        <f>saida!CU28</f>
        <v>0</v>
      </c>
      <c r="BM31" s="24">
        <f>saida!CV28</f>
        <v>0</v>
      </c>
      <c r="BN31" s="25">
        <f>saida!CW28</f>
        <v>0</v>
      </c>
    </row>
    <row r="32" spans="1:66" x14ac:dyDescent="0.25">
      <c r="D32" s="7">
        <v>28</v>
      </c>
      <c r="E32" s="78">
        <f>IF(ISNUMBER(saida!AN29)=TRUE,saida!AN29,"")</f>
        <v>0.96875796658845326</v>
      </c>
      <c r="F32" s="78">
        <f>IF(ISNUMBER(saida!AM29)=TRUE,saida!AM29,"")</f>
        <v>0.9</v>
      </c>
      <c r="G32" s="24">
        <f>saida!AP29</f>
        <v>0.4449340779595225</v>
      </c>
      <c r="H32" s="25">
        <f>saida!AQ29</f>
        <v>0.47866135626589751</v>
      </c>
      <c r="I32" s="24">
        <f>saida!AR29</f>
        <v>0.51260421678196744</v>
      </c>
      <c r="J32" s="25">
        <f>saida!AS29</f>
        <v>0.54372892986606713</v>
      </c>
      <c r="K32" s="24">
        <f>saida!AT29</f>
        <v>0.54642363485185252</v>
      </c>
      <c r="L32" s="25">
        <f>saida!AU29</f>
        <v>0.55985747438593814</v>
      </c>
      <c r="M32" s="24">
        <f>saida!AV29</f>
        <v>0.57587408459673195</v>
      </c>
      <c r="N32" s="25">
        <f>saida!AW29</f>
        <v>0.57720290781571681</v>
      </c>
      <c r="O32" s="24">
        <f>saida!AX29</f>
        <v>0.5798575980373426</v>
      </c>
      <c r="P32" s="25">
        <f>saida!AY29</f>
        <v>0.59339701992531335</v>
      </c>
      <c r="Q32" s="24">
        <f>saida!AZ29</f>
        <v>0.61266285115461183</v>
      </c>
      <c r="R32" s="25">
        <f>saida!BA29</f>
        <v>0.63003592415790521</v>
      </c>
      <c r="S32" s="24">
        <f>saida!BB29</f>
        <v>0.64461323536992643</v>
      </c>
      <c r="T32" s="25">
        <f>saida!BC29</f>
        <v>0.65865595967305723</v>
      </c>
      <c r="U32" s="24">
        <f>saida!BD29</f>
        <v>0.66328590739345195</v>
      </c>
      <c r="V32" s="25">
        <f>saida!BE29</f>
        <v>0.67550100673507807</v>
      </c>
      <c r="W32" s="24">
        <f>saida!BF29</f>
        <v>0.69019019327031128</v>
      </c>
      <c r="X32" s="25">
        <f>saida!BG29</f>
        <v>0.70513750791951291</v>
      </c>
      <c r="Y32" s="24">
        <f>saida!BH29</f>
        <v>0.7083136865143097</v>
      </c>
      <c r="Z32" s="25">
        <f>saida!BI29</f>
        <v>0.72783141906624704</v>
      </c>
      <c r="AA32" s="24">
        <f>saida!BJ29</f>
        <v>0.73335348616943319</v>
      </c>
      <c r="AB32" s="25">
        <f>saida!BK29</f>
        <v>0.75349207793853235</v>
      </c>
      <c r="AC32" s="24">
        <f>saida!BL29</f>
        <v>0.77318845467752439</v>
      </c>
      <c r="AD32" s="25">
        <f>saida!BM29</f>
        <v>0.78033792509362798</v>
      </c>
      <c r="AE32" s="24">
        <f>saida!BN29</f>
        <v>0.78494016817785106</v>
      </c>
      <c r="AF32" s="25">
        <f>saida!BO29</f>
        <v>0.26201823383983058</v>
      </c>
      <c r="AG32" s="24">
        <f>saida!BP29</f>
        <v>0.26143743391614438</v>
      </c>
      <c r="AH32" s="25">
        <f>saida!BQ29</f>
        <v>0.26136386975111608</v>
      </c>
      <c r="AI32" s="24">
        <f>saida!BR29</f>
        <v>0.26182109625194189</v>
      </c>
      <c r="AJ32" s="25">
        <f>saida!BS29</f>
        <v>0.26188568575155219</v>
      </c>
      <c r="AK32" s="24">
        <f>saida!BT29</f>
        <v>0.26226956890699971</v>
      </c>
      <c r="AL32" s="25">
        <f>saida!BU29</f>
        <v>0.26286600530929038</v>
      </c>
      <c r="AM32" s="24">
        <f>saida!BV29</f>
        <v>0.26292246874736269</v>
      </c>
      <c r="AN32" s="25">
        <f>saida!BW29</f>
        <v>0.26303853778729608</v>
      </c>
      <c r="AO32" s="24">
        <f>saida!BX29</f>
        <v>0.26369947298885332</v>
      </c>
      <c r="AP32" s="25">
        <f>saida!BY29</f>
        <v>0.26484658693000929</v>
      </c>
      <c r="AQ32" s="24">
        <f>saida!BZ29</f>
        <v>0.26610180725045163</v>
      </c>
      <c r="AR32" s="25">
        <f>saida!CA29</f>
        <v>0.26732760860851479</v>
      </c>
      <c r="AS32" s="24">
        <f>saida!CB29</f>
        <v>0.2686673835314623</v>
      </c>
      <c r="AT32" s="25">
        <f>saida!CC29</f>
        <v>0.26914507040533509</v>
      </c>
      <c r="AU32" s="24">
        <f>saida!CD29</f>
        <v>0.27049531185585052</v>
      </c>
      <c r="AV32" s="25">
        <f>saida!CE29</f>
        <v>0.27230163130208751</v>
      </c>
      <c r="AW32" s="24">
        <f>saida!CF29</f>
        <v>0.27436094980990922</v>
      </c>
      <c r="AX32" s="25">
        <f>saida!CG29</f>
        <v>0.27482921213417882</v>
      </c>
      <c r="AY32" s="24">
        <f>saida!CH29</f>
        <v>0.27796267807396929</v>
      </c>
      <c r="AZ32" s="25">
        <f>saida!CI29</f>
        <v>0.27893447185205439</v>
      </c>
      <c r="BA32" s="24">
        <f>saida!CJ29</f>
        <v>0.28283490765379787</v>
      </c>
      <c r="BB32" s="25">
        <f>saida!CK29</f>
        <v>0.28726351554893809</v>
      </c>
      <c r="BC32" s="24">
        <f>saida!CL29</f>
        <v>0.28904378124048979</v>
      </c>
      <c r="BD32" s="25">
        <f>saida!CM29</f>
        <v>0.29024369649132459</v>
      </c>
      <c r="BE32" s="24">
        <f>saida!CN29</f>
        <v>0</v>
      </c>
      <c r="BF32" s="25">
        <f>saida!CO29</f>
        <v>0</v>
      </c>
      <c r="BG32" s="24">
        <f>saida!CP29</f>
        <v>0</v>
      </c>
      <c r="BH32" s="25">
        <f>saida!CQ29</f>
        <v>0</v>
      </c>
      <c r="BI32" s="24">
        <f>saida!CR29</f>
        <v>0</v>
      </c>
      <c r="BJ32" s="25">
        <f>saida!CS29</f>
        <v>0</v>
      </c>
      <c r="BK32" s="24">
        <f>saida!CT29</f>
        <v>0</v>
      </c>
      <c r="BL32" s="25">
        <f>saida!CU29</f>
        <v>0</v>
      </c>
      <c r="BM32" s="24">
        <f>saida!CV29</f>
        <v>0</v>
      </c>
      <c r="BN32" s="25">
        <f>saida!CW29</f>
        <v>0</v>
      </c>
    </row>
    <row r="33" spans="4:66" x14ac:dyDescent="0.25">
      <c r="D33" s="7">
        <v>29</v>
      </c>
      <c r="E33" s="78">
        <f>IF(ISNUMBER(saida!AN30)=TRUE,saida!AN30,"")</f>
        <v>0.97968921053432656</v>
      </c>
      <c r="F33" s="78">
        <f>IF(ISNUMBER(saida!AM30)=TRUE,saida!AM30,"")</f>
        <v>0.93333333333333335</v>
      </c>
      <c r="G33" s="24">
        <f>saida!AP30</f>
        <v>0.49096970081671398</v>
      </c>
      <c r="H33" s="25">
        <f>saida!AQ30</f>
        <v>0.5299684622105747</v>
      </c>
      <c r="I33" s="24">
        <f>saida!AR30</f>
        <v>0.56914516570556795</v>
      </c>
      <c r="J33" s="25">
        <f>saida!AS30</f>
        <v>0.60499553279641138</v>
      </c>
      <c r="K33" s="24">
        <f>saida!AT30</f>
        <v>0.60809541942507184</v>
      </c>
      <c r="L33" s="25">
        <f>saida!AU30</f>
        <v>0.62353861262232335</v>
      </c>
      <c r="M33" s="24">
        <f>saida!AV30</f>
        <v>0.64192591832594248</v>
      </c>
      <c r="N33" s="25">
        <f>saida!AW30</f>
        <v>0.64345011196769419</v>
      </c>
      <c r="O33" s="24">
        <f>saida!AX30</f>
        <v>0.64649447155039086</v>
      </c>
      <c r="P33" s="25">
        <f>saida!AY30</f>
        <v>0.66200759926888009</v>
      </c>
      <c r="Q33" s="24">
        <f>saida!AZ30</f>
        <v>0.68403900956868025</v>
      </c>
      <c r="R33" s="25">
        <f>saida!BA30</f>
        <v>0.7038572408346937</v>
      </c>
      <c r="S33" s="24">
        <f>saida!BB30</f>
        <v>0.7204460153219896</v>
      </c>
      <c r="T33" s="25">
        <f>saida!BC30</f>
        <v>0.73638774030315191</v>
      </c>
      <c r="U33" s="24">
        <f>saida!BD30</f>
        <v>0.74163477886132712</v>
      </c>
      <c r="V33" s="25">
        <f>saida!BE30</f>
        <v>0.75545481630064282</v>
      </c>
      <c r="W33" s="24">
        <f>saida!BF30</f>
        <v>0.77202592711562557</v>
      </c>
      <c r="X33" s="25">
        <f>saida!BG30</f>
        <v>0.78882828003478145</v>
      </c>
      <c r="Y33" s="24">
        <f>saida!BH30</f>
        <v>0.79239016530423201</v>
      </c>
      <c r="Z33" s="25">
        <f>saida!BI30</f>
        <v>0.81420587782854026</v>
      </c>
      <c r="AA33" s="24">
        <f>saida!BJ30</f>
        <v>0.82035373981178372</v>
      </c>
      <c r="AB33" s="25">
        <f>saida!BK30</f>
        <v>0.84267089294395214</v>
      </c>
      <c r="AC33" s="24">
        <f>saida!BL30</f>
        <v>0.86431699256215855</v>
      </c>
      <c r="AD33" s="25">
        <f>saida!BM30</f>
        <v>0.87212274801369882</v>
      </c>
      <c r="AE33" s="24">
        <f>saida!BN30</f>
        <v>0.87713133651839914</v>
      </c>
      <c r="AF33" s="25">
        <f>saida!BO30</f>
        <v>0.23187510298497249</v>
      </c>
      <c r="AG33" s="24">
        <f>saida!BP30</f>
        <v>0.2323765212073241</v>
      </c>
      <c r="AH33" s="25">
        <f>saida!BQ30</f>
        <v>0.23345430744157991</v>
      </c>
      <c r="AI33" s="24">
        <f>saida!BR30</f>
        <v>0.23501947753378011</v>
      </c>
      <c r="AJ33" s="25">
        <f>saida!BS30</f>
        <v>0.2351825338984315</v>
      </c>
      <c r="AK33" s="24">
        <f>saida!BT30</f>
        <v>0.236063860363112</v>
      </c>
      <c r="AL33" s="25">
        <f>saida!BU30</f>
        <v>0.2372686301598434</v>
      </c>
      <c r="AM33" s="24">
        <f>saida!BV30</f>
        <v>0.23737636044773869</v>
      </c>
      <c r="AN33" s="25">
        <f>saida!BW30</f>
        <v>0.2375952322137948</v>
      </c>
      <c r="AO33" s="24">
        <f>saida!BX30</f>
        <v>0.23878874248706669</v>
      </c>
      <c r="AP33" s="25">
        <f>saida!BY30</f>
        <v>0.24071968669899221</v>
      </c>
      <c r="AQ33" s="24">
        <f>saida!BZ30</f>
        <v>0.24271157315037639</v>
      </c>
      <c r="AR33" s="25">
        <f>saida!CA30</f>
        <v>0.24458056431193331</v>
      </c>
      <c r="AS33" s="24">
        <f>saida!CB30</f>
        <v>0.24656456397732721</v>
      </c>
      <c r="AT33" s="25">
        <f>saida!CC30</f>
        <v>0.24726048485602631</v>
      </c>
      <c r="AU33" s="24">
        <f>saida!CD30</f>
        <v>0.24920169569786571</v>
      </c>
      <c r="AV33" s="25">
        <f>saida!CE30</f>
        <v>0.25175087961281112</v>
      </c>
      <c r="AW33" s="24">
        <f>saida!CF30</f>
        <v>0.25460730033160772</v>
      </c>
      <c r="AX33" s="25">
        <f>saida!CG30</f>
        <v>0.25525088467749851</v>
      </c>
      <c r="AY33" s="24">
        <f>saida!CH30</f>
        <v>0.25951364713349589</v>
      </c>
      <c r="AZ33" s="25">
        <f>saida!CI30</f>
        <v>0.26082282833990011</v>
      </c>
      <c r="BA33" s="24">
        <f>saida!CJ30</f>
        <v>0.26603236176060929</v>
      </c>
      <c r="BB33" s="25">
        <f>saida!CK30</f>
        <v>0.27188378826890031</v>
      </c>
      <c r="BC33" s="24">
        <f>saida!CL30</f>
        <v>0.27422256958051783</v>
      </c>
      <c r="BD33" s="25">
        <f>saida!CM30</f>
        <v>0.27579554688491731</v>
      </c>
      <c r="BE33" s="24">
        <f>saida!CN30</f>
        <v>0</v>
      </c>
      <c r="BF33" s="25">
        <f>saida!CO30</f>
        <v>0</v>
      </c>
      <c r="BG33" s="24">
        <f>saida!CP30</f>
        <v>0</v>
      </c>
      <c r="BH33" s="25">
        <f>saida!CQ30</f>
        <v>0</v>
      </c>
      <c r="BI33" s="24">
        <f>saida!CR30</f>
        <v>0</v>
      </c>
      <c r="BJ33" s="25">
        <f>saida!CS30</f>
        <v>0</v>
      </c>
      <c r="BK33" s="24">
        <f>saida!CT30</f>
        <v>0</v>
      </c>
      <c r="BL33" s="25">
        <f>saida!CU30</f>
        <v>0</v>
      </c>
      <c r="BM33" s="24">
        <f>saida!CV30</f>
        <v>0</v>
      </c>
      <c r="BN33" s="25">
        <f>saida!CW30</f>
        <v>0</v>
      </c>
    </row>
    <row r="34" spans="4:66" x14ac:dyDescent="0.25">
      <c r="D34" s="7">
        <v>30</v>
      </c>
      <c r="E34" s="78">
        <f>IF(ISNUMBER(saida!AN31)=TRUE,saida!AN31,"")</f>
        <v>0.99009068821724255</v>
      </c>
      <c r="F34" s="78">
        <f>IF(ISNUMBER(saida!AM31)=TRUE,saida!AM31,"")</f>
        <v>0.96666666666666667</v>
      </c>
      <c r="G34" s="24">
        <f>saida!AP31</f>
        <v>0.55584659417920745</v>
      </c>
      <c r="H34" s="25">
        <f>saida!AQ31</f>
        <v>0.60100203639173189</v>
      </c>
      <c r="I34" s="24">
        <f>saida!AR31</f>
        <v>0.64618001713948681</v>
      </c>
      <c r="J34" s="25">
        <f>saida!AS31</f>
        <v>0.68737209828717161</v>
      </c>
      <c r="K34" s="24">
        <f>saida!AT31</f>
        <v>0.69092666245406842</v>
      </c>
      <c r="L34" s="25">
        <f>saida!AU31</f>
        <v>0.70861676031643084</v>
      </c>
      <c r="M34" s="24">
        <f>saida!AV31</f>
        <v>0.72963767128704726</v>
      </c>
      <c r="N34" s="25">
        <f>saida!AW31</f>
        <v>0.7313780373649571</v>
      </c>
      <c r="O34" s="24">
        <f>saida!AX31</f>
        <v>0.73485315994967693</v>
      </c>
      <c r="P34" s="25">
        <f>saida!AY31</f>
        <v>0.75253966212821721</v>
      </c>
      <c r="Q34" s="24">
        <f>saida!AZ31</f>
        <v>0.77759099863533676</v>
      </c>
      <c r="R34" s="25">
        <f>saida!BA31</f>
        <v>0.80005193076739733</v>
      </c>
      <c r="S34" s="24">
        <f>saida!BB31</f>
        <v>0.81879275970004095</v>
      </c>
      <c r="T34" s="25">
        <f>saida!BC31</f>
        <v>0.83674539740234288</v>
      </c>
      <c r="U34" s="24">
        <f>saida!BD31</f>
        <v>0.84264104679456175</v>
      </c>
      <c r="V34" s="25">
        <f>saida!BE31</f>
        <v>0.85813551990272352</v>
      </c>
      <c r="W34" s="24">
        <f>saida!BF31</f>
        <v>0.87664410414666638</v>
      </c>
      <c r="X34" s="25">
        <f>saida!BG31</f>
        <v>0.89532348397397465</v>
      </c>
      <c r="Y34" s="24">
        <f>saida!BH31</f>
        <v>0.89927088951194301</v>
      </c>
      <c r="Z34" s="25">
        <f>saida!BI31</f>
        <v>0.92334239926799777</v>
      </c>
      <c r="AA34" s="24">
        <f>saida!BJ31</f>
        <v>0.93009031116739638</v>
      </c>
      <c r="AB34" s="25">
        <f>saida!BK31</f>
        <v>0.95443363380283597</v>
      </c>
      <c r="AC34" s="24">
        <f>saida!BL31</f>
        <v>0.97777864391450553</v>
      </c>
      <c r="AD34" s="25">
        <f>saida!BM31</f>
        <v>0.98612082309424387</v>
      </c>
      <c r="AE34" s="24">
        <f>saida!BN31</f>
        <v>0.99144958920222181</v>
      </c>
      <c r="AF34" s="25">
        <f>saida!BO31</f>
        <v>0.20032479326927929</v>
      </c>
      <c r="AG34" s="24">
        <f>saida!BP31</f>
        <v>0.20220622997905041</v>
      </c>
      <c r="AH34" s="25">
        <f>saida!BQ31</f>
        <v>0.20470740711189031</v>
      </c>
      <c r="AI34" s="24">
        <f>saida!BR31</f>
        <v>0.20760710685134701</v>
      </c>
      <c r="AJ34" s="25">
        <f>saida!BS31</f>
        <v>0.2078874054650901</v>
      </c>
      <c r="AK34" s="24">
        <f>saida!BT31</f>
        <v>0.20935812899773959</v>
      </c>
      <c r="AL34" s="25">
        <f>saida!BU31</f>
        <v>0.21127783817193421</v>
      </c>
      <c r="AM34" s="24">
        <f>saida!BV31</f>
        <v>0.21144555899013609</v>
      </c>
      <c r="AN34" s="25">
        <f>saida!BW31</f>
        <v>0.2117846132662369</v>
      </c>
      <c r="AO34" s="24">
        <f>saida!BX31</f>
        <v>0.21359852162793919</v>
      </c>
      <c r="AP34" s="25">
        <f>saida!BY31</f>
        <v>0.21643688956885451</v>
      </c>
      <c r="AQ34" s="24">
        <f>saida!BZ31</f>
        <v>0.21927697921022349</v>
      </c>
      <c r="AR34" s="25">
        <f>saida!CA31</f>
        <v>0.22188404903852799</v>
      </c>
      <c r="AS34" s="24">
        <f>saida!CB31</f>
        <v>0.22460588717211141</v>
      </c>
      <c r="AT34" s="25">
        <f>saida!CC31</f>
        <v>0.22555156641589669</v>
      </c>
      <c r="AU34" s="24">
        <f>saida!CD31</f>
        <v>0.22816894793373671</v>
      </c>
      <c r="AV34" s="25">
        <f>saida!CE31</f>
        <v>0.23156835064066339</v>
      </c>
      <c r="AW34" s="24">
        <f>saida!CF31</f>
        <v>0.23533829162836609</v>
      </c>
      <c r="AX34" s="25">
        <f>saida!CG31</f>
        <v>0.23618306517966081</v>
      </c>
      <c r="AY34" s="24">
        <f>saida!CH31</f>
        <v>0.24174478960042581</v>
      </c>
      <c r="AZ34" s="25">
        <f>saida!CI31</f>
        <v>0.2434432533330072</v>
      </c>
      <c r="BA34" s="24">
        <f>saida!CJ31</f>
        <v>0.25016959160722962</v>
      </c>
      <c r="BB34" s="25">
        <f>saida!CK31</f>
        <v>0.25768264754326758</v>
      </c>
      <c r="BC34" s="24">
        <f>saida!CL31</f>
        <v>0.26067777162088102</v>
      </c>
      <c r="BD34" s="25">
        <f>saida!CM31</f>
        <v>0.26269049568352237</v>
      </c>
      <c r="BE34" s="24">
        <f>saida!CN31</f>
        <v>0</v>
      </c>
      <c r="BF34" s="25">
        <f>saida!CO31</f>
        <v>0</v>
      </c>
      <c r="BG34" s="24">
        <f>saida!CP31</f>
        <v>0</v>
      </c>
      <c r="BH34" s="25">
        <f>saida!CQ31</f>
        <v>0</v>
      </c>
      <c r="BI34" s="24">
        <f>saida!CR31</f>
        <v>0</v>
      </c>
      <c r="BJ34" s="25">
        <f>saida!CS31</f>
        <v>0</v>
      </c>
      <c r="BK34" s="24">
        <f>saida!CT31</f>
        <v>0</v>
      </c>
      <c r="BL34" s="25">
        <f>saida!CU31</f>
        <v>0</v>
      </c>
      <c r="BM34" s="24">
        <f>saida!CV31</f>
        <v>0</v>
      </c>
      <c r="BN34" s="25">
        <f>saida!CW31</f>
        <v>0</v>
      </c>
    </row>
    <row r="35" spans="4:66" x14ac:dyDescent="0.25">
      <c r="D35" s="7">
        <v>31</v>
      </c>
      <c r="E35" s="78">
        <f>IF(ISNUMBER(saida!AN32)=TRUE,saida!AN32,"")</f>
        <v>1</v>
      </c>
      <c r="F35" s="78">
        <f>IF(ISNUMBER(saida!AM32)=TRUE,saida!AM32,"")</f>
        <v>1</v>
      </c>
      <c r="G35" s="24">
        <f>saida!AP32</f>
        <v>0.65231379318261251</v>
      </c>
      <c r="H35" s="25">
        <f>saida!AQ32</f>
        <v>0.70374840530828109</v>
      </c>
      <c r="I35" s="24">
        <f>saida!AR32</f>
        <v>0.7549480194402749</v>
      </c>
      <c r="J35" s="25">
        <f>saida!AS32</f>
        <v>0.80144886620892897</v>
      </c>
      <c r="K35" s="24">
        <f>saida!AT32</f>
        <v>0.8054528594113477</v>
      </c>
      <c r="L35" s="25">
        <f>saida!AU32</f>
        <v>0.82535743898258118</v>
      </c>
      <c r="M35" s="24">
        <f>saida!AV32</f>
        <v>0.84895855691475464</v>
      </c>
      <c r="N35" s="25">
        <f>saida!AW32</f>
        <v>0.85090988294655046</v>
      </c>
      <c r="O35" s="24">
        <f>saida!AX32</f>
        <v>0.85480498464782684</v>
      </c>
      <c r="P35" s="25">
        <f>saida!AY32</f>
        <v>0.87460155312270982</v>
      </c>
      <c r="Q35" s="24">
        <f>saida!AZ32</f>
        <v>0.90255605433679453</v>
      </c>
      <c r="R35" s="25">
        <f>saida!BA32</f>
        <v>0.92752317264737116</v>
      </c>
      <c r="S35" s="24">
        <f>saida!BB32</f>
        <v>0.94827471545936959</v>
      </c>
      <c r="T35" s="25">
        <f>saida!BC32</f>
        <v>0.96807542760535448</v>
      </c>
      <c r="U35" s="24">
        <f>saida!BD32</f>
        <v>0.97455964694321207</v>
      </c>
      <c r="V35" s="25">
        <f>saida!BE32</f>
        <v>0.991553391390257</v>
      </c>
      <c r="W35" s="24">
        <f>saida!BF32</f>
        <v>1.011753638364882</v>
      </c>
      <c r="X35" s="25">
        <f>saida!BG32</f>
        <v>1.032014734363411</v>
      </c>
      <c r="Y35" s="24">
        <f>saida!BH32</f>
        <v>1.0362784124700679</v>
      </c>
      <c r="Z35" s="25">
        <f>saida!BI32</f>
        <v>1.06212396157885</v>
      </c>
      <c r="AA35" s="24">
        <f>saida!BJ32</f>
        <v>1.069316412617848</v>
      </c>
      <c r="AB35" s="25">
        <f>saida!BK32</f>
        <v>1.0950357181399539</v>
      </c>
      <c r="AC35" s="24">
        <f>saida!BL32</f>
        <v>1.1192969461382529</v>
      </c>
      <c r="AD35" s="25">
        <f>saida!BM32</f>
        <v>1.1278493692171021</v>
      </c>
      <c r="AE35" s="24">
        <f>saida!BN32</f>
        <v>1.133275114139161</v>
      </c>
      <c r="AF35" s="25">
        <f>saida!BO32</f>
        <v>0.16729921874022349</v>
      </c>
      <c r="AG35" s="24">
        <f>saida!BP32</f>
        <v>0.1709495735537894</v>
      </c>
      <c r="AH35" s="25">
        <f>saida!BQ32</f>
        <v>0.17519661958784491</v>
      </c>
      <c r="AI35" s="24">
        <f>saida!BR32</f>
        <v>0.17967852917081581</v>
      </c>
      <c r="AJ35" s="25">
        <f>saida!BS32</f>
        <v>0.18009583814763261</v>
      </c>
      <c r="AK35" s="24">
        <f>saida!BT32</f>
        <v>0.18225129506045179</v>
      </c>
      <c r="AL35" s="25">
        <f>saida!BU32</f>
        <v>0.1849937147578572</v>
      </c>
      <c r="AM35" s="24">
        <f>saida!BV32</f>
        <v>0.18523013059331589</v>
      </c>
      <c r="AN35" s="25">
        <f>saida!BW32</f>
        <v>0.18570666268485439</v>
      </c>
      <c r="AO35" s="24">
        <f>saida!BX32</f>
        <v>0.1882275201389948</v>
      </c>
      <c r="AP35" s="25">
        <f>saida!BY32</f>
        <v>0.19209332095334811</v>
      </c>
      <c r="AQ35" s="24">
        <f>saida!BZ32</f>
        <v>0.19588905604573301</v>
      </c>
      <c r="AR35" s="25">
        <f>saida!CA32</f>
        <v>0.19932569773767261</v>
      </c>
      <c r="AS35" s="24">
        <f>saida!CB32</f>
        <v>0.20287628348865919</v>
      </c>
      <c r="AT35" s="25">
        <f>saida!CC32</f>
        <v>0.20410256315215561</v>
      </c>
      <c r="AU35" s="24">
        <f>saida!CD32</f>
        <v>0.20748022574252131</v>
      </c>
      <c r="AV35" s="25">
        <f>saida!CE32</f>
        <v>0.21183766802165019</v>
      </c>
      <c r="AW35" s="24">
        <f>saida!CF32</f>
        <v>0.21664077061270509</v>
      </c>
      <c r="AX35" s="25">
        <f>saida!CG32</f>
        <v>0.21771372551961771</v>
      </c>
      <c r="AY35" s="24">
        <f>saida!CH32</f>
        <v>0.22475525598106791</v>
      </c>
      <c r="AZ35" s="25">
        <f>saida!CI32</f>
        <v>0.22689962864747379</v>
      </c>
      <c r="BA35" s="24">
        <f>saida!CJ32</f>
        <v>0.2353753093121205</v>
      </c>
      <c r="BB35" s="25">
        <f>saida!CK32</f>
        <v>0.24482802404805329</v>
      </c>
      <c r="BC35" s="24">
        <f>saida!CL32</f>
        <v>0.24859631249664491</v>
      </c>
      <c r="BD35" s="25">
        <f>saida!CM32</f>
        <v>0.25112930238905001</v>
      </c>
      <c r="BE35" s="24">
        <f>saida!CN32</f>
        <v>0</v>
      </c>
      <c r="BF35" s="25">
        <f>saida!CO32</f>
        <v>0</v>
      </c>
      <c r="BG35" s="24">
        <f>saida!CP32</f>
        <v>0</v>
      </c>
      <c r="BH35" s="25">
        <f>saida!CQ32</f>
        <v>0</v>
      </c>
      <c r="BI35" s="24">
        <f>saida!CR32</f>
        <v>0</v>
      </c>
      <c r="BJ35" s="25">
        <f>saida!CS32</f>
        <v>0</v>
      </c>
      <c r="BK35" s="24">
        <f>saida!CT32</f>
        <v>0</v>
      </c>
      <c r="BL35" s="25">
        <f>saida!CU32</f>
        <v>0</v>
      </c>
      <c r="BM35" s="24">
        <f>saida!CV32</f>
        <v>0</v>
      </c>
      <c r="BN35" s="25">
        <f>saida!CW32</f>
        <v>0</v>
      </c>
    </row>
    <row r="36" spans="4:66" x14ac:dyDescent="0.25">
      <c r="D36" s="7">
        <v>32</v>
      </c>
      <c r="E36" s="78" t="str">
        <f>IF(ISNUMBER(saida!AN33)=TRUE,saida!AN33,"")</f>
        <v/>
      </c>
      <c r="F36" s="78" t="str">
        <f>IF(ISNUMBER(saida!AM33)=TRUE,saida!AM33,"")</f>
        <v/>
      </c>
      <c r="G36" s="24">
        <f>saida!AP33</f>
        <v>0</v>
      </c>
      <c r="H36" s="25">
        <f>saida!AQ33</f>
        <v>0</v>
      </c>
      <c r="I36" s="24">
        <f>saida!AR33</f>
        <v>0</v>
      </c>
      <c r="J36" s="25">
        <f>saida!AS33</f>
        <v>0</v>
      </c>
      <c r="K36" s="24">
        <f>saida!AT33</f>
        <v>0</v>
      </c>
      <c r="L36" s="25">
        <f>saida!AU33</f>
        <v>0</v>
      </c>
      <c r="M36" s="24">
        <f>saida!AV33</f>
        <v>0</v>
      </c>
      <c r="N36" s="25">
        <f>saida!AW33</f>
        <v>0</v>
      </c>
      <c r="O36" s="24">
        <f>saida!AX33</f>
        <v>0</v>
      </c>
      <c r="P36" s="25">
        <f>saida!AY33</f>
        <v>0</v>
      </c>
      <c r="Q36" s="24">
        <f>saida!AZ33</f>
        <v>0</v>
      </c>
      <c r="R36" s="25">
        <f>saida!BA33</f>
        <v>0</v>
      </c>
      <c r="S36" s="24">
        <f>saida!BB33</f>
        <v>0</v>
      </c>
      <c r="T36" s="25">
        <f>saida!BC33</f>
        <v>0</v>
      </c>
      <c r="U36" s="24">
        <f>saida!BD33</f>
        <v>0</v>
      </c>
      <c r="V36" s="25">
        <f>saida!BE33</f>
        <v>0</v>
      </c>
      <c r="W36" s="24">
        <f>saida!BF33</f>
        <v>0</v>
      </c>
      <c r="X36" s="25">
        <f>saida!BG33</f>
        <v>0</v>
      </c>
      <c r="Y36" s="24">
        <f>saida!BH33</f>
        <v>0</v>
      </c>
      <c r="Z36" s="25">
        <f>saida!BI33</f>
        <v>0</v>
      </c>
      <c r="AA36" s="24">
        <f>saida!BJ33</f>
        <v>0</v>
      </c>
      <c r="AB36" s="25">
        <f>saida!BK33</f>
        <v>0</v>
      </c>
      <c r="AC36" s="24">
        <f>saida!BL33</f>
        <v>0</v>
      </c>
      <c r="AD36" s="25">
        <f>saida!BM33</f>
        <v>0</v>
      </c>
      <c r="AE36" s="24">
        <f>saida!BN33</f>
        <v>0</v>
      </c>
      <c r="AF36" s="25">
        <f>saida!BO33</f>
        <v>0</v>
      </c>
      <c r="AG36" s="24">
        <f>saida!BP33</f>
        <v>0</v>
      </c>
      <c r="AH36" s="25">
        <f>saida!BQ33</f>
        <v>0</v>
      </c>
      <c r="AI36" s="24">
        <f>saida!BR33</f>
        <v>0</v>
      </c>
      <c r="AJ36" s="25">
        <f>saida!BS33</f>
        <v>0</v>
      </c>
      <c r="AK36" s="24">
        <f>saida!BT33</f>
        <v>0</v>
      </c>
      <c r="AL36" s="25">
        <f>saida!BU33</f>
        <v>0</v>
      </c>
      <c r="AM36" s="24">
        <f>saida!BV33</f>
        <v>0</v>
      </c>
      <c r="AN36" s="25">
        <f>saida!BW33</f>
        <v>0</v>
      </c>
      <c r="AO36" s="24">
        <f>saida!BX33</f>
        <v>0</v>
      </c>
      <c r="AP36" s="25">
        <f>saida!BY33</f>
        <v>0</v>
      </c>
      <c r="AQ36" s="24">
        <f>saida!BZ33</f>
        <v>0</v>
      </c>
      <c r="AR36" s="25">
        <f>saida!CA33</f>
        <v>0</v>
      </c>
      <c r="AS36" s="24">
        <f>saida!CB33</f>
        <v>0</v>
      </c>
      <c r="AT36" s="25">
        <f>saida!CC33</f>
        <v>0</v>
      </c>
      <c r="AU36" s="24">
        <f>saida!CD33</f>
        <v>0</v>
      </c>
      <c r="AV36" s="25">
        <f>saida!CE33</f>
        <v>0</v>
      </c>
      <c r="AW36" s="24">
        <f>saida!CF33</f>
        <v>0</v>
      </c>
      <c r="AX36" s="25">
        <f>saida!CG33</f>
        <v>0</v>
      </c>
      <c r="AY36" s="24">
        <f>saida!CH33</f>
        <v>0</v>
      </c>
      <c r="AZ36" s="25">
        <f>saida!CI33</f>
        <v>0</v>
      </c>
      <c r="BA36" s="24">
        <f>saida!CJ33</f>
        <v>0</v>
      </c>
      <c r="BB36" s="25">
        <f>saida!CK33</f>
        <v>0</v>
      </c>
      <c r="BC36" s="24">
        <f>saida!CL33</f>
        <v>0</v>
      </c>
      <c r="BD36" s="25">
        <f>saida!CM33</f>
        <v>0</v>
      </c>
      <c r="BE36" s="24">
        <f>saida!CN33</f>
        <v>0</v>
      </c>
      <c r="BF36" s="25">
        <f>saida!CO33</f>
        <v>0</v>
      </c>
      <c r="BG36" s="24">
        <f>saida!CP33</f>
        <v>0</v>
      </c>
      <c r="BH36" s="25">
        <f>saida!CQ33</f>
        <v>0</v>
      </c>
      <c r="BI36" s="24">
        <f>saida!CR33</f>
        <v>0</v>
      </c>
      <c r="BJ36" s="25">
        <f>saida!CS33</f>
        <v>0</v>
      </c>
      <c r="BK36" s="24">
        <f>saida!CT33</f>
        <v>0</v>
      </c>
      <c r="BL36" s="25">
        <f>saida!CU33</f>
        <v>0</v>
      </c>
      <c r="BM36" s="24">
        <f>saida!CV33</f>
        <v>0</v>
      </c>
      <c r="BN36" s="25">
        <f>saida!CW33</f>
        <v>0</v>
      </c>
    </row>
    <row r="37" spans="4:66" x14ac:dyDescent="0.25">
      <c r="D37" s="7">
        <v>33</v>
      </c>
      <c r="E37" s="78" t="str">
        <f>IF(ISNUMBER(saida!AN34)=TRUE,saida!AN34,"")</f>
        <v/>
      </c>
      <c r="F37" s="78" t="str">
        <f>IF(ISNUMBER(saida!AM34)=TRUE,saida!AM34,"")</f>
        <v/>
      </c>
      <c r="G37" s="24">
        <f>saida!AP34</f>
        <v>0</v>
      </c>
      <c r="H37" s="25">
        <f>saida!AQ34</f>
        <v>0</v>
      </c>
      <c r="I37" s="24">
        <f>saida!AR34</f>
        <v>0</v>
      </c>
      <c r="J37" s="25">
        <f>saida!AS34</f>
        <v>0</v>
      </c>
      <c r="K37" s="24">
        <f>saida!AT34</f>
        <v>0</v>
      </c>
      <c r="L37" s="25">
        <f>saida!AU34</f>
        <v>0</v>
      </c>
      <c r="M37" s="24">
        <f>saida!AV34</f>
        <v>0</v>
      </c>
      <c r="N37" s="25">
        <f>saida!AW34</f>
        <v>0</v>
      </c>
      <c r="O37" s="24">
        <f>saida!AX34</f>
        <v>0</v>
      </c>
      <c r="P37" s="25">
        <f>saida!AY34</f>
        <v>0</v>
      </c>
      <c r="Q37" s="24">
        <f>saida!AZ34</f>
        <v>0</v>
      </c>
      <c r="R37" s="25">
        <f>saida!BA34</f>
        <v>0</v>
      </c>
      <c r="S37" s="24">
        <f>saida!BB34</f>
        <v>0</v>
      </c>
      <c r="T37" s="25">
        <f>saida!BC34</f>
        <v>0</v>
      </c>
      <c r="U37" s="24">
        <f>saida!BD34</f>
        <v>0</v>
      </c>
      <c r="V37" s="25">
        <f>saida!BE34</f>
        <v>0</v>
      </c>
      <c r="W37" s="24">
        <f>saida!BF34</f>
        <v>0</v>
      </c>
      <c r="X37" s="25">
        <f>saida!BG34</f>
        <v>0</v>
      </c>
      <c r="Y37" s="24">
        <f>saida!BH34</f>
        <v>0</v>
      </c>
      <c r="Z37" s="25">
        <f>saida!BI34</f>
        <v>0</v>
      </c>
      <c r="AA37" s="24">
        <f>saida!BJ34</f>
        <v>0</v>
      </c>
      <c r="AB37" s="25">
        <f>saida!BK34</f>
        <v>0</v>
      </c>
      <c r="AC37" s="24">
        <f>saida!BL34</f>
        <v>0</v>
      </c>
      <c r="AD37" s="25">
        <f>saida!BM34</f>
        <v>0</v>
      </c>
      <c r="AE37" s="24">
        <f>saida!BN34</f>
        <v>0</v>
      </c>
      <c r="AF37" s="25">
        <f>saida!BO34</f>
        <v>0</v>
      </c>
      <c r="AG37" s="24">
        <f>saida!BP34</f>
        <v>0</v>
      </c>
      <c r="AH37" s="25">
        <f>saida!BQ34</f>
        <v>0</v>
      </c>
      <c r="AI37" s="24">
        <f>saida!BR34</f>
        <v>0</v>
      </c>
      <c r="AJ37" s="25">
        <f>saida!BS34</f>
        <v>0</v>
      </c>
      <c r="AK37" s="24">
        <f>saida!BT34</f>
        <v>0</v>
      </c>
      <c r="AL37" s="25">
        <f>saida!BU34</f>
        <v>0</v>
      </c>
      <c r="AM37" s="24">
        <f>saida!BV34</f>
        <v>0</v>
      </c>
      <c r="AN37" s="25">
        <f>saida!BW34</f>
        <v>0</v>
      </c>
      <c r="AO37" s="24">
        <f>saida!BX34</f>
        <v>0</v>
      </c>
      <c r="AP37" s="25">
        <f>saida!BY34</f>
        <v>0</v>
      </c>
      <c r="AQ37" s="24">
        <f>saida!BZ34</f>
        <v>0</v>
      </c>
      <c r="AR37" s="25">
        <f>saida!CA34</f>
        <v>0</v>
      </c>
      <c r="AS37" s="24">
        <f>saida!CB34</f>
        <v>0</v>
      </c>
      <c r="AT37" s="25">
        <f>saida!CC34</f>
        <v>0</v>
      </c>
      <c r="AU37" s="24">
        <f>saida!CD34</f>
        <v>0</v>
      </c>
      <c r="AV37" s="25">
        <f>saida!CE34</f>
        <v>0</v>
      </c>
      <c r="AW37" s="24">
        <f>saida!CF34</f>
        <v>0</v>
      </c>
      <c r="AX37" s="25">
        <f>saida!CG34</f>
        <v>0</v>
      </c>
      <c r="AY37" s="24">
        <f>saida!CH34</f>
        <v>0</v>
      </c>
      <c r="AZ37" s="25">
        <f>saida!CI34</f>
        <v>0</v>
      </c>
      <c r="BA37" s="24">
        <f>saida!CJ34</f>
        <v>0</v>
      </c>
      <c r="BB37" s="25">
        <f>saida!CK34</f>
        <v>0</v>
      </c>
      <c r="BC37" s="24">
        <f>saida!CL34</f>
        <v>0</v>
      </c>
      <c r="BD37" s="25">
        <f>saida!CM34</f>
        <v>0</v>
      </c>
      <c r="BE37" s="24">
        <f>saida!CN34</f>
        <v>0</v>
      </c>
      <c r="BF37" s="25">
        <f>saida!CO34</f>
        <v>0</v>
      </c>
      <c r="BG37" s="24">
        <f>saida!CP34</f>
        <v>0</v>
      </c>
      <c r="BH37" s="25">
        <f>saida!CQ34</f>
        <v>0</v>
      </c>
      <c r="BI37" s="24">
        <f>saida!CR34</f>
        <v>0</v>
      </c>
      <c r="BJ37" s="25">
        <f>saida!CS34</f>
        <v>0</v>
      </c>
      <c r="BK37" s="24">
        <f>saida!CT34</f>
        <v>0</v>
      </c>
      <c r="BL37" s="25">
        <f>saida!CU34</f>
        <v>0</v>
      </c>
      <c r="BM37" s="24">
        <f>saida!CV34</f>
        <v>0</v>
      </c>
      <c r="BN37" s="25">
        <f>saida!CW34</f>
        <v>0</v>
      </c>
    </row>
    <row r="38" spans="4:66" x14ac:dyDescent="0.25">
      <c r="D38" s="7">
        <v>34</v>
      </c>
      <c r="E38" s="78" t="str">
        <f>IF(ISNUMBER(saida!AN35)=TRUE,saida!AN35,"")</f>
        <v/>
      </c>
      <c r="F38" s="78" t="str">
        <f>IF(ISNUMBER(saida!AM35)=TRUE,saida!AM35,"")</f>
        <v/>
      </c>
      <c r="G38" s="24">
        <f>saida!AP35</f>
        <v>0</v>
      </c>
      <c r="H38" s="25">
        <f>saida!AQ35</f>
        <v>0</v>
      </c>
      <c r="I38" s="24">
        <f>saida!AR35</f>
        <v>0</v>
      </c>
      <c r="J38" s="25">
        <f>saida!AS35</f>
        <v>0</v>
      </c>
      <c r="K38" s="24">
        <f>saida!AT35</f>
        <v>0</v>
      </c>
      <c r="L38" s="25">
        <f>saida!AU35</f>
        <v>0</v>
      </c>
      <c r="M38" s="24">
        <f>saida!AV35</f>
        <v>0</v>
      </c>
      <c r="N38" s="25">
        <f>saida!AW35</f>
        <v>0</v>
      </c>
      <c r="O38" s="24">
        <f>saida!AX35</f>
        <v>0</v>
      </c>
      <c r="P38" s="25">
        <f>saida!AY35</f>
        <v>0</v>
      </c>
      <c r="Q38" s="24">
        <f>saida!AZ35</f>
        <v>0</v>
      </c>
      <c r="R38" s="25">
        <f>saida!BA35</f>
        <v>0</v>
      </c>
      <c r="S38" s="24">
        <f>saida!BB35</f>
        <v>0</v>
      </c>
      <c r="T38" s="25">
        <f>saida!BC35</f>
        <v>0</v>
      </c>
      <c r="U38" s="24">
        <f>saida!BD35</f>
        <v>0</v>
      </c>
      <c r="V38" s="25">
        <f>saida!BE35</f>
        <v>0</v>
      </c>
      <c r="W38" s="24">
        <f>saida!BF35</f>
        <v>0</v>
      </c>
      <c r="X38" s="25">
        <f>saida!BG35</f>
        <v>0</v>
      </c>
      <c r="Y38" s="24">
        <f>saida!BH35</f>
        <v>0</v>
      </c>
      <c r="Z38" s="25">
        <f>saida!BI35</f>
        <v>0</v>
      </c>
      <c r="AA38" s="24">
        <f>saida!BJ35</f>
        <v>0</v>
      </c>
      <c r="AB38" s="25">
        <f>saida!BK35</f>
        <v>0</v>
      </c>
      <c r="AC38" s="24">
        <f>saida!BL35</f>
        <v>0</v>
      </c>
      <c r="AD38" s="25">
        <f>saida!BM35</f>
        <v>0</v>
      </c>
      <c r="AE38" s="24">
        <f>saida!BN35</f>
        <v>0</v>
      </c>
      <c r="AF38" s="25">
        <f>saida!BO35</f>
        <v>0</v>
      </c>
      <c r="AG38" s="24">
        <f>saida!BP35</f>
        <v>0</v>
      </c>
      <c r="AH38" s="25">
        <f>saida!BQ35</f>
        <v>0</v>
      </c>
      <c r="AI38" s="24">
        <f>saida!BR35</f>
        <v>0</v>
      </c>
      <c r="AJ38" s="25">
        <f>saida!BS35</f>
        <v>0</v>
      </c>
      <c r="AK38" s="24">
        <f>saida!BT35</f>
        <v>0</v>
      </c>
      <c r="AL38" s="25">
        <f>saida!BU35</f>
        <v>0</v>
      </c>
      <c r="AM38" s="24">
        <f>saida!BV35</f>
        <v>0</v>
      </c>
      <c r="AN38" s="25">
        <f>saida!BW35</f>
        <v>0</v>
      </c>
      <c r="AO38" s="24">
        <f>saida!BX35</f>
        <v>0</v>
      </c>
      <c r="AP38" s="25">
        <f>saida!BY35</f>
        <v>0</v>
      </c>
      <c r="AQ38" s="24">
        <f>saida!BZ35</f>
        <v>0</v>
      </c>
      <c r="AR38" s="25">
        <f>saida!CA35</f>
        <v>0</v>
      </c>
      <c r="AS38" s="24">
        <f>saida!CB35</f>
        <v>0</v>
      </c>
      <c r="AT38" s="25">
        <f>saida!CC35</f>
        <v>0</v>
      </c>
      <c r="AU38" s="24">
        <f>saida!CD35</f>
        <v>0</v>
      </c>
      <c r="AV38" s="25">
        <f>saida!CE35</f>
        <v>0</v>
      </c>
      <c r="AW38" s="24">
        <f>saida!CF35</f>
        <v>0</v>
      </c>
      <c r="AX38" s="25">
        <f>saida!CG35</f>
        <v>0</v>
      </c>
      <c r="AY38" s="24">
        <f>saida!CH35</f>
        <v>0</v>
      </c>
      <c r="AZ38" s="25">
        <f>saida!CI35</f>
        <v>0</v>
      </c>
      <c r="BA38" s="24">
        <f>saida!CJ35</f>
        <v>0</v>
      </c>
      <c r="BB38" s="25">
        <f>saida!CK35</f>
        <v>0</v>
      </c>
      <c r="BC38" s="24">
        <f>saida!CL35</f>
        <v>0</v>
      </c>
      <c r="BD38" s="25">
        <f>saida!CM35</f>
        <v>0</v>
      </c>
      <c r="BE38" s="24">
        <f>saida!CN35</f>
        <v>0</v>
      </c>
      <c r="BF38" s="25">
        <f>saida!CO35</f>
        <v>0</v>
      </c>
      <c r="BG38" s="24">
        <f>saida!CP35</f>
        <v>0</v>
      </c>
      <c r="BH38" s="25">
        <f>saida!CQ35</f>
        <v>0</v>
      </c>
      <c r="BI38" s="24">
        <f>saida!CR35</f>
        <v>0</v>
      </c>
      <c r="BJ38" s="25">
        <f>saida!CS35</f>
        <v>0</v>
      </c>
      <c r="BK38" s="24">
        <f>saida!CT35</f>
        <v>0</v>
      </c>
      <c r="BL38" s="25">
        <f>saida!CU35</f>
        <v>0</v>
      </c>
      <c r="BM38" s="24">
        <f>saida!CV35</f>
        <v>0</v>
      </c>
      <c r="BN38" s="25">
        <f>saida!CW35</f>
        <v>0</v>
      </c>
    </row>
    <row r="39" spans="4:66" x14ac:dyDescent="0.25">
      <c r="D39" s="7">
        <v>35</v>
      </c>
      <c r="E39" s="78" t="str">
        <f>IF(ISNUMBER(saida!AN36)=TRUE,saida!AN36,"")</f>
        <v/>
      </c>
      <c r="F39" s="78" t="str">
        <f>IF(ISNUMBER(saida!AM36)=TRUE,saida!AM36,"")</f>
        <v/>
      </c>
      <c r="G39" s="24">
        <f>saida!AP36</f>
        <v>0</v>
      </c>
      <c r="H39" s="25">
        <f>saida!AQ36</f>
        <v>0</v>
      </c>
      <c r="I39" s="24">
        <f>saida!AR36</f>
        <v>0</v>
      </c>
      <c r="J39" s="25">
        <f>saida!AS36</f>
        <v>0</v>
      </c>
      <c r="K39" s="24">
        <f>saida!AT36</f>
        <v>0</v>
      </c>
      <c r="L39" s="25">
        <f>saida!AU36</f>
        <v>0</v>
      </c>
      <c r="M39" s="24">
        <f>saida!AV36</f>
        <v>0</v>
      </c>
      <c r="N39" s="25">
        <f>saida!AW36</f>
        <v>0</v>
      </c>
      <c r="O39" s="24">
        <f>saida!AX36</f>
        <v>0</v>
      </c>
      <c r="P39" s="25">
        <f>saida!AY36</f>
        <v>0</v>
      </c>
      <c r="Q39" s="24">
        <f>saida!AZ36</f>
        <v>0</v>
      </c>
      <c r="R39" s="25">
        <f>saida!BA36</f>
        <v>0</v>
      </c>
      <c r="S39" s="24">
        <f>saida!BB36</f>
        <v>0</v>
      </c>
      <c r="T39" s="25">
        <f>saida!BC36</f>
        <v>0</v>
      </c>
      <c r="U39" s="24">
        <f>saida!BD36</f>
        <v>0</v>
      </c>
      <c r="V39" s="25">
        <f>saida!BE36</f>
        <v>0</v>
      </c>
      <c r="W39" s="24">
        <f>saida!BF36</f>
        <v>0</v>
      </c>
      <c r="X39" s="25">
        <f>saida!BG36</f>
        <v>0</v>
      </c>
      <c r="Y39" s="24">
        <f>saida!BH36</f>
        <v>0</v>
      </c>
      <c r="Z39" s="25">
        <f>saida!BI36</f>
        <v>0</v>
      </c>
      <c r="AA39" s="24">
        <f>saida!BJ36</f>
        <v>0</v>
      </c>
      <c r="AB39" s="25">
        <f>saida!BK36</f>
        <v>0</v>
      </c>
      <c r="AC39" s="24">
        <f>saida!BL36</f>
        <v>0</v>
      </c>
      <c r="AD39" s="25">
        <f>saida!BM36</f>
        <v>0</v>
      </c>
      <c r="AE39" s="24">
        <f>saida!BN36</f>
        <v>0</v>
      </c>
      <c r="AF39" s="25">
        <f>saida!BO36</f>
        <v>0</v>
      </c>
      <c r="AG39" s="24">
        <f>saida!BP36</f>
        <v>0</v>
      </c>
      <c r="AH39" s="25">
        <f>saida!BQ36</f>
        <v>0</v>
      </c>
      <c r="AI39" s="24">
        <f>saida!BR36</f>
        <v>0</v>
      </c>
      <c r="AJ39" s="25">
        <f>saida!BS36</f>
        <v>0</v>
      </c>
      <c r="AK39" s="24">
        <f>saida!BT36</f>
        <v>0</v>
      </c>
      <c r="AL39" s="25">
        <f>saida!BU36</f>
        <v>0</v>
      </c>
      <c r="AM39" s="24">
        <f>saida!BV36</f>
        <v>0</v>
      </c>
      <c r="AN39" s="25">
        <f>saida!BW36</f>
        <v>0</v>
      </c>
      <c r="AO39" s="24">
        <f>saida!BX36</f>
        <v>0</v>
      </c>
      <c r="AP39" s="25">
        <f>saida!BY36</f>
        <v>0</v>
      </c>
      <c r="AQ39" s="24">
        <f>saida!BZ36</f>
        <v>0</v>
      </c>
      <c r="AR39" s="25">
        <f>saida!CA36</f>
        <v>0</v>
      </c>
      <c r="AS39" s="24">
        <f>saida!CB36</f>
        <v>0</v>
      </c>
      <c r="AT39" s="25">
        <f>saida!CC36</f>
        <v>0</v>
      </c>
      <c r="AU39" s="24">
        <f>saida!CD36</f>
        <v>0</v>
      </c>
      <c r="AV39" s="25">
        <f>saida!CE36</f>
        <v>0</v>
      </c>
      <c r="AW39" s="24">
        <f>saida!CF36</f>
        <v>0</v>
      </c>
      <c r="AX39" s="25">
        <f>saida!CG36</f>
        <v>0</v>
      </c>
      <c r="AY39" s="24">
        <f>saida!CH36</f>
        <v>0</v>
      </c>
      <c r="AZ39" s="25">
        <f>saida!CI36</f>
        <v>0</v>
      </c>
      <c r="BA39" s="24">
        <f>saida!CJ36</f>
        <v>0</v>
      </c>
      <c r="BB39" s="25">
        <f>saida!CK36</f>
        <v>0</v>
      </c>
      <c r="BC39" s="24">
        <f>saida!CL36</f>
        <v>0</v>
      </c>
      <c r="BD39" s="25">
        <f>saida!CM36</f>
        <v>0</v>
      </c>
      <c r="BE39" s="24">
        <f>saida!CN36</f>
        <v>0</v>
      </c>
      <c r="BF39" s="25">
        <f>saida!CO36</f>
        <v>0</v>
      </c>
      <c r="BG39" s="24">
        <f>saida!CP36</f>
        <v>0</v>
      </c>
      <c r="BH39" s="25">
        <f>saida!CQ36</f>
        <v>0</v>
      </c>
      <c r="BI39" s="24">
        <f>saida!CR36</f>
        <v>0</v>
      </c>
      <c r="BJ39" s="25">
        <f>saida!CS36</f>
        <v>0</v>
      </c>
      <c r="BK39" s="24">
        <f>saida!CT36</f>
        <v>0</v>
      </c>
      <c r="BL39" s="25">
        <f>saida!CU36</f>
        <v>0</v>
      </c>
      <c r="BM39" s="24">
        <f>saida!CV36</f>
        <v>0</v>
      </c>
      <c r="BN39" s="25">
        <f>saida!CW36</f>
        <v>0</v>
      </c>
    </row>
    <row r="40" spans="4:66" x14ac:dyDescent="0.25">
      <c r="D40" s="7">
        <v>36</v>
      </c>
      <c r="E40" s="78" t="str">
        <f>IF(ISNUMBER(saida!AN37)=TRUE,saida!AN37,"")</f>
        <v/>
      </c>
      <c r="F40" s="78" t="str">
        <f>IF(ISNUMBER(saida!AM37)=TRUE,saida!AM37,"")</f>
        <v/>
      </c>
      <c r="G40" s="24">
        <f>saida!AP37</f>
        <v>0</v>
      </c>
      <c r="H40" s="25">
        <f>saida!AQ37</f>
        <v>0</v>
      </c>
      <c r="I40" s="24">
        <f>saida!AR37</f>
        <v>0</v>
      </c>
      <c r="J40" s="25">
        <f>saida!AS37</f>
        <v>0</v>
      </c>
      <c r="K40" s="24">
        <f>saida!AT37</f>
        <v>0</v>
      </c>
      <c r="L40" s="25">
        <f>saida!AU37</f>
        <v>0</v>
      </c>
      <c r="M40" s="24">
        <f>saida!AV37</f>
        <v>0</v>
      </c>
      <c r="N40" s="25">
        <f>saida!AW37</f>
        <v>0</v>
      </c>
      <c r="O40" s="24">
        <f>saida!AX37</f>
        <v>0</v>
      </c>
      <c r="P40" s="25">
        <f>saida!AY37</f>
        <v>0</v>
      </c>
      <c r="Q40" s="24">
        <f>saida!AZ37</f>
        <v>0</v>
      </c>
      <c r="R40" s="25">
        <f>saida!BA37</f>
        <v>0</v>
      </c>
      <c r="S40" s="24">
        <f>saida!BB37</f>
        <v>0</v>
      </c>
      <c r="T40" s="25">
        <f>saida!BC37</f>
        <v>0</v>
      </c>
      <c r="U40" s="24">
        <f>saida!BD37</f>
        <v>0</v>
      </c>
      <c r="V40" s="25">
        <f>saida!BE37</f>
        <v>0</v>
      </c>
      <c r="W40" s="24">
        <f>saida!BF37</f>
        <v>0</v>
      </c>
      <c r="X40" s="25">
        <f>saida!BG37</f>
        <v>0</v>
      </c>
      <c r="Y40" s="24">
        <f>saida!BH37</f>
        <v>0</v>
      </c>
      <c r="Z40" s="25">
        <f>saida!BI37</f>
        <v>0</v>
      </c>
      <c r="AA40" s="24">
        <f>saida!BJ37</f>
        <v>0</v>
      </c>
      <c r="AB40" s="25">
        <f>saida!BK37</f>
        <v>0</v>
      </c>
      <c r="AC40" s="24">
        <f>saida!BL37</f>
        <v>0</v>
      </c>
      <c r="AD40" s="25">
        <f>saida!BM37</f>
        <v>0</v>
      </c>
      <c r="AE40" s="24">
        <f>saida!BN37</f>
        <v>0</v>
      </c>
      <c r="AF40" s="25">
        <f>saida!BO37</f>
        <v>0</v>
      </c>
      <c r="AG40" s="24">
        <f>saida!BP37</f>
        <v>0</v>
      </c>
      <c r="AH40" s="25">
        <f>saida!BQ37</f>
        <v>0</v>
      </c>
      <c r="AI40" s="24">
        <f>saida!BR37</f>
        <v>0</v>
      </c>
      <c r="AJ40" s="25">
        <f>saida!BS37</f>
        <v>0</v>
      </c>
      <c r="AK40" s="24">
        <f>saida!BT37</f>
        <v>0</v>
      </c>
      <c r="AL40" s="25">
        <f>saida!BU37</f>
        <v>0</v>
      </c>
      <c r="AM40" s="24">
        <f>saida!BV37</f>
        <v>0</v>
      </c>
      <c r="AN40" s="25">
        <f>saida!BW37</f>
        <v>0</v>
      </c>
      <c r="AO40" s="24">
        <f>saida!BX37</f>
        <v>0</v>
      </c>
      <c r="AP40" s="25">
        <f>saida!BY37</f>
        <v>0</v>
      </c>
      <c r="AQ40" s="24">
        <f>saida!BZ37</f>
        <v>0</v>
      </c>
      <c r="AR40" s="25">
        <f>saida!CA37</f>
        <v>0</v>
      </c>
      <c r="AS40" s="24">
        <f>saida!CB37</f>
        <v>0</v>
      </c>
      <c r="AT40" s="25">
        <f>saida!CC37</f>
        <v>0</v>
      </c>
      <c r="AU40" s="24">
        <f>saida!CD37</f>
        <v>0</v>
      </c>
      <c r="AV40" s="25">
        <f>saida!CE37</f>
        <v>0</v>
      </c>
      <c r="AW40" s="24">
        <f>saida!CF37</f>
        <v>0</v>
      </c>
      <c r="AX40" s="25">
        <f>saida!CG37</f>
        <v>0</v>
      </c>
      <c r="AY40" s="24">
        <f>saida!CH37</f>
        <v>0</v>
      </c>
      <c r="AZ40" s="25">
        <f>saida!CI37</f>
        <v>0</v>
      </c>
      <c r="BA40" s="24">
        <f>saida!CJ37</f>
        <v>0</v>
      </c>
      <c r="BB40" s="25">
        <f>saida!CK37</f>
        <v>0</v>
      </c>
      <c r="BC40" s="24">
        <f>saida!CL37</f>
        <v>0</v>
      </c>
      <c r="BD40" s="25">
        <f>saida!CM37</f>
        <v>0</v>
      </c>
      <c r="BE40" s="24">
        <f>saida!CN37</f>
        <v>0</v>
      </c>
      <c r="BF40" s="25">
        <f>saida!CO37</f>
        <v>0</v>
      </c>
      <c r="BG40" s="24">
        <f>saida!CP37</f>
        <v>0</v>
      </c>
      <c r="BH40" s="25">
        <f>saida!CQ37</f>
        <v>0</v>
      </c>
      <c r="BI40" s="24">
        <f>saida!CR37</f>
        <v>0</v>
      </c>
      <c r="BJ40" s="25">
        <f>saida!CS37</f>
        <v>0</v>
      </c>
      <c r="BK40" s="24">
        <f>saida!CT37</f>
        <v>0</v>
      </c>
      <c r="BL40" s="25">
        <f>saida!CU37</f>
        <v>0</v>
      </c>
      <c r="BM40" s="24">
        <f>saida!CV37</f>
        <v>0</v>
      </c>
      <c r="BN40" s="25">
        <f>saida!CW37</f>
        <v>0</v>
      </c>
    </row>
    <row r="41" spans="4:66" x14ac:dyDescent="0.25">
      <c r="D41" s="7">
        <v>37</v>
      </c>
      <c r="E41" s="78" t="str">
        <f>IF(ISNUMBER(saida!AN38)=TRUE,saida!AN38,"")</f>
        <v/>
      </c>
      <c r="F41" s="78" t="str">
        <f>IF(ISNUMBER(saida!AM38)=TRUE,saida!AM38,"")</f>
        <v/>
      </c>
      <c r="G41" s="24">
        <f>saida!AP38</f>
        <v>0</v>
      </c>
      <c r="H41" s="25">
        <f>saida!AQ38</f>
        <v>0</v>
      </c>
      <c r="I41" s="24">
        <f>saida!AR38</f>
        <v>0</v>
      </c>
      <c r="J41" s="25">
        <f>saida!AS38</f>
        <v>0</v>
      </c>
      <c r="K41" s="24">
        <f>saida!AT38</f>
        <v>0</v>
      </c>
      <c r="L41" s="25">
        <f>saida!AU38</f>
        <v>0</v>
      </c>
      <c r="M41" s="24">
        <f>saida!AV38</f>
        <v>0</v>
      </c>
      <c r="N41" s="25">
        <f>saida!AW38</f>
        <v>0</v>
      </c>
      <c r="O41" s="24">
        <f>saida!AX38</f>
        <v>0</v>
      </c>
      <c r="P41" s="25">
        <f>saida!AY38</f>
        <v>0</v>
      </c>
      <c r="Q41" s="24">
        <f>saida!AZ38</f>
        <v>0</v>
      </c>
      <c r="R41" s="25">
        <f>saida!BA38</f>
        <v>0</v>
      </c>
      <c r="S41" s="24">
        <f>saida!BB38</f>
        <v>0</v>
      </c>
      <c r="T41" s="25">
        <f>saida!BC38</f>
        <v>0</v>
      </c>
      <c r="U41" s="24">
        <f>saida!BD38</f>
        <v>0</v>
      </c>
      <c r="V41" s="25">
        <f>saida!BE38</f>
        <v>0</v>
      </c>
      <c r="W41" s="24">
        <f>saida!BF38</f>
        <v>0</v>
      </c>
      <c r="X41" s="25">
        <f>saida!BG38</f>
        <v>0</v>
      </c>
      <c r="Y41" s="24">
        <f>saida!BH38</f>
        <v>0</v>
      </c>
      <c r="Z41" s="25">
        <f>saida!BI38</f>
        <v>0</v>
      </c>
      <c r="AA41" s="24">
        <f>saida!BJ38</f>
        <v>0</v>
      </c>
      <c r="AB41" s="25">
        <f>saida!BK38</f>
        <v>0</v>
      </c>
      <c r="AC41" s="24">
        <f>saida!BL38</f>
        <v>0</v>
      </c>
      <c r="AD41" s="25">
        <f>saida!BM38</f>
        <v>0</v>
      </c>
      <c r="AE41" s="24">
        <f>saida!BN38</f>
        <v>0</v>
      </c>
      <c r="AF41" s="25">
        <f>saida!BO38</f>
        <v>0</v>
      </c>
      <c r="AG41" s="24">
        <f>saida!BP38</f>
        <v>0</v>
      </c>
      <c r="AH41" s="25">
        <f>saida!BQ38</f>
        <v>0</v>
      </c>
      <c r="AI41" s="24">
        <f>saida!BR38</f>
        <v>0</v>
      </c>
      <c r="AJ41" s="25">
        <f>saida!BS38</f>
        <v>0</v>
      </c>
      <c r="AK41" s="24">
        <f>saida!BT38</f>
        <v>0</v>
      </c>
      <c r="AL41" s="25">
        <f>saida!BU38</f>
        <v>0</v>
      </c>
      <c r="AM41" s="24">
        <f>saida!BV38</f>
        <v>0</v>
      </c>
      <c r="AN41" s="25">
        <f>saida!BW38</f>
        <v>0</v>
      </c>
      <c r="AO41" s="24">
        <f>saida!BX38</f>
        <v>0</v>
      </c>
      <c r="AP41" s="25">
        <f>saida!BY38</f>
        <v>0</v>
      </c>
      <c r="AQ41" s="24">
        <f>saida!BZ38</f>
        <v>0</v>
      </c>
      <c r="AR41" s="25">
        <f>saida!CA38</f>
        <v>0</v>
      </c>
      <c r="AS41" s="24">
        <f>saida!CB38</f>
        <v>0</v>
      </c>
      <c r="AT41" s="25">
        <f>saida!CC38</f>
        <v>0</v>
      </c>
      <c r="AU41" s="24">
        <f>saida!CD38</f>
        <v>0</v>
      </c>
      <c r="AV41" s="25">
        <f>saida!CE38</f>
        <v>0</v>
      </c>
      <c r="AW41" s="24">
        <f>saida!CF38</f>
        <v>0</v>
      </c>
      <c r="AX41" s="25">
        <f>saida!CG38</f>
        <v>0</v>
      </c>
      <c r="AY41" s="24">
        <f>saida!CH38</f>
        <v>0</v>
      </c>
      <c r="AZ41" s="25">
        <f>saida!CI38</f>
        <v>0</v>
      </c>
      <c r="BA41" s="24">
        <f>saida!CJ38</f>
        <v>0</v>
      </c>
      <c r="BB41" s="25">
        <f>saida!CK38</f>
        <v>0</v>
      </c>
      <c r="BC41" s="24">
        <f>saida!CL38</f>
        <v>0</v>
      </c>
      <c r="BD41" s="25">
        <f>saida!CM38</f>
        <v>0</v>
      </c>
      <c r="BE41" s="24">
        <f>saida!CN38</f>
        <v>0</v>
      </c>
      <c r="BF41" s="25">
        <f>saida!CO38</f>
        <v>0</v>
      </c>
      <c r="BG41" s="24">
        <f>saida!CP38</f>
        <v>0</v>
      </c>
      <c r="BH41" s="25">
        <f>saida!CQ38</f>
        <v>0</v>
      </c>
      <c r="BI41" s="24">
        <f>saida!CR38</f>
        <v>0</v>
      </c>
      <c r="BJ41" s="25">
        <f>saida!CS38</f>
        <v>0</v>
      </c>
      <c r="BK41" s="24">
        <f>saida!CT38</f>
        <v>0</v>
      </c>
      <c r="BL41" s="25">
        <f>saida!CU38</f>
        <v>0</v>
      </c>
      <c r="BM41" s="24">
        <f>saida!CV38</f>
        <v>0</v>
      </c>
      <c r="BN41" s="25">
        <f>saida!CW38</f>
        <v>0</v>
      </c>
    </row>
    <row r="42" spans="4:66" x14ac:dyDescent="0.25">
      <c r="D42" s="7">
        <v>38</v>
      </c>
      <c r="E42" s="78" t="str">
        <f>IF(ISNUMBER(saida!AN39)=TRUE,saida!AN39,"")</f>
        <v/>
      </c>
      <c r="F42" s="78" t="str">
        <f>IF(ISNUMBER(saida!AM39)=TRUE,saida!AM39,"")</f>
        <v/>
      </c>
      <c r="G42" s="24">
        <f>saida!AP39</f>
        <v>0</v>
      </c>
      <c r="H42" s="25">
        <f>saida!AQ39</f>
        <v>0</v>
      </c>
      <c r="I42" s="24">
        <f>saida!AR39</f>
        <v>0</v>
      </c>
      <c r="J42" s="25">
        <f>saida!AS39</f>
        <v>0</v>
      </c>
      <c r="K42" s="24">
        <f>saida!AT39</f>
        <v>0</v>
      </c>
      <c r="L42" s="25">
        <f>saida!AU39</f>
        <v>0</v>
      </c>
      <c r="M42" s="24">
        <f>saida!AV39</f>
        <v>0</v>
      </c>
      <c r="N42" s="25">
        <f>saida!AW39</f>
        <v>0</v>
      </c>
      <c r="O42" s="24">
        <f>saida!AX39</f>
        <v>0</v>
      </c>
      <c r="P42" s="25">
        <f>saida!AY39</f>
        <v>0</v>
      </c>
      <c r="Q42" s="24">
        <f>saida!AZ39</f>
        <v>0</v>
      </c>
      <c r="R42" s="25">
        <f>saida!BA39</f>
        <v>0</v>
      </c>
      <c r="S42" s="24">
        <f>saida!BB39</f>
        <v>0</v>
      </c>
      <c r="T42" s="25">
        <f>saida!BC39</f>
        <v>0</v>
      </c>
      <c r="U42" s="24">
        <f>saida!BD39</f>
        <v>0</v>
      </c>
      <c r="V42" s="25">
        <f>saida!BE39</f>
        <v>0</v>
      </c>
      <c r="W42" s="24">
        <f>saida!BF39</f>
        <v>0</v>
      </c>
      <c r="X42" s="25">
        <f>saida!BG39</f>
        <v>0</v>
      </c>
      <c r="Y42" s="24">
        <f>saida!BH39</f>
        <v>0</v>
      </c>
      <c r="Z42" s="25">
        <f>saida!BI39</f>
        <v>0</v>
      </c>
      <c r="AA42" s="24">
        <f>saida!BJ39</f>
        <v>0</v>
      </c>
      <c r="AB42" s="25">
        <f>saida!BK39</f>
        <v>0</v>
      </c>
      <c r="AC42" s="24">
        <f>saida!BL39</f>
        <v>0</v>
      </c>
      <c r="AD42" s="25">
        <f>saida!BM39</f>
        <v>0</v>
      </c>
      <c r="AE42" s="24">
        <f>saida!BN39</f>
        <v>0</v>
      </c>
      <c r="AF42" s="25">
        <f>saida!BO39</f>
        <v>0</v>
      </c>
      <c r="AG42" s="24">
        <f>saida!BP39</f>
        <v>0</v>
      </c>
      <c r="AH42" s="25">
        <f>saida!BQ39</f>
        <v>0</v>
      </c>
      <c r="AI42" s="24">
        <f>saida!BR39</f>
        <v>0</v>
      </c>
      <c r="AJ42" s="25">
        <f>saida!BS39</f>
        <v>0</v>
      </c>
      <c r="AK42" s="24">
        <f>saida!BT39</f>
        <v>0</v>
      </c>
      <c r="AL42" s="25">
        <f>saida!BU39</f>
        <v>0</v>
      </c>
      <c r="AM42" s="24">
        <f>saida!BV39</f>
        <v>0</v>
      </c>
      <c r="AN42" s="25">
        <f>saida!BW39</f>
        <v>0</v>
      </c>
      <c r="AO42" s="24">
        <f>saida!BX39</f>
        <v>0</v>
      </c>
      <c r="AP42" s="25">
        <f>saida!BY39</f>
        <v>0</v>
      </c>
      <c r="AQ42" s="24">
        <f>saida!BZ39</f>
        <v>0</v>
      </c>
      <c r="AR42" s="25">
        <f>saida!CA39</f>
        <v>0</v>
      </c>
      <c r="AS42" s="24">
        <f>saida!CB39</f>
        <v>0</v>
      </c>
      <c r="AT42" s="25">
        <f>saida!CC39</f>
        <v>0</v>
      </c>
      <c r="AU42" s="24">
        <f>saida!CD39</f>
        <v>0</v>
      </c>
      <c r="AV42" s="25">
        <f>saida!CE39</f>
        <v>0</v>
      </c>
      <c r="AW42" s="24">
        <f>saida!CF39</f>
        <v>0</v>
      </c>
      <c r="AX42" s="25">
        <f>saida!CG39</f>
        <v>0</v>
      </c>
      <c r="AY42" s="24">
        <f>saida!CH39</f>
        <v>0</v>
      </c>
      <c r="AZ42" s="25">
        <f>saida!CI39</f>
        <v>0</v>
      </c>
      <c r="BA42" s="24">
        <f>saida!CJ39</f>
        <v>0</v>
      </c>
      <c r="BB42" s="25">
        <f>saida!CK39</f>
        <v>0</v>
      </c>
      <c r="BC42" s="24">
        <f>saida!CL39</f>
        <v>0</v>
      </c>
      <c r="BD42" s="25">
        <f>saida!CM39</f>
        <v>0</v>
      </c>
      <c r="BE42" s="24">
        <f>saida!CN39</f>
        <v>0</v>
      </c>
      <c r="BF42" s="25">
        <f>saida!CO39</f>
        <v>0</v>
      </c>
      <c r="BG42" s="24">
        <f>saida!CP39</f>
        <v>0</v>
      </c>
      <c r="BH42" s="25">
        <f>saida!CQ39</f>
        <v>0</v>
      </c>
      <c r="BI42" s="24">
        <f>saida!CR39</f>
        <v>0</v>
      </c>
      <c r="BJ42" s="25">
        <f>saida!CS39</f>
        <v>0</v>
      </c>
      <c r="BK42" s="24">
        <f>saida!CT39</f>
        <v>0</v>
      </c>
      <c r="BL42" s="25">
        <f>saida!CU39</f>
        <v>0</v>
      </c>
      <c r="BM42" s="24">
        <f>saida!CV39</f>
        <v>0</v>
      </c>
      <c r="BN42" s="25">
        <f>saida!CW39</f>
        <v>0</v>
      </c>
    </row>
    <row r="43" spans="4:66" x14ac:dyDescent="0.25">
      <c r="D43" s="7">
        <v>39</v>
      </c>
      <c r="E43" s="78" t="str">
        <f>IF(ISNUMBER(saida!AN40)=TRUE,saida!AN40,"")</f>
        <v/>
      </c>
      <c r="F43" s="78" t="str">
        <f>IF(ISNUMBER(saida!AM40)=TRUE,saida!AM40,"")</f>
        <v/>
      </c>
      <c r="G43" s="24">
        <f>saida!AP40</f>
        <v>0</v>
      </c>
      <c r="H43" s="25">
        <f>saida!AQ40</f>
        <v>0</v>
      </c>
      <c r="I43" s="24">
        <f>saida!AR40</f>
        <v>0</v>
      </c>
      <c r="J43" s="25">
        <f>saida!AS40</f>
        <v>0</v>
      </c>
      <c r="K43" s="24">
        <f>saida!AT40</f>
        <v>0</v>
      </c>
      <c r="L43" s="25">
        <f>saida!AU40</f>
        <v>0</v>
      </c>
      <c r="M43" s="24">
        <f>saida!AV40</f>
        <v>0</v>
      </c>
      <c r="N43" s="25">
        <f>saida!AW40</f>
        <v>0</v>
      </c>
      <c r="O43" s="24">
        <f>saida!AX40</f>
        <v>0</v>
      </c>
      <c r="P43" s="25">
        <f>saida!AY40</f>
        <v>0</v>
      </c>
      <c r="Q43" s="24">
        <f>saida!AZ40</f>
        <v>0</v>
      </c>
      <c r="R43" s="25">
        <f>saida!BA40</f>
        <v>0</v>
      </c>
      <c r="S43" s="24">
        <f>saida!BB40</f>
        <v>0</v>
      </c>
      <c r="T43" s="25">
        <f>saida!BC40</f>
        <v>0</v>
      </c>
      <c r="U43" s="24">
        <f>saida!BD40</f>
        <v>0</v>
      </c>
      <c r="V43" s="25">
        <f>saida!BE40</f>
        <v>0</v>
      </c>
      <c r="W43" s="24">
        <f>saida!BF40</f>
        <v>0</v>
      </c>
      <c r="X43" s="25">
        <f>saida!BG40</f>
        <v>0</v>
      </c>
      <c r="Y43" s="24">
        <f>saida!BH40</f>
        <v>0</v>
      </c>
      <c r="Z43" s="25">
        <f>saida!BI40</f>
        <v>0</v>
      </c>
      <c r="AA43" s="24">
        <f>saida!BJ40</f>
        <v>0</v>
      </c>
      <c r="AB43" s="25">
        <f>saida!BK40</f>
        <v>0</v>
      </c>
      <c r="AC43" s="24">
        <f>saida!BL40</f>
        <v>0</v>
      </c>
      <c r="AD43" s="25">
        <f>saida!BM40</f>
        <v>0</v>
      </c>
      <c r="AE43" s="24">
        <f>saida!BN40</f>
        <v>0</v>
      </c>
      <c r="AF43" s="25">
        <f>saida!BO40</f>
        <v>0</v>
      </c>
      <c r="AG43" s="24">
        <f>saida!BP40</f>
        <v>0</v>
      </c>
      <c r="AH43" s="25">
        <f>saida!BQ40</f>
        <v>0</v>
      </c>
      <c r="AI43" s="24">
        <f>saida!BR40</f>
        <v>0</v>
      </c>
      <c r="AJ43" s="25">
        <f>saida!BS40</f>
        <v>0</v>
      </c>
      <c r="AK43" s="24">
        <f>saida!BT40</f>
        <v>0</v>
      </c>
      <c r="AL43" s="25">
        <f>saida!BU40</f>
        <v>0</v>
      </c>
      <c r="AM43" s="24">
        <f>saida!BV40</f>
        <v>0</v>
      </c>
      <c r="AN43" s="25">
        <f>saida!BW40</f>
        <v>0</v>
      </c>
      <c r="AO43" s="24">
        <f>saida!BX40</f>
        <v>0</v>
      </c>
      <c r="AP43" s="25">
        <f>saida!BY40</f>
        <v>0</v>
      </c>
      <c r="AQ43" s="24">
        <f>saida!BZ40</f>
        <v>0</v>
      </c>
      <c r="AR43" s="25">
        <f>saida!CA40</f>
        <v>0</v>
      </c>
      <c r="AS43" s="24">
        <f>saida!CB40</f>
        <v>0</v>
      </c>
      <c r="AT43" s="25">
        <f>saida!CC40</f>
        <v>0</v>
      </c>
      <c r="AU43" s="24">
        <f>saida!CD40</f>
        <v>0</v>
      </c>
      <c r="AV43" s="25">
        <f>saida!CE40</f>
        <v>0</v>
      </c>
      <c r="AW43" s="24">
        <f>saida!CF40</f>
        <v>0</v>
      </c>
      <c r="AX43" s="25">
        <f>saida!CG40</f>
        <v>0</v>
      </c>
      <c r="AY43" s="24">
        <f>saida!CH40</f>
        <v>0</v>
      </c>
      <c r="AZ43" s="25">
        <f>saida!CI40</f>
        <v>0</v>
      </c>
      <c r="BA43" s="24">
        <f>saida!CJ40</f>
        <v>0</v>
      </c>
      <c r="BB43" s="25">
        <f>saida!CK40</f>
        <v>0</v>
      </c>
      <c r="BC43" s="24">
        <f>saida!CL40</f>
        <v>0</v>
      </c>
      <c r="BD43" s="25">
        <f>saida!CM40</f>
        <v>0</v>
      </c>
      <c r="BE43" s="24">
        <f>saida!CN40</f>
        <v>0</v>
      </c>
      <c r="BF43" s="25">
        <f>saida!CO40</f>
        <v>0</v>
      </c>
      <c r="BG43" s="24">
        <f>saida!CP40</f>
        <v>0</v>
      </c>
      <c r="BH43" s="25">
        <f>saida!CQ40</f>
        <v>0</v>
      </c>
      <c r="BI43" s="24">
        <f>saida!CR40</f>
        <v>0</v>
      </c>
      <c r="BJ43" s="25">
        <f>saida!CS40</f>
        <v>0</v>
      </c>
      <c r="BK43" s="24">
        <f>saida!CT40</f>
        <v>0</v>
      </c>
      <c r="BL43" s="25">
        <f>saida!CU40</f>
        <v>0</v>
      </c>
      <c r="BM43" s="24">
        <f>saida!CV40</f>
        <v>0</v>
      </c>
      <c r="BN43" s="25">
        <f>saida!CW40</f>
        <v>0</v>
      </c>
    </row>
    <row r="44" spans="4:66" x14ac:dyDescent="0.25">
      <c r="D44" s="7">
        <v>40</v>
      </c>
      <c r="E44" s="78" t="str">
        <f>IF(ISNUMBER(saida!AN41)=TRUE,saida!AN41,"")</f>
        <v/>
      </c>
      <c r="F44" s="78" t="str">
        <f>IF(ISNUMBER(saida!AM41)=TRUE,saida!AM41,"")</f>
        <v/>
      </c>
      <c r="G44" s="24">
        <f>saida!AP41</f>
        <v>0</v>
      </c>
      <c r="H44" s="25">
        <f>saida!AQ41</f>
        <v>0</v>
      </c>
      <c r="I44" s="24">
        <f>saida!AR41</f>
        <v>0</v>
      </c>
      <c r="J44" s="25">
        <f>saida!AS41</f>
        <v>0</v>
      </c>
      <c r="K44" s="24">
        <f>saida!AT41</f>
        <v>0</v>
      </c>
      <c r="L44" s="25">
        <f>saida!AU41</f>
        <v>0</v>
      </c>
      <c r="M44" s="24">
        <f>saida!AV41</f>
        <v>0</v>
      </c>
      <c r="N44" s="25">
        <f>saida!AW41</f>
        <v>0</v>
      </c>
      <c r="O44" s="24">
        <f>saida!AX41</f>
        <v>0</v>
      </c>
      <c r="P44" s="25">
        <f>saida!AY41</f>
        <v>0</v>
      </c>
      <c r="Q44" s="24">
        <f>saida!AZ41</f>
        <v>0</v>
      </c>
      <c r="R44" s="25">
        <f>saida!BA41</f>
        <v>0</v>
      </c>
      <c r="S44" s="24">
        <f>saida!BB41</f>
        <v>0</v>
      </c>
      <c r="T44" s="25">
        <f>saida!BC41</f>
        <v>0</v>
      </c>
      <c r="U44" s="24">
        <f>saida!BD41</f>
        <v>0</v>
      </c>
      <c r="V44" s="25">
        <f>saida!BE41</f>
        <v>0</v>
      </c>
      <c r="W44" s="24">
        <f>saida!BF41</f>
        <v>0</v>
      </c>
      <c r="X44" s="25">
        <f>saida!BG41</f>
        <v>0</v>
      </c>
      <c r="Y44" s="24">
        <f>saida!BH41</f>
        <v>0</v>
      </c>
      <c r="Z44" s="25">
        <f>saida!BI41</f>
        <v>0</v>
      </c>
      <c r="AA44" s="24">
        <f>saida!BJ41</f>
        <v>0</v>
      </c>
      <c r="AB44" s="25">
        <f>saida!BK41</f>
        <v>0</v>
      </c>
      <c r="AC44" s="24">
        <f>saida!BL41</f>
        <v>0</v>
      </c>
      <c r="AD44" s="25">
        <f>saida!BM41</f>
        <v>0</v>
      </c>
      <c r="AE44" s="24">
        <f>saida!BN41</f>
        <v>0</v>
      </c>
      <c r="AF44" s="25">
        <f>saida!BO41</f>
        <v>0</v>
      </c>
      <c r="AG44" s="24">
        <f>saida!BP41</f>
        <v>0</v>
      </c>
      <c r="AH44" s="25">
        <f>saida!BQ41</f>
        <v>0</v>
      </c>
      <c r="AI44" s="24">
        <f>saida!BR41</f>
        <v>0</v>
      </c>
      <c r="AJ44" s="25">
        <f>saida!BS41</f>
        <v>0</v>
      </c>
      <c r="AK44" s="24">
        <f>saida!BT41</f>
        <v>0</v>
      </c>
      <c r="AL44" s="25">
        <f>saida!BU41</f>
        <v>0</v>
      </c>
      <c r="AM44" s="24">
        <f>saida!BV41</f>
        <v>0</v>
      </c>
      <c r="AN44" s="25">
        <f>saida!BW41</f>
        <v>0</v>
      </c>
      <c r="AO44" s="24">
        <f>saida!BX41</f>
        <v>0</v>
      </c>
      <c r="AP44" s="25">
        <f>saida!BY41</f>
        <v>0</v>
      </c>
      <c r="AQ44" s="24">
        <f>saida!BZ41</f>
        <v>0</v>
      </c>
      <c r="AR44" s="25">
        <f>saida!CA41</f>
        <v>0</v>
      </c>
      <c r="AS44" s="24">
        <f>saida!CB41</f>
        <v>0</v>
      </c>
      <c r="AT44" s="25">
        <f>saida!CC41</f>
        <v>0</v>
      </c>
      <c r="AU44" s="24">
        <f>saida!CD41</f>
        <v>0</v>
      </c>
      <c r="AV44" s="25">
        <f>saida!CE41</f>
        <v>0</v>
      </c>
      <c r="AW44" s="24">
        <f>saida!CF41</f>
        <v>0</v>
      </c>
      <c r="AX44" s="25">
        <f>saida!CG41</f>
        <v>0</v>
      </c>
      <c r="AY44" s="24">
        <f>saida!CH41</f>
        <v>0</v>
      </c>
      <c r="AZ44" s="25">
        <f>saida!CI41</f>
        <v>0</v>
      </c>
      <c r="BA44" s="24">
        <f>saida!CJ41</f>
        <v>0</v>
      </c>
      <c r="BB44" s="25">
        <f>saida!CK41</f>
        <v>0</v>
      </c>
      <c r="BC44" s="24">
        <f>saida!CL41</f>
        <v>0</v>
      </c>
      <c r="BD44" s="25">
        <f>saida!CM41</f>
        <v>0</v>
      </c>
      <c r="BE44" s="24">
        <f>saida!CN41</f>
        <v>0</v>
      </c>
      <c r="BF44" s="25">
        <f>saida!CO41</f>
        <v>0</v>
      </c>
      <c r="BG44" s="24">
        <f>saida!CP41</f>
        <v>0</v>
      </c>
      <c r="BH44" s="25">
        <f>saida!CQ41</f>
        <v>0</v>
      </c>
      <c r="BI44" s="24">
        <f>saida!CR41</f>
        <v>0</v>
      </c>
      <c r="BJ44" s="25">
        <f>saida!CS41</f>
        <v>0</v>
      </c>
      <c r="BK44" s="24">
        <f>saida!CT41</f>
        <v>0</v>
      </c>
      <c r="BL44" s="25">
        <f>saida!CU41</f>
        <v>0</v>
      </c>
      <c r="BM44" s="24">
        <f>saida!CV41</f>
        <v>0</v>
      </c>
      <c r="BN44" s="25">
        <f>saida!CW41</f>
        <v>0</v>
      </c>
    </row>
    <row r="45" spans="4:66" x14ac:dyDescent="0.25">
      <c r="D45" s="7">
        <v>41</v>
      </c>
      <c r="E45" s="78" t="str">
        <f>IF(ISNUMBER(saida!AN42)=TRUE,saida!AN42,"")</f>
        <v/>
      </c>
      <c r="F45" s="78" t="str">
        <f>IF(ISNUMBER(saida!AM42)=TRUE,saida!AM42,"")</f>
        <v/>
      </c>
      <c r="G45" s="24">
        <f>saida!AP42</f>
        <v>0</v>
      </c>
      <c r="H45" s="25">
        <f>saida!AQ42</f>
        <v>0</v>
      </c>
      <c r="I45" s="24">
        <f>saida!AR42</f>
        <v>0</v>
      </c>
      <c r="J45" s="25">
        <f>saida!AS42</f>
        <v>0</v>
      </c>
      <c r="K45" s="24">
        <f>saida!AT42</f>
        <v>0</v>
      </c>
      <c r="L45" s="25">
        <f>saida!AU42</f>
        <v>0</v>
      </c>
      <c r="M45" s="24">
        <f>saida!AV42</f>
        <v>0</v>
      </c>
      <c r="N45" s="25">
        <f>saida!AW42</f>
        <v>0</v>
      </c>
      <c r="O45" s="24">
        <f>saida!AX42</f>
        <v>0</v>
      </c>
      <c r="P45" s="25">
        <f>saida!AY42</f>
        <v>0</v>
      </c>
      <c r="Q45" s="24">
        <f>saida!AZ42</f>
        <v>0</v>
      </c>
      <c r="R45" s="25">
        <f>saida!BA42</f>
        <v>0</v>
      </c>
      <c r="S45" s="24">
        <f>saida!BB42</f>
        <v>0</v>
      </c>
      <c r="T45" s="25">
        <f>saida!BC42</f>
        <v>0</v>
      </c>
      <c r="U45" s="24">
        <f>saida!BD42</f>
        <v>0</v>
      </c>
      <c r="V45" s="25">
        <f>saida!BE42</f>
        <v>0</v>
      </c>
      <c r="W45" s="24">
        <f>saida!BF42</f>
        <v>0</v>
      </c>
      <c r="X45" s="25">
        <f>saida!BG42</f>
        <v>0</v>
      </c>
      <c r="Y45" s="24">
        <f>saida!BH42</f>
        <v>0</v>
      </c>
      <c r="Z45" s="25">
        <f>saida!BI42</f>
        <v>0</v>
      </c>
      <c r="AA45" s="24">
        <f>saida!BJ42</f>
        <v>0</v>
      </c>
      <c r="AB45" s="25">
        <f>saida!BK42</f>
        <v>0</v>
      </c>
      <c r="AC45" s="24">
        <f>saida!BL42</f>
        <v>0</v>
      </c>
      <c r="AD45" s="25">
        <f>saida!BM42</f>
        <v>0</v>
      </c>
      <c r="AE45" s="24">
        <f>saida!BN42</f>
        <v>0</v>
      </c>
      <c r="AF45" s="25">
        <f>saida!BO42</f>
        <v>0</v>
      </c>
      <c r="AG45" s="24">
        <f>saida!BP42</f>
        <v>0</v>
      </c>
      <c r="AH45" s="25">
        <f>saida!BQ42</f>
        <v>0</v>
      </c>
      <c r="AI45" s="24">
        <f>saida!BR42</f>
        <v>0</v>
      </c>
      <c r="AJ45" s="25">
        <f>saida!BS42</f>
        <v>0</v>
      </c>
      <c r="AK45" s="24">
        <f>saida!BT42</f>
        <v>0</v>
      </c>
      <c r="AL45" s="25">
        <f>saida!BU42</f>
        <v>0</v>
      </c>
      <c r="AM45" s="24">
        <f>saida!BV42</f>
        <v>0</v>
      </c>
      <c r="AN45" s="25">
        <f>saida!BW42</f>
        <v>0</v>
      </c>
      <c r="AO45" s="24">
        <f>saida!BX42</f>
        <v>0</v>
      </c>
      <c r="AP45" s="25">
        <f>saida!BY42</f>
        <v>0</v>
      </c>
      <c r="AQ45" s="24">
        <f>saida!BZ42</f>
        <v>0</v>
      </c>
      <c r="AR45" s="25">
        <f>saida!CA42</f>
        <v>0</v>
      </c>
      <c r="AS45" s="24">
        <f>saida!CB42</f>
        <v>0</v>
      </c>
      <c r="AT45" s="25">
        <f>saida!CC42</f>
        <v>0</v>
      </c>
      <c r="AU45" s="24">
        <f>saida!CD42</f>
        <v>0</v>
      </c>
      <c r="AV45" s="25">
        <f>saida!CE42</f>
        <v>0</v>
      </c>
      <c r="AW45" s="24">
        <f>saida!CF42</f>
        <v>0</v>
      </c>
      <c r="AX45" s="25">
        <f>saida!CG42</f>
        <v>0</v>
      </c>
      <c r="AY45" s="24">
        <f>saida!CH42</f>
        <v>0</v>
      </c>
      <c r="AZ45" s="25">
        <f>saida!CI42</f>
        <v>0</v>
      </c>
      <c r="BA45" s="24">
        <f>saida!CJ42</f>
        <v>0</v>
      </c>
      <c r="BB45" s="25">
        <f>saida!CK42</f>
        <v>0</v>
      </c>
      <c r="BC45" s="24">
        <f>saida!CL42</f>
        <v>0</v>
      </c>
      <c r="BD45" s="25">
        <f>saida!CM42</f>
        <v>0</v>
      </c>
      <c r="BE45" s="24">
        <f>saida!CN42</f>
        <v>0</v>
      </c>
      <c r="BF45" s="25">
        <f>saida!CO42</f>
        <v>0</v>
      </c>
      <c r="BG45" s="24">
        <f>saida!CP42</f>
        <v>0</v>
      </c>
      <c r="BH45" s="25">
        <f>saida!CQ42</f>
        <v>0</v>
      </c>
      <c r="BI45" s="24">
        <f>saida!CR42</f>
        <v>0</v>
      </c>
      <c r="BJ45" s="25">
        <f>saida!CS42</f>
        <v>0</v>
      </c>
      <c r="BK45" s="24">
        <f>saida!CT42</f>
        <v>0</v>
      </c>
      <c r="BL45" s="25">
        <f>saida!CU42</f>
        <v>0</v>
      </c>
      <c r="BM45" s="24">
        <f>saida!CV42</f>
        <v>0</v>
      </c>
      <c r="BN45" s="25">
        <f>saida!CW42</f>
        <v>0</v>
      </c>
    </row>
    <row r="46" spans="4:66" x14ac:dyDescent="0.25">
      <c r="D46" s="7">
        <v>42</v>
      </c>
      <c r="E46" s="78" t="str">
        <f>IF(ISNUMBER(saida!AN43)=TRUE,saida!AN43,"")</f>
        <v/>
      </c>
      <c r="F46" s="78" t="str">
        <f>IF(ISNUMBER(saida!AM43)=TRUE,saida!AM43,"")</f>
        <v/>
      </c>
      <c r="G46" s="24">
        <f>saida!AP43</f>
        <v>0</v>
      </c>
      <c r="H46" s="25">
        <f>saida!AQ43</f>
        <v>0</v>
      </c>
      <c r="I46" s="24">
        <f>saida!AR43</f>
        <v>0</v>
      </c>
      <c r="J46" s="25">
        <f>saida!AS43</f>
        <v>0</v>
      </c>
      <c r="K46" s="24">
        <f>saida!AT43</f>
        <v>0</v>
      </c>
      <c r="L46" s="25">
        <f>saida!AU43</f>
        <v>0</v>
      </c>
      <c r="M46" s="24">
        <f>saida!AV43</f>
        <v>0</v>
      </c>
      <c r="N46" s="25">
        <f>saida!AW43</f>
        <v>0</v>
      </c>
      <c r="O46" s="24">
        <f>saida!AX43</f>
        <v>0</v>
      </c>
      <c r="P46" s="25">
        <f>saida!AY43</f>
        <v>0</v>
      </c>
      <c r="Q46" s="24">
        <f>saida!AZ43</f>
        <v>0</v>
      </c>
      <c r="R46" s="25">
        <f>saida!BA43</f>
        <v>0</v>
      </c>
      <c r="S46" s="24">
        <f>saida!BB43</f>
        <v>0</v>
      </c>
      <c r="T46" s="25">
        <f>saida!BC43</f>
        <v>0</v>
      </c>
      <c r="U46" s="24">
        <f>saida!BD43</f>
        <v>0</v>
      </c>
      <c r="V46" s="25">
        <f>saida!BE43</f>
        <v>0</v>
      </c>
      <c r="W46" s="24">
        <f>saida!BF43</f>
        <v>0</v>
      </c>
      <c r="X46" s="25">
        <f>saida!BG43</f>
        <v>0</v>
      </c>
      <c r="Y46" s="24">
        <f>saida!BH43</f>
        <v>0</v>
      </c>
      <c r="Z46" s="25">
        <f>saida!BI43</f>
        <v>0</v>
      </c>
      <c r="AA46" s="24">
        <f>saida!BJ43</f>
        <v>0</v>
      </c>
      <c r="AB46" s="25">
        <f>saida!BK43</f>
        <v>0</v>
      </c>
      <c r="AC46" s="24">
        <f>saida!BL43</f>
        <v>0</v>
      </c>
      <c r="AD46" s="25">
        <f>saida!BM43</f>
        <v>0</v>
      </c>
      <c r="AE46" s="24">
        <f>saida!BN43</f>
        <v>0</v>
      </c>
      <c r="AF46" s="25">
        <f>saida!BO43</f>
        <v>0</v>
      </c>
      <c r="AG46" s="24">
        <f>saida!BP43</f>
        <v>0</v>
      </c>
      <c r="AH46" s="25">
        <f>saida!BQ43</f>
        <v>0</v>
      </c>
      <c r="AI46" s="24">
        <f>saida!BR43</f>
        <v>0</v>
      </c>
      <c r="AJ46" s="25">
        <f>saida!BS43</f>
        <v>0</v>
      </c>
      <c r="AK46" s="24">
        <f>saida!BT43</f>
        <v>0</v>
      </c>
      <c r="AL46" s="25">
        <f>saida!BU43</f>
        <v>0</v>
      </c>
      <c r="AM46" s="24">
        <f>saida!BV43</f>
        <v>0</v>
      </c>
      <c r="AN46" s="25">
        <f>saida!BW43</f>
        <v>0</v>
      </c>
      <c r="AO46" s="24">
        <f>saida!BX43</f>
        <v>0</v>
      </c>
      <c r="AP46" s="25">
        <f>saida!BY43</f>
        <v>0</v>
      </c>
      <c r="AQ46" s="24">
        <f>saida!BZ43</f>
        <v>0</v>
      </c>
      <c r="AR46" s="25">
        <f>saida!CA43</f>
        <v>0</v>
      </c>
      <c r="AS46" s="24">
        <f>saida!CB43</f>
        <v>0</v>
      </c>
      <c r="AT46" s="25">
        <f>saida!CC43</f>
        <v>0</v>
      </c>
      <c r="AU46" s="24">
        <f>saida!CD43</f>
        <v>0</v>
      </c>
      <c r="AV46" s="25">
        <f>saida!CE43</f>
        <v>0</v>
      </c>
      <c r="AW46" s="24">
        <f>saida!CF43</f>
        <v>0</v>
      </c>
      <c r="AX46" s="25">
        <f>saida!CG43</f>
        <v>0</v>
      </c>
      <c r="AY46" s="24">
        <f>saida!CH43</f>
        <v>0</v>
      </c>
      <c r="AZ46" s="25">
        <f>saida!CI43</f>
        <v>0</v>
      </c>
      <c r="BA46" s="24">
        <f>saida!CJ43</f>
        <v>0</v>
      </c>
      <c r="BB46" s="25">
        <f>saida!CK43</f>
        <v>0</v>
      </c>
      <c r="BC46" s="24">
        <f>saida!CL43</f>
        <v>0</v>
      </c>
      <c r="BD46" s="25">
        <f>saida!CM43</f>
        <v>0</v>
      </c>
      <c r="BE46" s="24">
        <f>saida!CN43</f>
        <v>0</v>
      </c>
      <c r="BF46" s="25">
        <f>saida!CO43</f>
        <v>0</v>
      </c>
      <c r="BG46" s="24">
        <f>saida!CP43</f>
        <v>0</v>
      </c>
      <c r="BH46" s="25">
        <f>saida!CQ43</f>
        <v>0</v>
      </c>
      <c r="BI46" s="24">
        <f>saida!CR43</f>
        <v>0</v>
      </c>
      <c r="BJ46" s="25">
        <f>saida!CS43</f>
        <v>0</v>
      </c>
      <c r="BK46" s="24">
        <f>saida!CT43</f>
        <v>0</v>
      </c>
      <c r="BL46" s="25">
        <f>saida!CU43</f>
        <v>0</v>
      </c>
      <c r="BM46" s="24">
        <f>saida!CV43</f>
        <v>0</v>
      </c>
      <c r="BN46" s="25">
        <f>saida!CW43</f>
        <v>0</v>
      </c>
    </row>
    <row r="47" spans="4:66" x14ac:dyDescent="0.25">
      <c r="D47" s="7">
        <v>43</v>
      </c>
      <c r="E47" s="78" t="str">
        <f>IF(ISNUMBER(saida!AN44)=TRUE,saida!AN44,"")</f>
        <v/>
      </c>
      <c r="F47" s="78" t="str">
        <f>IF(ISNUMBER(saida!AM44)=TRUE,saida!AM44,"")</f>
        <v/>
      </c>
      <c r="G47" s="24">
        <f>saida!AP44</f>
        <v>0</v>
      </c>
      <c r="H47" s="25">
        <f>saida!AQ44</f>
        <v>0</v>
      </c>
      <c r="I47" s="24">
        <f>saida!AR44</f>
        <v>0</v>
      </c>
      <c r="J47" s="25">
        <f>saida!AS44</f>
        <v>0</v>
      </c>
      <c r="K47" s="24">
        <f>saida!AT44</f>
        <v>0</v>
      </c>
      <c r="L47" s="25">
        <f>saida!AU44</f>
        <v>0</v>
      </c>
      <c r="M47" s="24">
        <f>saida!AV44</f>
        <v>0</v>
      </c>
      <c r="N47" s="25">
        <f>saida!AW44</f>
        <v>0</v>
      </c>
      <c r="O47" s="24">
        <f>saida!AX44</f>
        <v>0</v>
      </c>
      <c r="P47" s="25">
        <f>saida!AY44</f>
        <v>0</v>
      </c>
      <c r="Q47" s="24">
        <f>saida!AZ44</f>
        <v>0</v>
      </c>
      <c r="R47" s="25">
        <f>saida!BA44</f>
        <v>0</v>
      </c>
      <c r="S47" s="24">
        <f>saida!BB44</f>
        <v>0</v>
      </c>
      <c r="T47" s="25">
        <f>saida!BC44</f>
        <v>0</v>
      </c>
      <c r="U47" s="24">
        <f>saida!BD44</f>
        <v>0</v>
      </c>
      <c r="V47" s="25">
        <f>saida!BE44</f>
        <v>0</v>
      </c>
      <c r="W47" s="24">
        <f>saida!BF44</f>
        <v>0</v>
      </c>
      <c r="X47" s="25">
        <f>saida!BG44</f>
        <v>0</v>
      </c>
      <c r="Y47" s="24">
        <f>saida!BH44</f>
        <v>0</v>
      </c>
      <c r="Z47" s="25">
        <f>saida!BI44</f>
        <v>0</v>
      </c>
      <c r="AA47" s="24">
        <f>saida!BJ44</f>
        <v>0</v>
      </c>
      <c r="AB47" s="25">
        <f>saida!BK44</f>
        <v>0</v>
      </c>
      <c r="AC47" s="24">
        <f>saida!BL44</f>
        <v>0</v>
      </c>
      <c r="AD47" s="25">
        <f>saida!BM44</f>
        <v>0</v>
      </c>
      <c r="AE47" s="24">
        <f>saida!BN44</f>
        <v>0</v>
      </c>
      <c r="AF47" s="25">
        <f>saida!BO44</f>
        <v>0</v>
      </c>
      <c r="AG47" s="24">
        <f>saida!BP44</f>
        <v>0</v>
      </c>
      <c r="AH47" s="25">
        <f>saida!BQ44</f>
        <v>0</v>
      </c>
      <c r="AI47" s="24">
        <f>saida!BR44</f>
        <v>0</v>
      </c>
      <c r="AJ47" s="25">
        <f>saida!BS44</f>
        <v>0</v>
      </c>
      <c r="AK47" s="24">
        <f>saida!BT44</f>
        <v>0</v>
      </c>
      <c r="AL47" s="25">
        <f>saida!BU44</f>
        <v>0</v>
      </c>
      <c r="AM47" s="24">
        <f>saida!BV44</f>
        <v>0</v>
      </c>
      <c r="AN47" s="25">
        <f>saida!BW44</f>
        <v>0</v>
      </c>
      <c r="AO47" s="24">
        <f>saida!BX44</f>
        <v>0</v>
      </c>
      <c r="AP47" s="25">
        <f>saida!BY44</f>
        <v>0</v>
      </c>
      <c r="AQ47" s="24">
        <f>saida!BZ44</f>
        <v>0</v>
      </c>
      <c r="AR47" s="25">
        <f>saida!CA44</f>
        <v>0</v>
      </c>
      <c r="AS47" s="24">
        <f>saida!CB44</f>
        <v>0</v>
      </c>
      <c r="AT47" s="25">
        <f>saida!CC44</f>
        <v>0</v>
      </c>
      <c r="AU47" s="24">
        <f>saida!CD44</f>
        <v>0</v>
      </c>
      <c r="AV47" s="25">
        <f>saida!CE44</f>
        <v>0</v>
      </c>
      <c r="AW47" s="24">
        <f>saida!CF44</f>
        <v>0</v>
      </c>
      <c r="AX47" s="25">
        <f>saida!CG44</f>
        <v>0</v>
      </c>
      <c r="AY47" s="24">
        <f>saida!CH44</f>
        <v>0</v>
      </c>
      <c r="AZ47" s="25">
        <f>saida!CI44</f>
        <v>0</v>
      </c>
      <c r="BA47" s="24">
        <f>saida!CJ44</f>
        <v>0</v>
      </c>
      <c r="BB47" s="25">
        <f>saida!CK44</f>
        <v>0</v>
      </c>
      <c r="BC47" s="24">
        <f>saida!CL44</f>
        <v>0</v>
      </c>
      <c r="BD47" s="25">
        <f>saida!CM44</f>
        <v>0</v>
      </c>
      <c r="BE47" s="24">
        <f>saida!CN44</f>
        <v>0</v>
      </c>
      <c r="BF47" s="25">
        <f>saida!CO44</f>
        <v>0</v>
      </c>
      <c r="BG47" s="24">
        <f>saida!CP44</f>
        <v>0</v>
      </c>
      <c r="BH47" s="25">
        <f>saida!CQ44</f>
        <v>0</v>
      </c>
      <c r="BI47" s="24">
        <f>saida!CR44</f>
        <v>0</v>
      </c>
      <c r="BJ47" s="25">
        <f>saida!CS44</f>
        <v>0</v>
      </c>
      <c r="BK47" s="24">
        <f>saida!CT44</f>
        <v>0</v>
      </c>
      <c r="BL47" s="25">
        <f>saida!CU44</f>
        <v>0</v>
      </c>
      <c r="BM47" s="24">
        <f>saida!CV44</f>
        <v>0</v>
      </c>
      <c r="BN47" s="25">
        <f>saida!CW44</f>
        <v>0</v>
      </c>
    </row>
    <row r="48" spans="4:66" x14ac:dyDescent="0.25">
      <c r="D48" s="7">
        <v>44</v>
      </c>
      <c r="E48" s="78" t="str">
        <f>IF(ISNUMBER(saida!AN45)=TRUE,saida!AN45,"")</f>
        <v/>
      </c>
      <c r="F48" s="78" t="str">
        <f>IF(ISNUMBER(saida!AM45)=TRUE,saida!AM45,"")</f>
        <v/>
      </c>
      <c r="G48" s="24">
        <f>saida!AP45</f>
        <v>0</v>
      </c>
      <c r="H48" s="25">
        <f>saida!AQ45</f>
        <v>0</v>
      </c>
      <c r="I48" s="24">
        <f>saida!AR45</f>
        <v>0</v>
      </c>
      <c r="J48" s="25">
        <f>saida!AS45</f>
        <v>0</v>
      </c>
      <c r="K48" s="24">
        <f>saida!AT45</f>
        <v>0</v>
      </c>
      <c r="L48" s="25">
        <f>saida!AU45</f>
        <v>0</v>
      </c>
      <c r="M48" s="24">
        <f>saida!AV45</f>
        <v>0</v>
      </c>
      <c r="N48" s="25">
        <f>saida!AW45</f>
        <v>0</v>
      </c>
      <c r="O48" s="24">
        <f>saida!AX45</f>
        <v>0</v>
      </c>
      <c r="P48" s="25">
        <f>saida!AY45</f>
        <v>0</v>
      </c>
      <c r="Q48" s="24">
        <f>saida!AZ45</f>
        <v>0</v>
      </c>
      <c r="R48" s="25">
        <f>saida!BA45</f>
        <v>0</v>
      </c>
      <c r="S48" s="24">
        <f>saida!BB45</f>
        <v>0</v>
      </c>
      <c r="T48" s="25">
        <f>saida!BC45</f>
        <v>0</v>
      </c>
      <c r="U48" s="24">
        <f>saida!BD45</f>
        <v>0</v>
      </c>
      <c r="V48" s="25">
        <f>saida!BE45</f>
        <v>0</v>
      </c>
      <c r="W48" s="24">
        <f>saida!BF45</f>
        <v>0</v>
      </c>
      <c r="X48" s="25">
        <f>saida!BG45</f>
        <v>0</v>
      </c>
      <c r="Y48" s="24">
        <f>saida!BH45</f>
        <v>0</v>
      </c>
      <c r="Z48" s="25">
        <f>saida!BI45</f>
        <v>0</v>
      </c>
      <c r="AA48" s="24">
        <f>saida!BJ45</f>
        <v>0</v>
      </c>
      <c r="AB48" s="25">
        <f>saida!BK45</f>
        <v>0</v>
      </c>
      <c r="AC48" s="24">
        <f>saida!BL45</f>
        <v>0</v>
      </c>
      <c r="AD48" s="25">
        <f>saida!BM45</f>
        <v>0</v>
      </c>
      <c r="AE48" s="24">
        <f>saida!BN45</f>
        <v>0</v>
      </c>
      <c r="AF48" s="25">
        <f>saida!BO45</f>
        <v>0</v>
      </c>
      <c r="AG48" s="24">
        <f>saida!BP45</f>
        <v>0</v>
      </c>
      <c r="AH48" s="25">
        <f>saida!BQ45</f>
        <v>0</v>
      </c>
      <c r="AI48" s="24">
        <f>saida!BR45</f>
        <v>0</v>
      </c>
      <c r="AJ48" s="25">
        <f>saida!BS45</f>
        <v>0</v>
      </c>
      <c r="AK48" s="24">
        <f>saida!BT45</f>
        <v>0</v>
      </c>
      <c r="AL48" s="25">
        <f>saida!BU45</f>
        <v>0</v>
      </c>
      <c r="AM48" s="24">
        <f>saida!BV45</f>
        <v>0</v>
      </c>
      <c r="AN48" s="25">
        <f>saida!BW45</f>
        <v>0</v>
      </c>
      <c r="AO48" s="24">
        <f>saida!BX45</f>
        <v>0</v>
      </c>
      <c r="AP48" s="25">
        <f>saida!BY45</f>
        <v>0</v>
      </c>
      <c r="AQ48" s="24">
        <f>saida!BZ45</f>
        <v>0</v>
      </c>
      <c r="AR48" s="25">
        <f>saida!CA45</f>
        <v>0</v>
      </c>
      <c r="AS48" s="24">
        <f>saida!CB45</f>
        <v>0</v>
      </c>
      <c r="AT48" s="25">
        <f>saida!CC45</f>
        <v>0</v>
      </c>
      <c r="AU48" s="24">
        <f>saida!CD45</f>
        <v>0</v>
      </c>
      <c r="AV48" s="25">
        <f>saida!CE45</f>
        <v>0</v>
      </c>
      <c r="AW48" s="24">
        <f>saida!CF45</f>
        <v>0</v>
      </c>
      <c r="AX48" s="25">
        <f>saida!CG45</f>
        <v>0</v>
      </c>
      <c r="AY48" s="24">
        <f>saida!CH45</f>
        <v>0</v>
      </c>
      <c r="AZ48" s="25">
        <f>saida!CI45</f>
        <v>0</v>
      </c>
      <c r="BA48" s="24">
        <f>saida!CJ45</f>
        <v>0</v>
      </c>
      <c r="BB48" s="25">
        <f>saida!CK45</f>
        <v>0</v>
      </c>
      <c r="BC48" s="24">
        <f>saida!CL45</f>
        <v>0</v>
      </c>
      <c r="BD48" s="25">
        <f>saida!CM45</f>
        <v>0</v>
      </c>
      <c r="BE48" s="24">
        <f>saida!CN45</f>
        <v>0</v>
      </c>
      <c r="BF48" s="25">
        <f>saida!CO45</f>
        <v>0</v>
      </c>
      <c r="BG48" s="24">
        <f>saida!CP45</f>
        <v>0</v>
      </c>
      <c r="BH48" s="25">
        <f>saida!CQ45</f>
        <v>0</v>
      </c>
      <c r="BI48" s="24">
        <f>saida!CR45</f>
        <v>0</v>
      </c>
      <c r="BJ48" s="25">
        <f>saida!CS45</f>
        <v>0</v>
      </c>
      <c r="BK48" s="24">
        <f>saida!CT45</f>
        <v>0</v>
      </c>
      <c r="BL48" s="25">
        <f>saida!CU45</f>
        <v>0</v>
      </c>
      <c r="BM48" s="24">
        <f>saida!CV45</f>
        <v>0</v>
      </c>
      <c r="BN48" s="25">
        <f>saida!CW45</f>
        <v>0</v>
      </c>
    </row>
    <row r="49" spans="1:66" x14ac:dyDescent="0.25">
      <c r="D49" s="7">
        <v>45</v>
      </c>
      <c r="E49" s="78" t="str">
        <f>IF(ISNUMBER(saida!AN46)=TRUE,saida!AN46,"")</f>
        <v/>
      </c>
      <c r="F49" s="78" t="str">
        <f>IF(ISNUMBER(saida!AM46)=TRUE,saida!AM46,"")</f>
        <v/>
      </c>
      <c r="G49" s="24">
        <f>saida!AP46</f>
        <v>0</v>
      </c>
      <c r="H49" s="25">
        <f>saida!AQ46</f>
        <v>0</v>
      </c>
      <c r="I49" s="24">
        <f>saida!AR46</f>
        <v>0</v>
      </c>
      <c r="J49" s="25">
        <f>saida!AS46</f>
        <v>0</v>
      </c>
      <c r="K49" s="24">
        <f>saida!AT46</f>
        <v>0</v>
      </c>
      <c r="L49" s="25">
        <f>saida!AU46</f>
        <v>0</v>
      </c>
      <c r="M49" s="24">
        <f>saida!AV46</f>
        <v>0</v>
      </c>
      <c r="N49" s="25">
        <f>saida!AW46</f>
        <v>0</v>
      </c>
      <c r="O49" s="24">
        <f>saida!AX46</f>
        <v>0</v>
      </c>
      <c r="P49" s="25">
        <f>saida!AY46</f>
        <v>0</v>
      </c>
      <c r="Q49" s="24">
        <f>saida!AZ46</f>
        <v>0</v>
      </c>
      <c r="R49" s="25">
        <f>saida!BA46</f>
        <v>0</v>
      </c>
      <c r="S49" s="24">
        <f>saida!BB46</f>
        <v>0</v>
      </c>
      <c r="T49" s="25">
        <f>saida!BC46</f>
        <v>0</v>
      </c>
      <c r="U49" s="24">
        <f>saida!BD46</f>
        <v>0</v>
      </c>
      <c r="V49" s="25">
        <f>saida!BE46</f>
        <v>0</v>
      </c>
      <c r="W49" s="24">
        <f>saida!BF46</f>
        <v>0</v>
      </c>
      <c r="X49" s="25">
        <f>saida!BG46</f>
        <v>0</v>
      </c>
      <c r="Y49" s="24">
        <f>saida!BH46</f>
        <v>0</v>
      </c>
      <c r="Z49" s="25">
        <f>saida!BI46</f>
        <v>0</v>
      </c>
      <c r="AA49" s="24">
        <f>saida!BJ46</f>
        <v>0</v>
      </c>
      <c r="AB49" s="25">
        <f>saida!BK46</f>
        <v>0</v>
      </c>
      <c r="AC49" s="24">
        <f>saida!BL46</f>
        <v>0</v>
      </c>
      <c r="AD49" s="25">
        <f>saida!BM46</f>
        <v>0</v>
      </c>
      <c r="AE49" s="24">
        <f>saida!BN46</f>
        <v>0</v>
      </c>
      <c r="AF49" s="25">
        <f>saida!BO46</f>
        <v>0</v>
      </c>
      <c r="AG49" s="24">
        <f>saida!BP46</f>
        <v>0</v>
      </c>
      <c r="AH49" s="25">
        <f>saida!BQ46</f>
        <v>0</v>
      </c>
      <c r="AI49" s="24">
        <f>saida!BR46</f>
        <v>0</v>
      </c>
      <c r="AJ49" s="25">
        <f>saida!BS46</f>
        <v>0</v>
      </c>
      <c r="AK49" s="24">
        <f>saida!BT46</f>
        <v>0</v>
      </c>
      <c r="AL49" s="25">
        <f>saida!BU46</f>
        <v>0</v>
      </c>
      <c r="AM49" s="24">
        <f>saida!BV46</f>
        <v>0</v>
      </c>
      <c r="AN49" s="25">
        <f>saida!BW46</f>
        <v>0</v>
      </c>
      <c r="AO49" s="24">
        <f>saida!BX46</f>
        <v>0</v>
      </c>
      <c r="AP49" s="25">
        <f>saida!BY46</f>
        <v>0</v>
      </c>
      <c r="AQ49" s="24">
        <f>saida!BZ46</f>
        <v>0</v>
      </c>
      <c r="AR49" s="25">
        <f>saida!CA46</f>
        <v>0</v>
      </c>
      <c r="AS49" s="24">
        <f>saida!CB46</f>
        <v>0</v>
      </c>
      <c r="AT49" s="25">
        <f>saida!CC46</f>
        <v>0</v>
      </c>
      <c r="AU49" s="24">
        <f>saida!CD46</f>
        <v>0</v>
      </c>
      <c r="AV49" s="25">
        <f>saida!CE46</f>
        <v>0</v>
      </c>
      <c r="AW49" s="24">
        <f>saida!CF46</f>
        <v>0</v>
      </c>
      <c r="AX49" s="25">
        <f>saida!CG46</f>
        <v>0</v>
      </c>
      <c r="AY49" s="24">
        <f>saida!CH46</f>
        <v>0</v>
      </c>
      <c r="AZ49" s="25">
        <f>saida!CI46</f>
        <v>0</v>
      </c>
      <c r="BA49" s="24">
        <f>saida!CJ46</f>
        <v>0</v>
      </c>
      <c r="BB49" s="25">
        <f>saida!CK46</f>
        <v>0</v>
      </c>
      <c r="BC49" s="24">
        <f>saida!CL46</f>
        <v>0</v>
      </c>
      <c r="BD49" s="25">
        <f>saida!CM46</f>
        <v>0</v>
      </c>
      <c r="BE49" s="24">
        <f>saida!CN46</f>
        <v>0</v>
      </c>
      <c r="BF49" s="25">
        <f>saida!CO46</f>
        <v>0</v>
      </c>
      <c r="BG49" s="24">
        <f>saida!CP46</f>
        <v>0</v>
      </c>
      <c r="BH49" s="25">
        <f>saida!CQ46</f>
        <v>0</v>
      </c>
      <c r="BI49" s="24">
        <f>saida!CR46</f>
        <v>0</v>
      </c>
      <c r="BJ49" s="25">
        <f>saida!CS46</f>
        <v>0</v>
      </c>
      <c r="BK49" s="24">
        <f>saida!CT46</f>
        <v>0</v>
      </c>
      <c r="BL49" s="25">
        <f>saida!CU46</f>
        <v>0</v>
      </c>
      <c r="BM49" s="24">
        <f>saida!CV46</f>
        <v>0</v>
      </c>
      <c r="BN49" s="25">
        <f>saida!CW46</f>
        <v>0</v>
      </c>
    </row>
    <row r="50" spans="1:66" x14ac:dyDescent="0.25">
      <c r="D50" s="7">
        <v>46</v>
      </c>
      <c r="E50" s="78" t="str">
        <f>IF(ISNUMBER(saida!AN47)=TRUE,saida!AN47,"")</f>
        <v/>
      </c>
      <c r="F50" s="78" t="str">
        <f>IF(ISNUMBER(saida!AM47)=TRUE,saida!AM47,"")</f>
        <v/>
      </c>
      <c r="G50" s="24">
        <f>saida!AP47</f>
        <v>0</v>
      </c>
      <c r="H50" s="25">
        <f>saida!AQ47</f>
        <v>0</v>
      </c>
      <c r="I50" s="24">
        <f>saida!AR47</f>
        <v>0</v>
      </c>
      <c r="J50" s="25">
        <f>saida!AS47</f>
        <v>0</v>
      </c>
      <c r="K50" s="24">
        <f>saida!AT47</f>
        <v>0</v>
      </c>
      <c r="L50" s="25">
        <f>saida!AU47</f>
        <v>0</v>
      </c>
      <c r="M50" s="24">
        <f>saida!AV47</f>
        <v>0</v>
      </c>
      <c r="N50" s="25">
        <f>saida!AW47</f>
        <v>0</v>
      </c>
      <c r="O50" s="24">
        <f>saida!AX47</f>
        <v>0</v>
      </c>
      <c r="P50" s="25">
        <f>saida!AY47</f>
        <v>0</v>
      </c>
      <c r="Q50" s="24">
        <f>saida!AZ47</f>
        <v>0</v>
      </c>
      <c r="R50" s="25">
        <f>saida!BA47</f>
        <v>0</v>
      </c>
      <c r="S50" s="24">
        <f>saida!BB47</f>
        <v>0</v>
      </c>
      <c r="T50" s="25">
        <f>saida!BC47</f>
        <v>0</v>
      </c>
      <c r="U50" s="24">
        <f>saida!BD47</f>
        <v>0</v>
      </c>
      <c r="V50" s="25">
        <f>saida!BE47</f>
        <v>0</v>
      </c>
      <c r="W50" s="24">
        <f>saida!BF47</f>
        <v>0</v>
      </c>
      <c r="X50" s="25">
        <f>saida!BG47</f>
        <v>0</v>
      </c>
      <c r="Y50" s="24">
        <f>saida!BH47</f>
        <v>0</v>
      </c>
      <c r="Z50" s="25">
        <f>saida!BI47</f>
        <v>0</v>
      </c>
      <c r="AA50" s="24">
        <f>saida!BJ47</f>
        <v>0</v>
      </c>
      <c r="AB50" s="25">
        <f>saida!BK47</f>
        <v>0</v>
      </c>
      <c r="AC50" s="24">
        <f>saida!BL47</f>
        <v>0</v>
      </c>
      <c r="AD50" s="25">
        <f>saida!BM47</f>
        <v>0</v>
      </c>
      <c r="AE50" s="24">
        <f>saida!BN47</f>
        <v>0</v>
      </c>
      <c r="AF50" s="25">
        <f>saida!BO47</f>
        <v>0</v>
      </c>
      <c r="AG50" s="24">
        <f>saida!BP47</f>
        <v>0</v>
      </c>
      <c r="AH50" s="25">
        <f>saida!BQ47</f>
        <v>0</v>
      </c>
      <c r="AI50" s="24">
        <f>saida!BR47</f>
        <v>0</v>
      </c>
      <c r="AJ50" s="25">
        <f>saida!BS47</f>
        <v>0</v>
      </c>
      <c r="AK50" s="24">
        <f>saida!BT47</f>
        <v>0</v>
      </c>
      <c r="AL50" s="25">
        <f>saida!BU47</f>
        <v>0</v>
      </c>
      <c r="AM50" s="24">
        <f>saida!BV47</f>
        <v>0</v>
      </c>
      <c r="AN50" s="25">
        <f>saida!BW47</f>
        <v>0</v>
      </c>
      <c r="AO50" s="24">
        <f>saida!BX47</f>
        <v>0</v>
      </c>
      <c r="AP50" s="25">
        <f>saida!BY47</f>
        <v>0</v>
      </c>
      <c r="AQ50" s="24">
        <f>saida!BZ47</f>
        <v>0</v>
      </c>
      <c r="AR50" s="25">
        <f>saida!CA47</f>
        <v>0</v>
      </c>
      <c r="AS50" s="24">
        <f>saida!CB47</f>
        <v>0</v>
      </c>
      <c r="AT50" s="25">
        <f>saida!CC47</f>
        <v>0</v>
      </c>
      <c r="AU50" s="24">
        <f>saida!CD47</f>
        <v>0</v>
      </c>
      <c r="AV50" s="25">
        <f>saida!CE47</f>
        <v>0</v>
      </c>
      <c r="AW50" s="24">
        <f>saida!CF47</f>
        <v>0</v>
      </c>
      <c r="AX50" s="25">
        <f>saida!CG47</f>
        <v>0</v>
      </c>
      <c r="AY50" s="24">
        <f>saida!CH47</f>
        <v>0</v>
      </c>
      <c r="AZ50" s="25">
        <f>saida!CI47</f>
        <v>0</v>
      </c>
      <c r="BA50" s="24">
        <f>saida!CJ47</f>
        <v>0</v>
      </c>
      <c r="BB50" s="25">
        <f>saida!CK47</f>
        <v>0</v>
      </c>
      <c r="BC50" s="24">
        <f>saida!CL47</f>
        <v>0</v>
      </c>
      <c r="BD50" s="25">
        <f>saida!CM47</f>
        <v>0</v>
      </c>
      <c r="BE50" s="24">
        <f>saida!CN47</f>
        <v>0</v>
      </c>
      <c r="BF50" s="25">
        <f>saida!CO47</f>
        <v>0</v>
      </c>
      <c r="BG50" s="24">
        <f>saida!CP47</f>
        <v>0</v>
      </c>
      <c r="BH50" s="25">
        <f>saida!CQ47</f>
        <v>0</v>
      </c>
      <c r="BI50" s="24">
        <f>saida!CR47</f>
        <v>0</v>
      </c>
      <c r="BJ50" s="25">
        <f>saida!CS47</f>
        <v>0</v>
      </c>
      <c r="BK50" s="24">
        <f>saida!CT47</f>
        <v>0</v>
      </c>
      <c r="BL50" s="25">
        <f>saida!CU47</f>
        <v>0</v>
      </c>
      <c r="BM50" s="24">
        <f>saida!CV47</f>
        <v>0</v>
      </c>
      <c r="BN50" s="25">
        <f>saida!CW47</f>
        <v>0</v>
      </c>
    </row>
    <row r="51" spans="1:66" x14ac:dyDescent="0.25">
      <c r="D51" s="7">
        <v>47</v>
      </c>
      <c r="E51" s="78" t="str">
        <f>IF(ISNUMBER(saida!AN48)=TRUE,saida!AN48,"")</f>
        <v/>
      </c>
      <c r="F51" s="78" t="str">
        <f>IF(ISNUMBER(saida!AM48)=TRUE,saida!AM48,"")</f>
        <v/>
      </c>
      <c r="G51" s="24">
        <f>saida!AP48</f>
        <v>0</v>
      </c>
      <c r="H51" s="25">
        <f>saida!AQ48</f>
        <v>0</v>
      </c>
      <c r="I51" s="24">
        <f>saida!AR48</f>
        <v>0</v>
      </c>
      <c r="J51" s="25">
        <f>saida!AS48</f>
        <v>0</v>
      </c>
      <c r="K51" s="24">
        <f>saida!AT48</f>
        <v>0</v>
      </c>
      <c r="L51" s="25">
        <f>saida!AU48</f>
        <v>0</v>
      </c>
      <c r="M51" s="24">
        <f>saida!AV48</f>
        <v>0</v>
      </c>
      <c r="N51" s="25">
        <f>saida!AW48</f>
        <v>0</v>
      </c>
      <c r="O51" s="24">
        <f>saida!AX48</f>
        <v>0</v>
      </c>
      <c r="P51" s="25">
        <f>saida!AY48</f>
        <v>0</v>
      </c>
      <c r="Q51" s="24">
        <f>saida!AZ48</f>
        <v>0</v>
      </c>
      <c r="R51" s="25">
        <f>saida!BA48</f>
        <v>0</v>
      </c>
      <c r="S51" s="24">
        <f>saida!BB48</f>
        <v>0</v>
      </c>
      <c r="T51" s="25">
        <f>saida!BC48</f>
        <v>0</v>
      </c>
      <c r="U51" s="24">
        <f>saida!BD48</f>
        <v>0</v>
      </c>
      <c r="V51" s="25">
        <f>saida!BE48</f>
        <v>0</v>
      </c>
      <c r="W51" s="24">
        <f>saida!BF48</f>
        <v>0</v>
      </c>
      <c r="X51" s="25">
        <f>saida!BG48</f>
        <v>0</v>
      </c>
      <c r="Y51" s="24">
        <f>saida!BH48</f>
        <v>0</v>
      </c>
      <c r="Z51" s="25">
        <f>saida!BI48</f>
        <v>0</v>
      </c>
      <c r="AA51" s="24">
        <f>saida!BJ48</f>
        <v>0</v>
      </c>
      <c r="AB51" s="25">
        <f>saida!BK48</f>
        <v>0</v>
      </c>
      <c r="AC51" s="24">
        <f>saida!BL48</f>
        <v>0</v>
      </c>
      <c r="AD51" s="25">
        <f>saida!BM48</f>
        <v>0</v>
      </c>
      <c r="AE51" s="24">
        <f>saida!BN48</f>
        <v>0</v>
      </c>
      <c r="AF51" s="25">
        <f>saida!BO48</f>
        <v>0</v>
      </c>
      <c r="AG51" s="24">
        <f>saida!BP48</f>
        <v>0</v>
      </c>
      <c r="AH51" s="25">
        <f>saida!BQ48</f>
        <v>0</v>
      </c>
      <c r="AI51" s="24">
        <f>saida!BR48</f>
        <v>0</v>
      </c>
      <c r="AJ51" s="25">
        <f>saida!BS48</f>
        <v>0</v>
      </c>
      <c r="AK51" s="24">
        <f>saida!BT48</f>
        <v>0</v>
      </c>
      <c r="AL51" s="25">
        <f>saida!BU48</f>
        <v>0</v>
      </c>
      <c r="AM51" s="24">
        <f>saida!BV48</f>
        <v>0</v>
      </c>
      <c r="AN51" s="25">
        <f>saida!BW48</f>
        <v>0</v>
      </c>
      <c r="AO51" s="24">
        <f>saida!BX48</f>
        <v>0</v>
      </c>
      <c r="AP51" s="25">
        <f>saida!BY48</f>
        <v>0</v>
      </c>
      <c r="AQ51" s="24">
        <f>saida!BZ48</f>
        <v>0</v>
      </c>
      <c r="AR51" s="25">
        <f>saida!CA48</f>
        <v>0</v>
      </c>
      <c r="AS51" s="24">
        <f>saida!CB48</f>
        <v>0</v>
      </c>
      <c r="AT51" s="25">
        <f>saida!CC48</f>
        <v>0</v>
      </c>
      <c r="AU51" s="24">
        <f>saida!CD48</f>
        <v>0</v>
      </c>
      <c r="AV51" s="25">
        <f>saida!CE48</f>
        <v>0</v>
      </c>
      <c r="AW51" s="24">
        <f>saida!CF48</f>
        <v>0</v>
      </c>
      <c r="AX51" s="25">
        <f>saida!CG48</f>
        <v>0</v>
      </c>
      <c r="AY51" s="24">
        <f>saida!CH48</f>
        <v>0</v>
      </c>
      <c r="AZ51" s="25">
        <f>saida!CI48</f>
        <v>0</v>
      </c>
      <c r="BA51" s="24">
        <f>saida!CJ48</f>
        <v>0</v>
      </c>
      <c r="BB51" s="25">
        <f>saida!CK48</f>
        <v>0</v>
      </c>
      <c r="BC51" s="24">
        <f>saida!CL48</f>
        <v>0</v>
      </c>
      <c r="BD51" s="25">
        <f>saida!CM48</f>
        <v>0</v>
      </c>
      <c r="BE51" s="24">
        <f>saida!CN48</f>
        <v>0</v>
      </c>
      <c r="BF51" s="25">
        <f>saida!CO48</f>
        <v>0</v>
      </c>
      <c r="BG51" s="24">
        <f>saida!CP48</f>
        <v>0</v>
      </c>
      <c r="BH51" s="25">
        <f>saida!CQ48</f>
        <v>0</v>
      </c>
      <c r="BI51" s="24">
        <f>saida!CR48</f>
        <v>0</v>
      </c>
      <c r="BJ51" s="25">
        <f>saida!CS48</f>
        <v>0</v>
      </c>
      <c r="BK51" s="24">
        <f>saida!CT48</f>
        <v>0</v>
      </c>
      <c r="BL51" s="25">
        <f>saida!CU48</f>
        <v>0</v>
      </c>
      <c r="BM51" s="24">
        <f>saida!CV48</f>
        <v>0</v>
      </c>
      <c r="BN51" s="25">
        <f>saida!CW48</f>
        <v>0</v>
      </c>
    </row>
    <row r="52" spans="1:66" x14ac:dyDescent="0.25">
      <c r="D52" s="7">
        <v>48</v>
      </c>
      <c r="E52" s="78" t="str">
        <f>IF(ISNUMBER(saida!AN49)=TRUE,saida!AN49,"")</f>
        <v/>
      </c>
      <c r="F52" s="78" t="str">
        <f>IF(ISNUMBER(saida!AM49)=TRUE,saida!AM49,"")</f>
        <v/>
      </c>
      <c r="G52" s="24">
        <f>saida!AP49</f>
        <v>0</v>
      </c>
      <c r="H52" s="25">
        <f>saida!AQ49</f>
        <v>0</v>
      </c>
      <c r="I52" s="24">
        <f>saida!AR49</f>
        <v>0</v>
      </c>
      <c r="J52" s="25">
        <f>saida!AS49</f>
        <v>0</v>
      </c>
      <c r="K52" s="24">
        <f>saida!AT49</f>
        <v>0</v>
      </c>
      <c r="L52" s="25">
        <f>saida!AU49</f>
        <v>0</v>
      </c>
      <c r="M52" s="24">
        <f>saida!AV49</f>
        <v>0</v>
      </c>
      <c r="N52" s="25">
        <f>saida!AW49</f>
        <v>0</v>
      </c>
      <c r="O52" s="24">
        <f>saida!AX49</f>
        <v>0</v>
      </c>
      <c r="P52" s="25">
        <f>saida!AY49</f>
        <v>0</v>
      </c>
      <c r="Q52" s="24">
        <f>saida!AZ49</f>
        <v>0</v>
      </c>
      <c r="R52" s="25">
        <f>saida!BA49</f>
        <v>0</v>
      </c>
      <c r="S52" s="24">
        <f>saida!BB49</f>
        <v>0</v>
      </c>
      <c r="T52" s="25">
        <f>saida!BC49</f>
        <v>0</v>
      </c>
      <c r="U52" s="24">
        <f>saida!BD49</f>
        <v>0</v>
      </c>
      <c r="V52" s="25">
        <f>saida!BE49</f>
        <v>0</v>
      </c>
      <c r="W52" s="24">
        <f>saida!BF49</f>
        <v>0</v>
      </c>
      <c r="X52" s="25">
        <f>saida!BG49</f>
        <v>0</v>
      </c>
      <c r="Y52" s="24">
        <f>saida!BH49</f>
        <v>0</v>
      </c>
      <c r="Z52" s="25">
        <f>saida!BI49</f>
        <v>0</v>
      </c>
      <c r="AA52" s="24">
        <f>saida!BJ49</f>
        <v>0</v>
      </c>
      <c r="AB52" s="25">
        <f>saida!BK49</f>
        <v>0</v>
      </c>
      <c r="AC52" s="24">
        <f>saida!BL49</f>
        <v>0</v>
      </c>
      <c r="AD52" s="25">
        <f>saida!BM49</f>
        <v>0</v>
      </c>
      <c r="AE52" s="24">
        <f>saida!BN49</f>
        <v>0</v>
      </c>
      <c r="AF52" s="25">
        <f>saida!BO49</f>
        <v>0</v>
      </c>
      <c r="AG52" s="24">
        <f>saida!BP49</f>
        <v>0</v>
      </c>
      <c r="AH52" s="25">
        <f>saida!BQ49</f>
        <v>0</v>
      </c>
      <c r="AI52" s="24">
        <f>saida!BR49</f>
        <v>0</v>
      </c>
      <c r="AJ52" s="25">
        <f>saida!BS49</f>
        <v>0</v>
      </c>
      <c r="AK52" s="24">
        <f>saida!BT49</f>
        <v>0</v>
      </c>
      <c r="AL52" s="25">
        <f>saida!BU49</f>
        <v>0</v>
      </c>
      <c r="AM52" s="24">
        <f>saida!BV49</f>
        <v>0</v>
      </c>
      <c r="AN52" s="25">
        <f>saida!BW49</f>
        <v>0</v>
      </c>
      <c r="AO52" s="24">
        <f>saida!BX49</f>
        <v>0</v>
      </c>
      <c r="AP52" s="25">
        <f>saida!BY49</f>
        <v>0</v>
      </c>
      <c r="AQ52" s="24">
        <f>saida!BZ49</f>
        <v>0</v>
      </c>
      <c r="AR52" s="25">
        <f>saida!CA49</f>
        <v>0</v>
      </c>
      <c r="AS52" s="24">
        <f>saida!CB49</f>
        <v>0</v>
      </c>
      <c r="AT52" s="25">
        <f>saida!CC49</f>
        <v>0</v>
      </c>
      <c r="AU52" s="24">
        <f>saida!CD49</f>
        <v>0</v>
      </c>
      <c r="AV52" s="25">
        <f>saida!CE49</f>
        <v>0</v>
      </c>
      <c r="AW52" s="24">
        <f>saida!CF49</f>
        <v>0</v>
      </c>
      <c r="AX52" s="25">
        <f>saida!CG49</f>
        <v>0</v>
      </c>
      <c r="AY52" s="24">
        <f>saida!CH49</f>
        <v>0</v>
      </c>
      <c r="AZ52" s="25">
        <f>saida!CI49</f>
        <v>0</v>
      </c>
      <c r="BA52" s="24">
        <f>saida!CJ49</f>
        <v>0</v>
      </c>
      <c r="BB52" s="25">
        <f>saida!CK49</f>
        <v>0</v>
      </c>
      <c r="BC52" s="24">
        <f>saida!CL49</f>
        <v>0</v>
      </c>
      <c r="BD52" s="25">
        <f>saida!CM49</f>
        <v>0</v>
      </c>
      <c r="BE52" s="24">
        <f>saida!CN49</f>
        <v>0</v>
      </c>
      <c r="BF52" s="25">
        <f>saida!CO49</f>
        <v>0</v>
      </c>
      <c r="BG52" s="24">
        <f>saida!CP49</f>
        <v>0</v>
      </c>
      <c r="BH52" s="25">
        <f>saida!CQ49</f>
        <v>0</v>
      </c>
      <c r="BI52" s="24">
        <f>saida!CR49</f>
        <v>0</v>
      </c>
      <c r="BJ52" s="25">
        <f>saida!CS49</f>
        <v>0</v>
      </c>
      <c r="BK52" s="24">
        <f>saida!CT49</f>
        <v>0</v>
      </c>
      <c r="BL52" s="25">
        <f>saida!CU49</f>
        <v>0</v>
      </c>
      <c r="BM52" s="24">
        <f>saida!CV49</f>
        <v>0</v>
      </c>
      <c r="BN52" s="25">
        <f>saida!CW49</f>
        <v>0</v>
      </c>
    </row>
    <row r="53" spans="1:66" x14ac:dyDescent="0.25">
      <c r="D53" s="7">
        <v>49</v>
      </c>
      <c r="E53" s="78" t="str">
        <f>IF(ISNUMBER(saida!AN50)=TRUE,saida!AN50,"")</f>
        <v/>
      </c>
      <c r="F53" s="78" t="str">
        <f>IF(ISNUMBER(saida!AM50)=TRUE,saida!AM50,"")</f>
        <v/>
      </c>
      <c r="G53" s="24">
        <f>saida!AP50</f>
        <v>0</v>
      </c>
      <c r="H53" s="25">
        <f>saida!AQ50</f>
        <v>0</v>
      </c>
      <c r="I53" s="24">
        <f>saida!AR50</f>
        <v>0</v>
      </c>
      <c r="J53" s="25">
        <f>saida!AS50</f>
        <v>0</v>
      </c>
      <c r="K53" s="24">
        <f>saida!AT50</f>
        <v>0</v>
      </c>
      <c r="L53" s="25">
        <f>saida!AU50</f>
        <v>0</v>
      </c>
      <c r="M53" s="24">
        <f>saida!AV50</f>
        <v>0</v>
      </c>
      <c r="N53" s="25">
        <f>saida!AW50</f>
        <v>0</v>
      </c>
      <c r="O53" s="24">
        <f>saida!AX50</f>
        <v>0</v>
      </c>
      <c r="P53" s="25">
        <f>saida!AY50</f>
        <v>0</v>
      </c>
      <c r="Q53" s="24">
        <f>saida!AZ50</f>
        <v>0</v>
      </c>
      <c r="R53" s="25">
        <f>saida!BA50</f>
        <v>0</v>
      </c>
      <c r="S53" s="24">
        <f>saida!BB50</f>
        <v>0</v>
      </c>
      <c r="T53" s="25">
        <f>saida!BC50</f>
        <v>0</v>
      </c>
      <c r="U53" s="24">
        <f>saida!BD50</f>
        <v>0</v>
      </c>
      <c r="V53" s="25">
        <f>saida!BE50</f>
        <v>0</v>
      </c>
      <c r="W53" s="24">
        <f>saida!BF50</f>
        <v>0</v>
      </c>
      <c r="X53" s="25">
        <f>saida!BG50</f>
        <v>0</v>
      </c>
      <c r="Y53" s="24">
        <f>saida!BH50</f>
        <v>0</v>
      </c>
      <c r="Z53" s="25">
        <f>saida!BI50</f>
        <v>0</v>
      </c>
      <c r="AA53" s="24">
        <f>saida!BJ50</f>
        <v>0</v>
      </c>
      <c r="AB53" s="25">
        <f>saida!BK50</f>
        <v>0</v>
      </c>
      <c r="AC53" s="24">
        <f>saida!BL50</f>
        <v>0</v>
      </c>
      <c r="AD53" s="25">
        <f>saida!BM50</f>
        <v>0</v>
      </c>
      <c r="AE53" s="24">
        <f>saida!BN50</f>
        <v>0</v>
      </c>
      <c r="AF53" s="25">
        <f>saida!BO50</f>
        <v>0</v>
      </c>
      <c r="AG53" s="24">
        <f>saida!BP50</f>
        <v>0</v>
      </c>
      <c r="AH53" s="25">
        <f>saida!BQ50</f>
        <v>0</v>
      </c>
      <c r="AI53" s="24">
        <f>saida!BR50</f>
        <v>0</v>
      </c>
      <c r="AJ53" s="25">
        <f>saida!BS50</f>
        <v>0</v>
      </c>
      <c r="AK53" s="24">
        <f>saida!BT50</f>
        <v>0</v>
      </c>
      <c r="AL53" s="25">
        <f>saida!BU50</f>
        <v>0</v>
      </c>
      <c r="AM53" s="24">
        <f>saida!BV50</f>
        <v>0</v>
      </c>
      <c r="AN53" s="25">
        <f>saida!BW50</f>
        <v>0</v>
      </c>
      <c r="AO53" s="24">
        <f>saida!BX50</f>
        <v>0</v>
      </c>
      <c r="AP53" s="25">
        <f>saida!BY50</f>
        <v>0</v>
      </c>
      <c r="AQ53" s="24">
        <f>saida!BZ50</f>
        <v>0</v>
      </c>
      <c r="AR53" s="25">
        <f>saida!CA50</f>
        <v>0</v>
      </c>
      <c r="AS53" s="24">
        <f>saida!CB50</f>
        <v>0</v>
      </c>
      <c r="AT53" s="25">
        <f>saida!CC50</f>
        <v>0</v>
      </c>
      <c r="AU53" s="24">
        <f>saida!CD50</f>
        <v>0</v>
      </c>
      <c r="AV53" s="25">
        <f>saida!CE50</f>
        <v>0</v>
      </c>
      <c r="AW53" s="24">
        <f>saida!CF50</f>
        <v>0</v>
      </c>
      <c r="AX53" s="25">
        <f>saida!CG50</f>
        <v>0</v>
      </c>
      <c r="AY53" s="24">
        <f>saida!CH50</f>
        <v>0</v>
      </c>
      <c r="AZ53" s="25">
        <f>saida!CI50</f>
        <v>0</v>
      </c>
      <c r="BA53" s="24">
        <f>saida!CJ50</f>
        <v>0</v>
      </c>
      <c r="BB53" s="25">
        <f>saida!CK50</f>
        <v>0</v>
      </c>
      <c r="BC53" s="24">
        <f>saida!CL50</f>
        <v>0</v>
      </c>
      <c r="BD53" s="25">
        <f>saida!CM50</f>
        <v>0</v>
      </c>
      <c r="BE53" s="24">
        <f>saida!CN50</f>
        <v>0</v>
      </c>
      <c r="BF53" s="25">
        <f>saida!CO50</f>
        <v>0</v>
      </c>
      <c r="BG53" s="24">
        <f>saida!CP50</f>
        <v>0</v>
      </c>
      <c r="BH53" s="25">
        <f>saida!CQ50</f>
        <v>0</v>
      </c>
      <c r="BI53" s="24">
        <f>saida!CR50</f>
        <v>0</v>
      </c>
      <c r="BJ53" s="25">
        <f>saida!CS50</f>
        <v>0</v>
      </c>
      <c r="BK53" s="24">
        <f>saida!CT50</f>
        <v>0</v>
      </c>
      <c r="BL53" s="25">
        <f>saida!CU50</f>
        <v>0</v>
      </c>
      <c r="BM53" s="24">
        <f>saida!CV50</f>
        <v>0</v>
      </c>
      <c r="BN53" s="25">
        <f>saida!CW50</f>
        <v>0</v>
      </c>
    </row>
    <row r="54" spans="1:66" x14ac:dyDescent="0.25">
      <c r="D54" s="7">
        <v>50</v>
      </c>
      <c r="E54" s="78" t="str">
        <f>IF(ISNUMBER(saida!AN51)=TRUE,saida!AN51,"")</f>
        <v/>
      </c>
      <c r="F54" s="78" t="str">
        <f>IF(ISNUMBER(saida!AM51)=TRUE,saida!AM51,"")</f>
        <v/>
      </c>
      <c r="G54" s="24">
        <f>saida!AP51</f>
        <v>0</v>
      </c>
      <c r="H54" s="25">
        <f>saida!AQ51</f>
        <v>0</v>
      </c>
      <c r="I54" s="24">
        <f>saida!AR51</f>
        <v>0</v>
      </c>
      <c r="J54" s="25">
        <f>saida!AS51</f>
        <v>0</v>
      </c>
      <c r="K54" s="24">
        <f>saida!AT51</f>
        <v>0</v>
      </c>
      <c r="L54" s="25">
        <f>saida!AU51</f>
        <v>0</v>
      </c>
      <c r="M54" s="24">
        <f>saida!AV51</f>
        <v>0</v>
      </c>
      <c r="N54" s="25">
        <f>saida!AW51</f>
        <v>0</v>
      </c>
      <c r="O54" s="24">
        <f>saida!AX51</f>
        <v>0</v>
      </c>
      <c r="P54" s="25">
        <f>saida!AY51</f>
        <v>0</v>
      </c>
      <c r="Q54" s="24">
        <f>saida!AZ51</f>
        <v>0</v>
      </c>
      <c r="R54" s="25">
        <f>saida!BA51</f>
        <v>0</v>
      </c>
      <c r="S54" s="24">
        <f>saida!BB51</f>
        <v>0</v>
      </c>
      <c r="T54" s="25">
        <f>saida!BC51</f>
        <v>0</v>
      </c>
      <c r="U54" s="24">
        <f>saida!BD51</f>
        <v>0</v>
      </c>
      <c r="V54" s="25">
        <f>saida!BE51</f>
        <v>0</v>
      </c>
      <c r="W54" s="24">
        <f>saida!BF51</f>
        <v>0</v>
      </c>
      <c r="X54" s="25">
        <f>saida!BG51</f>
        <v>0</v>
      </c>
      <c r="Y54" s="24">
        <f>saida!BH51</f>
        <v>0</v>
      </c>
      <c r="Z54" s="25">
        <f>saida!BI51</f>
        <v>0</v>
      </c>
      <c r="AA54" s="24">
        <f>saida!BJ51</f>
        <v>0</v>
      </c>
      <c r="AB54" s="25">
        <f>saida!BK51</f>
        <v>0</v>
      </c>
      <c r="AC54" s="24">
        <f>saida!BL51</f>
        <v>0</v>
      </c>
      <c r="AD54" s="25">
        <f>saida!BM51</f>
        <v>0</v>
      </c>
      <c r="AE54" s="24">
        <f>saida!BN51</f>
        <v>0</v>
      </c>
      <c r="AF54" s="25">
        <f>saida!BO51</f>
        <v>0</v>
      </c>
      <c r="AG54" s="24">
        <f>saida!BP51</f>
        <v>0</v>
      </c>
      <c r="AH54" s="25">
        <f>saida!BQ51</f>
        <v>0</v>
      </c>
      <c r="AI54" s="24">
        <f>saida!BR51</f>
        <v>0</v>
      </c>
      <c r="AJ54" s="25">
        <f>saida!BS51</f>
        <v>0</v>
      </c>
      <c r="AK54" s="24">
        <f>saida!BT51</f>
        <v>0</v>
      </c>
      <c r="AL54" s="25">
        <f>saida!BU51</f>
        <v>0</v>
      </c>
      <c r="AM54" s="24">
        <f>saida!BV51</f>
        <v>0</v>
      </c>
      <c r="AN54" s="25">
        <f>saida!BW51</f>
        <v>0</v>
      </c>
      <c r="AO54" s="24">
        <f>saida!BX51</f>
        <v>0</v>
      </c>
      <c r="AP54" s="25">
        <f>saida!BY51</f>
        <v>0</v>
      </c>
      <c r="AQ54" s="24">
        <f>saida!BZ51</f>
        <v>0</v>
      </c>
      <c r="AR54" s="25">
        <f>saida!CA51</f>
        <v>0</v>
      </c>
      <c r="AS54" s="24">
        <f>saida!CB51</f>
        <v>0</v>
      </c>
      <c r="AT54" s="25">
        <f>saida!CC51</f>
        <v>0</v>
      </c>
      <c r="AU54" s="24">
        <f>saida!CD51</f>
        <v>0</v>
      </c>
      <c r="AV54" s="25">
        <f>saida!CE51</f>
        <v>0</v>
      </c>
      <c r="AW54" s="24">
        <f>saida!CF51</f>
        <v>0</v>
      </c>
      <c r="AX54" s="25">
        <f>saida!CG51</f>
        <v>0</v>
      </c>
      <c r="AY54" s="24">
        <f>saida!CH51</f>
        <v>0</v>
      </c>
      <c r="AZ54" s="25">
        <f>saida!CI51</f>
        <v>0</v>
      </c>
      <c r="BA54" s="24">
        <f>saida!CJ51</f>
        <v>0</v>
      </c>
      <c r="BB54" s="25">
        <f>saida!CK51</f>
        <v>0</v>
      </c>
      <c r="BC54" s="24">
        <f>saida!CL51</f>
        <v>0</v>
      </c>
      <c r="BD54" s="25">
        <f>saida!CM51</f>
        <v>0</v>
      </c>
      <c r="BE54" s="24">
        <f>saida!CN51</f>
        <v>0</v>
      </c>
      <c r="BF54" s="25">
        <f>saida!CO51</f>
        <v>0</v>
      </c>
      <c r="BG54" s="24">
        <f>saida!CP51</f>
        <v>0</v>
      </c>
      <c r="BH54" s="25">
        <f>saida!CQ51</f>
        <v>0</v>
      </c>
      <c r="BI54" s="24">
        <f>saida!CR51</f>
        <v>0</v>
      </c>
      <c r="BJ54" s="25">
        <f>saida!CS51</f>
        <v>0</v>
      </c>
      <c r="BK54" s="24">
        <f>saida!CT51</f>
        <v>0</v>
      </c>
      <c r="BL54" s="25">
        <f>saida!CU51</f>
        <v>0</v>
      </c>
      <c r="BM54" s="24">
        <f>saida!CV51</f>
        <v>0</v>
      </c>
      <c r="BN54" s="25">
        <f>saida!CW51</f>
        <v>0</v>
      </c>
    </row>
    <row r="55" spans="1:66" x14ac:dyDescent="0.25">
      <c r="D55" s="7">
        <v>51</v>
      </c>
      <c r="E55" s="78" t="str">
        <f>IF(ISNUMBER(saida!AN52)=TRUE,saida!AN52,"")</f>
        <v/>
      </c>
      <c r="F55" s="78" t="str">
        <f>IF(ISNUMBER(saida!AM52)=TRUE,saida!AM52,"")</f>
        <v/>
      </c>
      <c r="G55" s="24">
        <f>saida!AP52</f>
        <v>0</v>
      </c>
      <c r="H55" s="25">
        <f>saida!AQ52</f>
        <v>0</v>
      </c>
      <c r="I55" s="24">
        <f>saida!AR52</f>
        <v>0</v>
      </c>
      <c r="J55" s="25">
        <f>saida!AS52</f>
        <v>0</v>
      </c>
      <c r="K55" s="24">
        <f>saida!AT52</f>
        <v>0</v>
      </c>
      <c r="L55" s="25">
        <f>saida!AU52</f>
        <v>0</v>
      </c>
      <c r="M55" s="24">
        <f>saida!AV52</f>
        <v>0</v>
      </c>
      <c r="N55" s="25">
        <f>saida!AW52</f>
        <v>0</v>
      </c>
      <c r="O55" s="24">
        <f>saida!AX52</f>
        <v>0</v>
      </c>
      <c r="P55" s="25">
        <f>saida!AY52</f>
        <v>0</v>
      </c>
      <c r="Q55" s="24">
        <f>saida!AZ52</f>
        <v>0</v>
      </c>
      <c r="R55" s="25">
        <f>saida!BA52</f>
        <v>0</v>
      </c>
      <c r="S55" s="24">
        <f>saida!BB52</f>
        <v>0</v>
      </c>
      <c r="T55" s="25">
        <f>saida!BC52</f>
        <v>0</v>
      </c>
      <c r="U55" s="24">
        <f>saida!BD52</f>
        <v>0</v>
      </c>
      <c r="V55" s="25">
        <f>saida!BE52</f>
        <v>0</v>
      </c>
      <c r="W55" s="24">
        <f>saida!BF52</f>
        <v>0</v>
      </c>
      <c r="X55" s="25">
        <f>saida!BG52</f>
        <v>0</v>
      </c>
      <c r="Y55" s="24">
        <f>saida!BH52</f>
        <v>0</v>
      </c>
      <c r="Z55" s="25">
        <f>saida!BI52</f>
        <v>0</v>
      </c>
      <c r="AA55" s="24">
        <f>saida!BJ52</f>
        <v>0</v>
      </c>
      <c r="AB55" s="25">
        <f>saida!BK52</f>
        <v>0</v>
      </c>
      <c r="AC55" s="24">
        <f>saida!BL52</f>
        <v>0</v>
      </c>
      <c r="AD55" s="25">
        <f>saida!BM52</f>
        <v>0</v>
      </c>
      <c r="AE55" s="24">
        <f>saida!BN52</f>
        <v>0</v>
      </c>
      <c r="AF55" s="25">
        <f>saida!BO52</f>
        <v>0</v>
      </c>
      <c r="AG55" s="24">
        <f>saida!BP52</f>
        <v>0</v>
      </c>
      <c r="AH55" s="25">
        <f>saida!BQ52</f>
        <v>0</v>
      </c>
      <c r="AI55" s="24">
        <f>saida!BR52</f>
        <v>0</v>
      </c>
      <c r="AJ55" s="25">
        <f>saida!BS52</f>
        <v>0</v>
      </c>
      <c r="AK55" s="24">
        <f>saida!BT52</f>
        <v>0</v>
      </c>
      <c r="AL55" s="25">
        <f>saida!BU52</f>
        <v>0</v>
      </c>
      <c r="AM55" s="24">
        <f>saida!BV52</f>
        <v>0</v>
      </c>
      <c r="AN55" s="25">
        <f>saida!BW52</f>
        <v>0</v>
      </c>
      <c r="AO55" s="24">
        <f>saida!BX52</f>
        <v>0</v>
      </c>
      <c r="AP55" s="25">
        <f>saida!BY52</f>
        <v>0</v>
      </c>
      <c r="AQ55" s="24">
        <f>saida!BZ52</f>
        <v>0</v>
      </c>
      <c r="AR55" s="25">
        <f>saida!CA52</f>
        <v>0</v>
      </c>
      <c r="AS55" s="24">
        <f>saida!CB52</f>
        <v>0</v>
      </c>
      <c r="AT55" s="25">
        <f>saida!CC52</f>
        <v>0</v>
      </c>
      <c r="AU55" s="24">
        <f>saida!CD52</f>
        <v>0</v>
      </c>
      <c r="AV55" s="25">
        <f>saida!CE52</f>
        <v>0</v>
      </c>
      <c r="AW55" s="24">
        <f>saida!CF52</f>
        <v>0</v>
      </c>
      <c r="AX55" s="25">
        <f>saida!CG52</f>
        <v>0</v>
      </c>
      <c r="AY55" s="24">
        <f>saida!CH52</f>
        <v>0</v>
      </c>
      <c r="AZ55" s="25">
        <f>saida!CI52</f>
        <v>0</v>
      </c>
      <c r="BA55" s="24">
        <f>saida!CJ52</f>
        <v>0</v>
      </c>
      <c r="BB55" s="25">
        <f>saida!CK52</f>
        <v>0</v>
      </c>
      <c r="BC55" s="24">
        <f>saida!CL52</f>
        <v>0</v>
      </c>
      <c r="BD55" s="25">
        <f>saida!CM52</f>
        <v>0</v>
      </c>
      <c r="BE55" s="24">
        <f>saida!CN52</f>
        <v>0</v>
      </c>
      <c r="BF55" s="25">
        <f>saida!CO52</f>
        <v>0</v>
      </c>
      <c r="BG55" s="24">
        <f>saida!CP52</f>
        <v>0</v>
      </c>
      <c r="BH55" s="25">
        <f>saida!CQ52</f>
        <v>0</v>
      </c>
      <c r="BI55" s="24">
        <f>saida!CR52</f>
        <v>0</v>
      </c>
      <c r="BJ55" s="25">
        <f>saida!CS52</f>
        <v>0</v>
      </c>
      <c r="BK55" s="24">
        <f>saida!CT52</f>
        <v>0</v>
      </c>
      <c r="BL55" s="25">
        <f>saida!CU52</f>
        <v>0</v>
      </c>
      <c r="BM55" s="24">
        <f>saida!CV52</f>
        <v>0</v>
      </c>
      <c r="BN55" s="25">
        <f>saida!CW52</f>
        <v>0</v>
      </c>
    </row>
    <row r="56" spans="1:66" x14ac:dyDescent="0.25">
      <c r="A56" s="10"/>
      <c r="B56" s="10"/>
      <c r="C56" s="10"/>
      <c r="D56" s="9"/>
      <c r="E56" s="9"/>
      <c r="F56" s="9"/>
      <c r="G56" s="9"/>
      <c r="H56" s="103"/>
      <c r="I56" s="103"/>
      <c r="J56" s="103"/>
      <c r="K56" s="103"/>
      <c r="L56" s="103"/>
      <c r="M56" s="103"/>
      <c r="N56" s="103"/>
      <c r="O56" s="9"/>
      <c r="P56" s="9"/>
      <c r="Q56" s="9"/>
      <c r="R56" s="10"/>
      <c r="S56" s="10"/>
      <c r="T56" s="10"/>
      <c r="U56" s="10"/>
      <c r="V56" s="103"/>
      <c r="W56" s="103"/>
      <c r="X56" s="103"/>
      <c r="Y56" s="103"/>
      <c r="Z56" s="103"/>
      <c r="AA56" s="103"/>
      <c r="AB56" s="10"/>
      <c r="AC56" s="10"/>
      <c r="AD56" s="10"/>
      <c r="AE56" s="10"/>
      <c r="AF56" s="10"/>
      <c r="AG56" s="10"/>
      <c r="AH56" s="103"/>
      <c r="AI56" s="103"/>
      <c r="AJ56" s="103"/>
      <c r="AK56" s="103"/>
      <c r="AL56" s="103"/>
      <c r="AM56" s="103"/>
      <c r="AN56" s="103"/>
      <c r="AO56" s="103"/>
    </row>
    <row r="57" spans="1:66" x14ac:dyDescent="0.25">
      <c r="D57"/>
      <c r="E57"/>
      <c r="F57"/>
      <c r="G57"/>
      <c r="H57"/>
      <c r="I57"/>
      <c r="J57"/>
      <c r="K57" s="127" t="s">
        <v>55</v>
      </c>
      <c r="L57"/>
      <c r="M57"/>
      <c r="N57"/>
      <c r="O57"/>
      <c r="P57"/>
      <c r="Q57"/>
    </row>
    <row r="58" spans="1:66" x14ac:dyDescent="0.25">
      <c r="D58"/>
      <c r="E58"/>
      <c r="F58"/>
      <c r="G58"/>
      <c r="H58" s="2">
        <f>MIN(H62:H350)</f>
        <v>0.29934289436998313</v>
      </c>
      <c r="I58" s="127" t="s">
        <v>53</v>
      </c>
      <c r="J58" s="130" t="e">
        <f>MIN(J62:J223)</f>
        <v>#DIV/0!</v>
      </c>
      <c r="K58" s="128" t="e">
        <f>MIN(K62:K223)</f>
        <v>#DIV/0!</v>
      </c>
      <c r="M58"/>
      <c r="N58"/>
      <c r="O58"/>
      <c r="P58"/>
      <c r="Q58"/>
    </row>
    <row r="59" spans="1:66" ht="15.75" x14ac:dyDescent="0.25">
      <c r="D59"/>
      <c r="H59" s="2">
        <f>MAX(H62:H350)</f>
        <v>1.953936623137162</v>
      </c>
      <c r="I59" s="127" t="s">
        <v>54</v>
      </c>
      <c r="J59" s="130" t="e">
        <f>MAX(J62:J223)</f>
        <v>#DIV/0!</v>
      </c>
      <c r="K59" s="128" t="e">
        <f>MAX(K62:K223)</f>
        <v>#DIV/0!</v>
      </c>
      <c r="M59" s="170" t="s">
        <v>62</v>
      </c>
      <c r="N59" s="170"/>
      <c r="O59" s="170"/>
      <c r="P59" s="170"/>
      <c r="Q59" s="170"/>
      <c r="R59" s="170"/>
    </row>
    <row r="60" spans="1:66" ht="15.75" x14ac:dyDescent="0.25">
      <c r="D60"/>
      <c r="F60" s="171" t="s">
        <v>58</v>
      </c>
      <c r="G60" s="172"/>
      <c r="H60" s="172"/>
      <c r="I60" s="172"/>
      <c r="J60" s="172"/>
      <c r="K60" s="173"/>
      <c r="M60" s="174" t="s">
        <v>61</v>
      </c>
      <c r="N60" s="175"/>
      <c r="O60" s="175"/>
      <c r="P60" s="175"/>
      <c r="Q60" s="175"/>
      <c r="R60" s="175"/>
      <c r="T60" s="139" t="s">
        <v>60</v>
      </c>
      <c r="U60" s="140"/>
      <c r="V60" s="140"/>
      <c r="W60" s="140"/>
      <c r="X60" s="141"/>
      <c r="Z60" s="138" t="s">
        <v>59</v>
      </c>
      <c r="AA60" s="136"/>
      <c r="AB60" s="137"/>
    </row>
    <row r="61" spans="1:66" x14ac:dyDescent="0.25">
      <c r="D61"/>
      <c r="E61" s="131" t="str">
        <f>saida!W1</f>
        <v>w MX</v>
      </c>
      <c r="F61" s="127" t="str">
        <f>saida!U1</f>
        <v>T all</v>
      </c>
      <c r="G61" s="127" t="str">
        <f>saida!V1</f>
        <v>x_MEG_sol</v>
      </c>
      <c r="H61" s="127" t="str">
        <f>saida!Y1</f>
        <v>b_mix exp</v>
      </c>
      <c r="I61" s="127" t="s">
        <v>56</v>
      </c>
      <c r="J61" s="127" t="s">
        <v>57</v>
      </c>
      <c r="K61" s="127" t="s">
        <v>55</v>
      </c>
      <c r="M61" s="127" t="s">
        <v>1</v>
      </c>
      <c r="N61" s="127" t="s">
        <v>2</v>
      </c>
      <c r="O61" s="127" t="s">
        <v>3</v>
      </c>
      <c r="P61" s="127" t="s">
        <v>56</v>
      </c>
      <c r="Q61" s="127" t="s">
        <v>57</v>
      </c>
      <c r="R61" s="127" t="s">
        <v>55</v>
      </c>
      <c r="T61" s="127" t="s">
        <v>1</v>
      </c>
      <c r="U61" s="127" t="s">
        <v>2</v>
      </c>
      <c r="V61" s="127" t="s">
        <v>3</v>
      </c>
      <c r="W61" s="127" t="s">
        <v>4</v>
      </c>
      <c r="X61" s="127" t="str">
        <f>saida!J1</f>
        <v>Potencial exp</v>
      </c>
      <c r="Z61" s="127" t="s">
        <v>2</v>
      </c>
      <c r="AA61" s="127" t="s">
        <v>1</v>
      </c>
      <c r="AB61" s="127" t="s">
        <v>52</v>
      </c>
    </row>
    <row r="62" spans="1:66" x14ac:dyDescent="0.25">
      <c r="D62">
        <v>1</v>
      </c>
      <c r="E62" s="132">
        <f>IF(ISNUMBER(saida!W2)=TRUE,saida!W2,"")</f>
        <v>5.7964830000000002E-2</v>
      </c>
      <c r="F62" s="129">
        <f>IF(ISNUMBER(saida!U2)=TRUE,saida!U2,"")</f>
        <v>278.14999999999998</v>
      </c>
      <c r="G62" s="128">
        <f>IF(ISNUMBER(saida!V2)=TRUE,saida!V2,"")</f>
        <v>4.890609961951474E-2</v>
      </c>
      <c r="H62" s="128">
        <f>IF(ISNUMBER(saida!Y2)=TRUE,saida!Y2,"")</f>
        <v>0.73245672982676435</v>
      </c>
      <c r="I62" s="129">
        <f>(saida!Y2-saida!Z2)/saida!Y2*100</f>
        <v>-8.5767499982857903E-2</v>
      </c>
      <c r="J62" s="129">
        <f>ABS(I62)</f>
        <v>8.5767499982857903E-2</v>
      </c>
      <c r="K62" s="129">
        <f>ROUND(J62,1)+1</f>
        <v>1.1000000000000001</v>
      </c>
      <c r="M62" s="129">
        <v>278.14999999999998</v>
      </c>
      <c r="N62" s="128">
        <v>0</v>
      </c>
      <c r="O62" s="128">
        <v>0.89598268244671386</v>
      </c>
      <c r="P62" s="128">
        <v>-2.365151082806944</v>
      </c>
      <c r="Q62" s="128">
        <v>2.365151082806944</v>
      </c>
      <c r="R62" s="128">
        <v>3.4</v>
      </c>
      <c r="T62" s="129">
        <f>saida!X2</f>
        <v>278.14999999999998</v>
      </c>
      <c r="U62" s="128">
        <f>saida!V2</f>
        <v>4.890609961951474E-2</v>
      </c>
      <c r="V62" s="128">
        <f>saida!Y2</f>
        <v>0.73245672982676435</v>
      </c>
      <c r="W62" s="128">
        <f>saida!AA2</f>
        <v>0.55423270205164221</v>
      </c>
      <c r="X62" s="128">
        <f>saida!J2</f>
        <v>-0.12570817226948991</v>
      </c>
      <c r="Z62" s="128">
        <f t="shared" ref="Z62:Z92" si="34">F5</f>
        <v>0</v>
      </c>
      <c r="AA62" s="129">
        <f>saida!$AO$2</f>
        <v>278.14999999999998</v>
      </c>
      <c r="AB62" s="128">
        <f t="shared" ref="AB62:AB92" si="35">G5</f>
        <v>0.92720974552795932</v>
      </c>
    </row>
    <row r="63" spans="1:66" x14ac:dyDescent="0.25">
      <c r="D63">
        <v>2</v>
      </c>
      <c r="E63" s="132">
        <f>IF(ISNUMBER(saida!W3)=TRUE,saida!W3,"")</f>
        <v>4.9144094999999999E-2</v>
      </c>
      <c r="F63" s="129">
        <f>IF(ISNUMBER(saida!U3)=TRUE,saida!U3,"")</f>
        <v>278.14999999999998</v>
      </c>
      <c r="G63" s="128">
        <f>IF(ISNUMBER(saida!V3)=TRUE,saida!V3,"")</f>
        <v>0.10160618031962269</v>
      </c>
      <c r="H63" s="128">
        <f>IF(ISNUMBER(saida!Y3)=TRUE,saida!Y3,"")</f>
        <v>0.61523517593341326</v>
      </c>
      <c r="I63" s="129">
        <f>(saida!Y3-saida!Z3)/saida!Y3*100</f>
        <v>3.2995142695289288</v>
      </c>
      <c r="J63" s="129">
        <f t="shared" ref="J63:J126" si="36">ABS(I63)</f>
        <v>3.2995142695289288</v>
      </c>
      <c r="K63" s="129">
        <f t="shared" ref="K63:K126" si="37">ROUND(J63,1)+1</f>
        <v>4.3</v>
      </c>
      <c r="M63" s="129">
        <v>278.14999999999998</v>
      </c>
      <c r="N63" s="128">
        <v>4.890609961951474E-2</v>
      </c>
      <c r="O63" s="128">
        <v>0.73245672982676435</v>
      </c>
      <c r="P63" s="128">
        <v>0.19947265323996288</v>
      </c>
      <c r="Q63" s="128">
        <v>0.19947265323996288</v>
      </c>
      <c r="R63" s="128">
        <v>1.2</v>
      </c>
      <c r="T63" s="129">
        <f>saida!X3</f>
        <v>278.14999999999998</v>
      </c>
      <c r="U63" s="128">
        <f>saida!V3</f>
        <v>0.10160618031962269</v>
      </c>
      <c r="V63" s="128">
        <f>saida!Y3</f>
        <v>0.61523517593341326</v>
      </c>
      <c r="W63" s="128">
        <f>saida!AA3</f>
        <v>0.56573155826567811</v>
      </c>
      <c r="X63" s="128">
        <f>saida!J3</f>
        <v>-0.19981638846108421</v>
      </c>
      <c r="Z63" s="128">
        <f t="shared" si="34"/>
        <v>3.3333333333333333E-2</v>
      </c>
      <c r="AA63" s="129">
        <f>saida!$AO$2</f>
        <v>278.14999999999998</v>
      </c>
      <c r="AB63" s="128">
        <f t="shared" si="35"/>
        <v>0.78642416251001201</v>
      </c>
    </row>
    <row r="64" spans="1:66" x14ac:dyDescent="0.25">
      <c r="D64">
        <v>3</v>
      </c>
      <c r="E64" s="132">
        <f>IF(ISNUMBER(saida!W4)=TRUE,saida!W4,"")</f>
        <v>2.7218268E-2</v>
      </c>
      <c r="F64" s="129">
        <f>IF(ISNUMBER(saida!U4)=TRUE,saida!U4,"")</f>
        <v>278.14999999999998</v>
      </c>
      <c r="G64" s="128">
        <f>IF(ISNUMBER(saida!V4)=TRUE,saida!V4,"")</f>
        <v>0.72227252496100203</v>
      </c>
      <c r="H64" s="128">
        <f>IF(ISNUMBER(saida!Y4)=TRUE,saida!Y4,"")</f>
        <v>0.33306546509037449</v>
      </c>
      <c r="I64" s="129">
        <f>(saida!Y4-saida!Z4)/saida!Y4*100</f>
        <v>-0.76253735176027559</v>
      </c>
      <c r="J64" s="129">
        <f t="shared" si="36"/>
        <v>0.76253735176027559</v>
      </c>
      <c r="K64" s="129">
        <f t="shared" si="37"/>
        <v>1.8</v>
      </c>
      <c r="M64" s="129">
        <v>278.14999999999998</v>
      </c>
      <c r="N64" s="128">
        <v>0.10160618031962269</v>
      </c>
      <c r="O64" s="128">
        <v>0.61523517593341326</v>
      </c>
      <c r="P64" s="128">
        <v>3.12429804440578</v>
      </c>
      <c r="Q64" s="128">
        <v>3.12429804440578</v>
      </c>
      <c r="R64" s="128">
        <v>4.0999999999999996</v>
      </c>
      <c r="T64" s="129">
        <f>saida!X4</f>
        <v>278.14999999999998</v>
      </c>
      <c r="U64" s="128">
        <f>saida!V4</f>
        <v>0.72227252496100203</v>
      </c>
      <c r="V64" s="128">
        <f>saida!Y4</f>
        <v>0.33306546509037449</v>
      </c>
      <c r="W64" s="128">
        <f>saida!AA4</f>
        <v>0.40139164811801192</v>
      </c>
      <c r="X64" s="128">
        <f>saida!J4</f>
        <v>-0.2173462879521921</v>
      </c>
      <c r="Z64" s="128">
        <f t="shared" si="34"/>
        <v>6.6666666666666666E-2</v>
      </c>
      <c r="AA64" s="129">
        <f>saida!$AO$2</f>
        <v>278.14999999999998</v>
      </c>
      <c r="AB64" s="128">
        <f t="shared" si="35"/>
        <v>0.67998208039947505</v>
      </c>
    </row>
    <row r="65" spans="4:28" x14ac:dyDescent="0.25">
      <c r="D65">
        <v>4</v>
      </c>
      <c r="E65" s="132">
        <f>IF(ISNUMBER(saida!W5)=TRUE,saida!W5,"")</f>
        <v>2.5118093000000001E-2</v>
      </c>
      <c r="F65" s="129">
        <f>IF(ISNUMBER(saida!U5)=TRUE,saida!U5,"")</f>
        <v>278.14999999999998</v>
      </c>
      <c r="G65" s="128">
        <f>IF(ISNUMBER(saida!V5)=TRUE,saida!V5,"")</f>
        <v>0.61986463496694677</v>
      </c>
      <c r="H65" s="128">
        <f>IF(ISNUMBER(saida!Y5)=TRUE,saida!Y5,"")</f>
        <v>0.30670381494730109</v>
      </c>
      <c r="I65" s="129">
        <f>(saida!Y5-saida!Z5)/saida!Y5*100</f>
        <v>-3.2978859524545379</v>
      </c>
      <c r="J65" s="129">
        <f t="shared" si="36"/>
        <v>3.2978859524545379</v>
      </c>
      <c r="K65" s="129">
        <f t="shared" si="37"/>
        <v>4.3</v>
      </c>
      <c r="M65" s="129">
        <v>278.14999999999998</v>
      </c>
      <c r="N65" s="128">
        <v>0.72227252496100203</v>
      </c>
      <c r="O65" s="128">
        <v>0.33306546509037449</v>
      </c>
      <c r="P65" s="128">
        <v>-0.74805565513072192</v>
      </c>
      <c r="Q65" s="128">
        <v>0.74805565513072192</v>
      </c>
      <c r="R65" s="128">
        <v>1.7</v>
      </c>
      <c r="T65" s="129">
        <f>saida!X5</f>
        <v>278.14999999999998</v>
      </c>
      <c r="U65" s="128">
        <f>saida!V5</f>
        <v>0.61986463496694677</v>
      </c>
      <c r="V65" s="128">
        <f>saida!Y5</f>
        <v>0.30670381494730109</v>
      </c>
      <c r="W65" s="128">
        <f>saida!AA5</f>
        <v>0.46759968818259912</v>
      </c>
      <c r="X65" s="128">
        <f>saida!J5</f>
        <v>-0.3021122132833618</v>
      </c>
      <c r="Z65" s="128">
        <f t="shared" si="34"/>
        <v>0.1</v>
      </c>
      <c r="AA65" s="129">
        <f>saida!$AO$2</f>
        <v>278.14999999999998</v>
      </c>
      <c r="AB65" s="128">
        <f t="shared" si="35"/>
        <v>0.59836385838699624</v>
      </c>
    </row>
    <row r="66" spans="4:28" x14ac:dyDescent="0.25">
      <c r="D66">
        <v>5</v>
      </c>
      <c r="E66" s="132">
        <f>IF(ISNUMBER(saida!W6)=TRUE,saida!W6,"")</f>
        <v>3.2930743999999998E-2</v>
      </c>
      <c r="F66" s="129">
        <f>IF(ISNUMBER(saida!U6)=TRUE,saida!U6,"")</f>
        <v>278.14999999999998</v>
      </c>
      <c r="G66" s="128">
        <f>IF(ISNUMBER(saida!V6)=TRUE,saida!V6,"")</f>
        <v>0.83726807125623526</v>
      </c>
      <c r="H66" s="128">
        <f>IF(ISNUMBER(saida!Y6)=TRUE,saida!Y6,"")</f>
        <v>0.40534842522178172</v>
      </c>
      <c r="I66" s="129">
        <f>(saida!Y6-saida!Z6)/saida!Y6*100</f>
        <v>4.2441183076038733</v>
      </c>
      <c r="J66" s="129">
        <f t="shared" si="36"/>
        <v>4.2441183076038733</v>
      </c>
      <c r="K66" s="129">
        <f t="shared" si="37"/>
        <v>5.2</v>
      </c>
      <c r="M66" s="129">
        <v>278.14999999999998</v>
      </c>
      <c r="N66" s="128">
        <v>9.8687179905386554E-3</v>
      </c>
      <c r="O66" s="128">
        <v>0.88643506947730344</v>
      </c>
      <c r="P66" s="128">
        <v>1.4710852664160521</v>
      </c>
      <c r="Q66" s="128">
        <v>1.4710852664160521</v>
      </c>
      <c r="R66" s="128">
        <v>2.5</v>
      </c>
      <c r="T66" s="129">
        <f>saida!X6</f>
        <v>278.14999999999998</v>
      </c>
      <c r="U66" s="128">
        <f>saida!V6</f>
        <v>0.83726807125623526</v>
      </c>
      <c r="V66" s="128">
        <f>saida!Y6</f>
        <v>0.40534842522178172</v>
      </c>
      <c r="W66" s="128">
        <f>saida!AA6</f>
        <v>0.30961177720577759</v>
      </c>
      <c r="X66" s="128">
        <f>saida!J6</f>
        <v>-0.1065223019191739</v>
      </c>
      <c r="Z66" s="128">
        <f t="shared" si="34"/>
        <v>0.1333333333333333</v>
      </c>
      <c r="AA66" s="129">
        <f>saida!$AO$2</f>
        <v>278.14999999999998</v>
      </c>
      <c r="AB66" s="128">
        <f t="shared" si="35"/>
        <v>0.53500464167669659</v>
      </c>
    </row>
    <row r="67" spans="4:28" x14ac:dyDescent="0.25">
      <c r="D67">
        <v>6</v>
      </c>
      <c r="E67" s="132">
        <f>IF(ISNUMBER(saida!W7)=TRUE,saida!W7,"")</f>
        <v>7.3002082999999995E-2</v>
      </c>
      <c r="F67" s="129">
        <f>IF(ISNUMBER(saida!U7)=TRUE,saida!U7,"")</f>
        <v>278.14999999999998</v>
      </c>
      <c r="G67" s="128">
        <f>IF(ISNUMBER(saida!V7)=TRUE,saida!V7,"")</f>
        <v>0</v>
      </c>
      <c r="H67" s="128">
        <f>IF(ISNUMBER(saida!Y7)=TRUE,saida!Y7,"")</f>
        <v>0.93743468465636259</v>
      </c>
      <c r="I67" s="129">
        <f>(saida!Y7-saida!Z7)/saida!Y7*100</f>
        <v>1.0907361649260481</v>
      </c>
      <c r="J67" s="129">
        <f t="shared" si="36"/>
        <v>1.0907361649260481</v>
      </c>
      <c r="K67" s="129">
        <f t="shared" si="37"/>
        <v>2.1</v>
      </c>
      <c r="M67" s="129">
        <v>278.14999999999998</v>
      </c>
      <c r="N67" s="128">
        <v>0.61986463496694677</v>
      </c>
      <c r="O67" s="128">
        <v>0.30670381494730109</v>
      </c>
      <c r="P67" s="128">
        <v>-2.7496420861165154</v>
      </c>
      <c r="Q67" s="128">
        <v>2.7496420861165154</v>
      </c>
      <c r="R67" s="128">
        <v>3.7</v>
      </c>
      <c r="T67" s="129">
        <f>saida!X7</f>
        <v>278.14999999999998</v>
      </c>
      <c r="U67" s="128">
        <f>saida!V7</f>
        <v>0</v>
      </c>
      <c r="V67" s="128">
        <f>saida!Y7</f>
        <v>0.93743468465636259</v>
      </c>
      <c r="W67" s="128">
        <f>saida!AA7</f>
        <v>0.53355310479683815</v>
      </c>
      <c r="X67" s="128">
        <f>saida!J7</f>
        <v>1.0000000000000001E-5</v>
      </c>
      <c r="Z67" s="128">
        <f t="shared" si="34"/>
        <v>0.16666666666666671</v>
      </c>
      <c r="AA67" s="129">
        <f>saida!$AO$2</f>
        <v>278.14999999999998</v>
      </c>
      <c r="AB67" s="128">
        <f t="shared" si="35"/>
        <v>0.48530774034938462</v>
      </c>
    </row>
    <row r="68" spans="4:28" x14ac:dyDescent="0.25">
      <c r="D68">
        <v>7</v>
      </c>
      <c r="E68" s="132">
        <f>IF(ISNUMBER(saida!W8)=TRUE,saida!W8,"")</f>
        <v>2.4530044000000001E-2</v>
      </c>
      <c r="F68" s="129">
        <f>IF(ISNUMBER(saida!U8)=TRUE,saida!U8,"")</f>
        <v>278.14999999999998</v>
      </c>
      <c r="G68" s="128">
        <f>IF(ISNUMBER(saida!V8)=TRUE,saida!V8,"")</f>
        <v>0.50715965042340005</v>
      </c>
      <c r="H68" s="128">
        <f>IF(ISNUMBER(saida!Y8)=TRUE,saida!Y8,"")</f>
        <v>0.29934289436998313</v>
      </c>
      <c r="I68" s="129">
        <f>(saida!Y8-saida!Z8)/saida!Y8*100</f>
        <v>-5.269542271761944</v>
      </c>
      <c r="J68" s="129">
        <f t="shared" si="36"/>
        <v>5.269542271761944</v>
      </c>
      <c r="K68" s="129">
        <f t="shared" si="37"/>
        <v>6.3</v>
      </c>
      <c r="M68" s="129">
        <v>278.14999999999998</v>
      </c>
      <c r="N68" s="128">
        <v>0.83726807125623526</v>
      </c>
      <c r="O68" s="128">
        <v>0.40534842522178172</v>
      </c>
      <c r="P68" s="128">
        <v>3.615604191904942</v>
      </c>
      <c r="Q68" s="128">
        <v>3.615604191904942</v>
      </c>
      <c r="R68" s="128">
        <v>4.5999999999999996</v>
      </c>
      <c r="T68" s="129">
        <f>saida!X8</f>
        <v>278.14999999999998</v>
      </c>
      <c r="U68" s="128">
        <f>saida!V8</f>
        <v>0.50715965042340005</v>
      </c>
      <c r="V68" s="128">
        <f>saida!Y8</f>
        <v>0.29934289436998313</v>
      </c>
      <c r="W68" s="128">
        <f>saida!AA8</f>
        <v>0.52466086305420101</v>
      </c>
      <c r="X68" s="128">
        <f>saida!J8</f>
        <v>-0.38183343638734812</v>
      </c>
      <c r="Z68" s="128">
        <f t="shared" si="34"/>
        <v>0.2</v>
      </c>
      <c r="AA68" s="129">
        <f>saida!$AO$2</f>
        <v>278.14999999999998</v>
      </c>
      <c r="AB68" s="128">
        <f t="shared" si="35"/>
        <v>0.44600437991117098</v>
      </c>
    </row>
    <row r="69" spans="4:28" x14ac:dyDescent="0.25">
      <c r="D69">
        <v>8</v>
      </c>
      <c r="E69" s="132">
        <f>IF(ISNUMBER(saida!W9)=TRUE,saida!W9,"")</f>
        <v>3.1334611000000012E-2</v>
      </c>
      <c r="F69" s="129">
        <f>IF(ISNUMBER(saida!U9)=TRUE,saida!U9,"")</f>
        <v>278.14999999999998</v>
      </c>
      <c r="G69" s="128">
        <f>IF(ISNUMBER(saida!V9)=TRUE,saida!V9,"")</f>
        <v>0.24659019093794379</v>
      </c>
      <c r="H69" s="128">
        <f>IF(ISNUMBER(saida!Y9)=TRUE,saida!Y9,"")</f>
        <v>0.38506588986839507</v>
      </c>
      <c r="I69" s="129">
        <f>(saida!Y9-saida!Z9)/saida!Y9*100</f>
        <v>-4.9513179603177475</v>
      </c>
      <c r="J69" s="129">
        <f t="shared" si="36"/>
        <v>4.9513179603177475</v>
      </c>
      <c r="K69" s="129">
        <f t="shared" si="37"/>
        <v>6</v>
      </c>
      <c r="M69" s="129">
        <v>278.14999999999998</v>
      </c>
      <c r="N69" s="128">
        <v>0</v>
      </c>
      <c r="O69" s="128">
        <v>0.93743468465636259</v>
      </c>
      <c r="P69" s="128">
        <v>2.1612874396070128</v>
      </c>
      <c r="Q69" s="128">
        <v>2.1612874396070128</v>
      </c>
      <c r="R69" s="128">
        <v>3.2</v>
      </c>
      <c r="T69" s="129">
        <f>saida!X9</f>
        <v>278.14999999999998</v>
      </c>
      <c r="U69" s="128">
        <f>saida!V9</f>
        <v>0.24659019093794379</v>
      </c>
      <c r="V69" s="128">
        <f>saida!Y9</f>
        <v>0.38506588986839507</v>
      </c>
      <c r="W69" s="128">
        <f>saida!AA9</f>
        <v>0.58653054608858823</v>
      </c>
      <c r="X69" s="128">
        <f>saida!J9</f>
        <v>-0.41288236684367818</v>
      </c>
      <c r="Z69" s="128">
        <f t="shared" si="34"/>
        <v>0.23333333333333331</v>
      </c>
      <c r="AA69" s="129">
        <f>saida!$AO$2</f>
        <v>278.14999999999998</v>
      </c>
      <c r="AB69" s="128">
        <f t="shared" si="35"/>
        <v>0.41473499893590732</v>
      </c>
    </row>
    <row r="70" spans="4:28" x14ac:dyDescent="0.25">
      <c r="D70">
        <v>9</v>
      </c>
      <c r="E70" s="132">
        <f>IF(ISNUMBER(saida!W10)=TRUE,saida!W10,"")</f>
        <v>5.1244270000000001E-2</v>
      </c>
      <c r="F70" s="129">
        <f>IF(ISNUMBER(saida!U10)=TRUE,saida!U10,"")</f>
        <v>278.14999999999998</v>
      </c>
      <c r="G70" s="128">
        <f>IF(ISNUMBER(saida!V10)=TRUE,saida!V10,"")</f>
        <v>1</v>
      </c>
      <c r="H70" s="128">
        <f>IF(ISNUMBER(saida!Y10)=TRUE,saida!Y10,"")</f>
        <v>0.64294736854975298</v>
      </c>
      <c r="I70" s="129">
        <f>(saida!Y10-saida!Z10)/saida!Y10*100</f>
        <v>-1.4567949246518905</v>
      </c>
      <c r="J70" s="129">
        <f t="shared" si="36"/>
        <v>1.4567949246518905</v>
      </c>
      <c r="K70" s="129">
        <f t="shared" si="37"/>
        <v>2.5</v>
      </c>
      <c r="M70" s="129">
        <v>278.14999999999998</v>
      </c>
      <c r="N70" s="128">
        <v>0.50715965042340005</v>
      </c>
      <c r="O70" s="128">
        <v>0.29934289436998313</v>
      </c>
      <c r="P70" s="128">
        <v>-4.5122387924167811</v>
      </c>
      <c r="Q70" s="128">
        <v>4.5122387924167811</v>
      </c>
      <c r="R70" s="128">
        <v>5.5</v>
      </c>
      <c r="T70" s="129">
        <f>saida!X10</f>
        <v>278.14999999999998</v>
      </c>
      <c r="U70" s="128">
        <f>saida!V10</f>
        <v>1</v>
      </c>
      <c r="V70" s="128">
        <f>saida!Y10</f>
        <v>0.64294736854975298</v>
      </c>
      <c r="W70" s="128">
        <f>saida!AA10</f>
        <v>0.16871133093130811</v>
      </c>
      <c r="X70" s="128">
        <f>saida!J10</f>
        <v>1.0000000000000001E-5</v>
      </c>
      <c r="Z70" s="128">
        <f t="shared" si="34"/>
        <v>0.26666666666666672</v>
      </c>
      <c r="AA70" s="129">
        <f>saida!$AO$2</f>
        <v>278.14999999999998</v>
      </c>
      <c r="AB70" s="128">
        <f t="shared" si="35"/>
        <v>0.38977234772908981</v>
      </c>
    </row>
    <row r="71" spans="4:28" x14ac:dyDescent="0.25">
      <c r="D71">
        <v>10</v>
      </c>
      <c r="E71" s="132">
        <f>IF(ISNUMBER(saida!W11)=TRUE,saida!W11,"")</f>
        <v>7.5039698146153605E-2</v>
      </c>
      <c r="F71" s="129">
        <f>IF(ISNUMBER(saida!U11)=TRUE,saida!U11,"")</f>
        <v>283.14999999999998</v>
      </c>
      <c r="G71" s="128">
        <f>IF(ISNUMBER(saida!V11)=TRUE,saida!V11,"")</f>
        <v>3.2223799362992523E-17</v>
      </c>
      <c r="H71" s="128">
        <f>IF(ISNUMBER(saida!Y11)=TRUE,saida!Y11,"")</f>
        <v>0.9657228532976343</v>
      </c>
      <c r="I71" s="129">
        <f>(saida!Y11-saida!Z11)/saida!Y11*100</f>
        <v>-3.8632298902048965</v>
      </c>
      <c r="J71" s="129">
        <f t="shared" si="36"/>
        <v>3.8632298902048965</v>
      </c>
      <c r="K71" s="129">
        <f t="shared" si="37"/>
        <v>4.9000000000000004</v>
      </c>
      <c r="M71" s="129">
        <v>278.14999999999998</v>
      </c>
      <c r="N71" s="128">
        <v>0.24659019093794379</v>
      </c>
      <c r="O71" s="128">
        <v>0.38506588986839507</v>
      </c>
      <c r="P71" s="128">
        <v>-5.1300472596201407</v>
      </c>
      <c r="Q71" s="128">
        <v>5.1300472596201407</v>
      </c>
      <c r="R71" s="128">
        <v>6.1</v>
      </c>
      <c r="T71" s="129">
        <f>saida!X11</f>
        <v>283.14999999999998</v>
      </c>
      <c r="U71" s="128">
        <f>saida!V11</f>
        <v>3.2223799362992523E-17</v>
      </c>
      <c r="V71" s="128">
        <f>saida!Y11</f>
        <v>0.9657228532976343</v>
      </c>
      <c r="W71" s="128">
        <f>saida!AA11</f>
        <v>0.53394238113348425</v>
      </c>
      <c r="X71" s="128">
        <f>saida!J11</f>
        <v>-3.1302329057225867E-2</v>
      </c>
      <c r="Z71" s="128">
        <f t="shared" si="34"/>
        <v>0.3</v>
      </c>
      <c r="AA71" s="129">
        <f>saida!$AO$2</f>
        <v>278.14999999999998</v>
      </c>
      <c r="AB71" s="128">
        <f t="shared" si="35"/>
        <v>0.36983606571405098</v>
      </c>
    </row>
    <row r="72" spans="4:28" x14ac:dyDescent="0.25">
      <c r="D72">
        <v>11</v>
      </c>
      <c r="E72" s="132">
        <f>IF(ISNUMBER(saida!W12)=TRUE,saida!W12,"")</f>
        <v>3.7551129000000003E-2</v>
      </c>
      <c r="F72" s="129">
        <f>IF(ISNUMBER(saida!U12)=TRUE,saida!U12,"")</f>
        <v>283.14999999999998</v>
      </c>
      <c r="G72" s="128">
        <f>IF(ISNUMBER(saida!V12)=TRUE,saida!V12,"")</f>
        <v>0.24756119157105391</v>
      </c>
      <c r="H72" s="128">
        <f>IF(ISNUMBER(saida!Y12)=TRUE,saida!Y12,"")</f>
        <v>0.46444025596451671</v>
      </c>
      <c r="I72" s="129">
        <f>(saida!Y12-saida!Z12)/saida!Y12*100</f>
        <v>6.5572179330094595</v>
      </c>
      <c r="J72" s="129">
        <f t="shared" si="36"/>
        <v>6.5572179330094595</v>
      </c>
      <c r="K72" s="129">
        <f t="shared" si="37"/>
        <v>7.6</v>
      </c>
      <c r="M72" s="129">
        <v>278.14999999999998</v>
      </c>
      <c r="N72" s="128">
        <v>1</v>
      </c>
      <c r="O72" s="128">
        <v>0.64294736854975298</v>
      </c>
      <c r="P72" s="128">
        <v>-1.4567961640435882</v>
      </c>
      <c r="Q72" s="128">
        <v>1.4567961640435882</v>
      </c>
      <c r="R72" s="128">
        <v>2.5</v>
      </c>
      <c r="T72" s="129">
        <f>saida!X12</f>
        <v>283.14999999999998</v>
      </c>
      <c r="U72" s="128">
        <f>saida!V12</f>
        <v>0.24756119157105391</v>
      </c>
      <c r="V72" s="128">
        <f>saida!Y12</f>
        <v>0.46444025596451671</v>
      </c>
      <c r="W72" s="128">
        <f>saida!AA12</f>
        <v>0.56675685085899474</v>
      </c>
      <c r="X72" s="128">
        <f>saida!J12</f>
        <v>-0.33566016352651629</v>
      </c>
      <c r="Z72" s="128">
        <f t="shared" si="34"/>
        <v>0.33333333333333331</v>
      </c>
      <c r="AA72" s="129">
        <f>saida!$AO$2</f>
        <v>278.14999999999998</v>
      </c>
      <c r="AB72" s="128">
        <f t="shared" si="35"/>
        <v>0.35396695555313668</v>
      </c>
    </row>
    <row r="73" spans="4:28" x14ac:dyDescent="0.25">
      <c r="D73">
        <v>12</v>
      </c>
      <c r="E73" s="132">
        <f>IF(ISNUMBER(saida!W13)=TRUE,saida!W13,"")</f>
        <v>5.3260438E-2</v>
      </c>
      <c r="F73" s="129">
        <f>IF(ISNUMBER(saida!U13)=TRUE,saida!U13,"")</f>
        <v>283.14999999999998</v>
      </c>
      <c r="G73" s="128">
        <f>IF(ISNUMBER(saida!V13)=TRUE,saida!V13,"")</f>
        <v>0.1016514238203802</v>
      </c>
      <c r="H73" s="128">
        <f>IF(ISNUMBER(saida!Y13)=TRUE,saida!Y13,"")</f>
        <v>0.66966674410506999</v>
      </c>
      <c r="I73" s="129">
        <f>(saida!Y13-saida!Z13)/saida!Y13*100</f>
        <v>3.7440761959494626</v>
      </c>
      <c r="J73" s="129">
        <f t="shared" si="36"/>
        <v>3.7440761959494626</v>
      </c>
      <c r="K73" s="129">
        <f t="shared" si="37"/>
        <v>4.7</v>
      </c>
      <c r="M73" s="129">
        <v>283.14999999999998</v>
      </c>
      <c r="N73" s="128">
        <v>0</v>
      </c>
      <c r="O73" s="128">
        <v>0.96795360973173128</v>
      </c>
      <c r="P73" s="128">
        <v>-2.738203735236727</v>
      </c>
      <c r="Q73" s="128">
        <v>2.738203735236727</v>
      </c>
      <c r="R73" s="128">
        <v>3.7</v>
      </c>
      <c r="T73" s="129">
        <f>saida!X13</f>
        <v>283.14999999999998</v>
      </c>
      <c r="U73" s="128">
        <f>saida!V13</f>
        <v>0.1016514238203802</v>
      </c>
      <c r="V73" s="128">
        <f>saida!Y13</f>
        <v>0.66966674410506999</v>
      </c>
      <c r="W73" s="128">
        <f>saida!AA13</f>
        <v>0.55886046521649602</v>
      </c>
      <c r="X73" s="128">
        <f>saida!J13</f>
        <v>-0.20066423793958299</v>
      </c>
      <c r="Z73" s="128">
        <f t="shared" si="34"/>
        <v>0.36666666666666659</v>
      </c>
      <c r="AA73" s="129">
        <f>saida!$AO$2</f>
        <v>278.14999999999998</v>
      </c>
      <c r="AB73" s="128">
        <f t="shared" si="35"/>
        <v>0.34144077140042028</v>
      </c>
    </row>
    <row r="74" spans="4:28" x14ac:dyDescent="0.25">
      <c r="D74">
        <v>13</v>
      </c>
      <c r="E74" s="132">
        <f>IF(ISNUMBER(saida!W14)=TRUE,saida!W14,"")</f>
        <v>2.5874155999999999E-2</v>
      </c>
      <c r="F74" s="129">
        <f>IF(ISNUMBER(saida!U14)=TRUE,saida!U14,"")</f>
        <v>283.14999999999998</v>
      </c>
      <c r="G74" s="128">
        <f>IF(ISNUMBER(saida!V14)=TRUE,saida!V14,"")</f>
        <v>0.50556021229424919</v>
      </c>
      <c r="H74" s="128">
        <f>IF(ISNUMBER(saida!Y14)=TRUE,saida!Y14,"")</f>
        <v>0.31618091430084272</v>
      </c>
      <c r="I74" s="129">
        <f>(saida!Y14-saida!Z14)/saida!Y14*100</f>
        <v>-5.3995770777719834</v>
      </c>
      <c r="J74" s="129">
        <f t="shared" si="36"/>
        <v>5.3995770777719834</v>
      </c>
      <c r="K74" s="129">
        <f t="shared" si="37"/>
        <v>6.4</v>
      </c>
      <c r="M74" s="129">
        <v>283.14999999999998</v>
      </c>
      <c r="N74" s="128">
        <v>4.8578895647660159E-2</v>
      </c>
      <c r="O74" s="128">
        <v>0.84845041287696799</v>
      </c>
      <c r="P74" s="128">
        <v>6.3095162067332318</v>
      </c>
      <c r="Q74" s="128">
        <v>6.3095162067332318</v>
      </c>
      <c r="R74" s="128">
        <v>7.3</v>
      </c>
      <c r="T74" s="129">
        <f>saida!X14</f>
        <v>283.14999999999998</v>
      </c>
      <c r="U74" s="128">
        <f>saida!V14</f>
        <v>0.50556021229424919</v>
      </c>
      <c r="V74" s="128">
        <f>saida!Y14</f>
        <v>0.31618091430084272</v>
      </c>
      <c r="W74" s="128">
        <f>saida!AA14</f>
        <v>0.51931055011445726</v>
      </c>
      <c r="X74" s="128">
        <f>saida!J14</f>
        <v>-0.4240454709665028</v>
      </c>
      <c r="Z74" s="128">
        <f t="shared" si="34"/>
        <v>0.4</v>
      </c>
      <c r="AA74" s="129">
        <f>saida!$AO$2</f>
        <v>278.14999999999998</v>
      </c>
      <c r="AB74" s="128">
        <f t="shared" si="35"/>
        <v>0.33170857234291579</v>
      </c>
    </row>
    <row r="75" spans="4:28" x14ac:dyDescent="0.25">
      <c r="D75">
        <v>14</v>
      </c>
      <c r="E75" s="132">
        <f>IF(ISNUMBER(saida!W15)=TRUE,saida!W15,"")</f>
        <v>3.7047087000000013E-2</v>
      </c>
      <c r="F75" s="129">
        <f>IF(ISNUMBER(saida!U15)=TRUE,saida!U15,"")</f>
        <v>283.14999999999998</v>
      </c>
      <c r="G75" s="128">
        <f>IF(ISNUMBER(saida!V15)=TRUE,saida!V15,"")</f>
        <v>0.24696331260597229</v>
      </c>
      <c r="H75" s="128">
        <f>IF(ISNUMBER(saida!Y15)=TRUE,saida!Y15,"")</f>
        <v>0.45796631802701671</v>
      </c>
      <c r="I75" s="129">
        <f>(saida!Y15-saida!Z15)/saida!Y15*100</f>
        <v>5.1254317185545721</v>
      </c>
      <c r="J75" s="129">
        <f t="shared" si="36"/>
        <v>5.1254317185545721</v>
      </c>
      <c r="K75" s="129">
        <f t="shared" si="37"/>
        <v>6.1</v>
      </c>
      <c r="M75" s="129">
        <v>283.14999999999998</v>
      </c>
      <c r="N75" s="128">
        <v>3.2223799362992523E-17</v>
      </c>
      <c r="O75" s="128">
        <v>0.9657228532976343</v>
      </c>
      <c r="P75" s="128">
        <v>-2.9755222459618724</v>
      </c>
      <c r="Q75" s="128">
        <v>2.9755222459618724</v>
      </c>
      <c r="R75" s="128">
        <v>4</v>
      </c>
      <c r="T75" s="129">
        <f>saida!X15</f>
        <v>283.14999999999998</v>
      </c>
      <c r="U75" s="128">
        <f>saida!V15</f>
        <v>0.24696331260597229</v>
      </c>
      <c r="V75" s="128">
        <f>saida!Y15</f>
        <v>0.45796631802701671</v>
      </c>
      <c r="W75" s="128">
        <f>saida!AA15</f>
        <v>0.56839466319145493</v>
      </c>
      <c r="X75" s="128">
        <f>saida!J15</f>
        <v>-0.34770067698880608</v>
      </c>
      <c r="Z75" s="128">
        <f t="shared" si="34"/>
        <v>0.43333333333333329</v>
      </c>
      <c r="AA75" s="129">
        <f>saida!$AO$2</f>
        <v>278.14999999999998</v>
      </c>
      <c r="AB75" s="128">
        <f t="shared" si="35"/>
        <v>0.32435526540373899</v>
      </c>
    </row>
    <row r="76" spans="4:28" x14ac:dyDescent="0.25">
      <c r="D76">
        <v>15</v>
      </c>
      <c r="E76" s="132">
        <f>IF(ISNUMBER(saida!W16)=TRUE,saida!W16,"")</f>
        <v>5.0992249000000003E-2</v>
      </c>
      <c r="F76" s="129">
        <f>IF(ISNUMBER(saida!U16)=TRUE,saida!U16,"")</f>
        <v>283.14999999999998</v>
      </c>
      <c r="G76" s="128">
        <f>IF(ISNUMBER(saida!V16)=TRUE,saida!V16,"")</f>
        <v>0.10196835299074419</v>
      </c>
      <c r="H76" s="128">
        <f>IF(ISNUMBER(saida!Y16)=TRUE,saida!Y16,"")</f>
        <v>0.63961542923162074</v>
      </c>
      <c r="I76" s="129">
        <f>(saida!Y16-saida!Z16)/saida!Y16*100</f>
        <v>-0.66398717320317291</v>
      </c>
      <c r="J76" s="129">
        <f t="shared" si="36"/>
        <v>0.66398717320317291</v>
      </c>
      <c r="K76" s="129">
        <f t="shared" si="37"/>
        <v>1.7</v>
      </c>
      <c r="M76" s="129">
        <v>283.14999999999998</v>
      </c>
      <c r="N76" s="128">
        <v>0.24756119157105391</v>
      </c>
      <c r="O76" s="128">
        <v>0.46444025596451671</v>
      </c>
      <c r="P76" s="128">
        <v>6.2601078486733543</v>
      </c>
      <c r="Q76" s="128">
        <v>6.2601078486733543</v>
      </c>
      <c r="R76" s="128">
        <v>7.3</v>
      </c>
      <c r="T76" s="129">
        <f>saida!X16</f>
        <v>283.14999999999998</v>
      </c>
      <c r="U76" s="128">
        <f>saida!V16</f>
        <v>0.10196835299074419</v>
      </c>
      <c r="V76" s="128">
        <f>saida!Y16</f>
        <v>0.63961542923162074</v>
      </c>
      <c r="W76" s="128">
        <f>saida!AA16</f>
        <v>0.56336871935160793</v>
      </c>
      <c r="X76" s="128">
        <f>saida!J16</f>
        <v>-0.23807164860466301</v>
      </c>
      <c r="Z76" s="128">
        <f t="shared" si="34"/>
        <v>0.46666666666666667</v>
      </c>
      <c r="AA76" s="129">
        <f>saida!$AO$2</f>
        <v>278.14999999999998</v>
      </c>
      <c r="AB76" s="128">
        <f t="shared" si="35"/>
        <v>0.31907087696691888</v>
      </c>
    </row>
    <row r="77" spans="4:28" x14ac:dyDescent="0.25">
      <c r="D77">
        <v>16</v>
      </c>
      <c r="E77" s="132">
        <f>IF(ISNUMBER(saida!W17)=TRUE,saida!W17,"")</f>
        <v>6.2753229000000008E-2</v>
      </c>
      <c r="F77" s="129">
        <f>IF(ISNUMBER(saida!U17)=TRUE,saida!U17,"")</f>
        <v>283.14999999999998</v>
      </c>
      <c r="G77" s="128">
        <f>IF(ISNUMBER(saida!V17)=TRUE,saida!V17,"")</f>
        <v>4.9890525656677363E-2</v>
      </c>
      <c r="H77" s="128">
        <f>IF(ISNUMBER(saida!Y17)=TRUE,saida!Y17,"")</f>
        <v>0.79701528254184839</v>
      </c>
      <c r="I77" s="129">
        <f>(saida!Y17-saida!Z17)/saida!Y17*100</f>
        <v>0.74015922959727221</v>
      </c>
      <c r="J77" s="129">
        <f t="shared" si="36"/>
        <v>0.74015922959727221</v>
      </c>
      <c r="K77" s="129">
        <f t="shared" si="37"/>
        <v>1.7</v>
      </c>
      <c r="M77" s="129">
        <v>283.14999999999998</v>
      </c>
      <c r="N77" s="128">
        <v>0.1016514238203802</v>
      </c>
      <c r="O77" s="128">
        <v>0.66966674410506999</v>
      </c>
      <c r="P77" s="128">
        <v>3.400275112391979</v>
      </c>
      <c r="Q77" s="128">
        <v>3.400275112391979</v>
      </c>
      <c r="R77" s="128">
        <v>4.4000000000000004</v>
      </c>
      <c r="T77" s="129">
        <f>saida!X17</f>
        <v>283.14999999999998</v>
      </c>
      <c r="U77" s="128">
        <f>saida!V17</f>
        <v>4.9890525656677363E-2</v>
      </c>
      <c r="V77" s="128">
        <f>saida!Y17</f>
        <v>0.79701528254184839</v>
      </c>
      <c r="W77" s="128">
        <f>saida!AA17</f>
        <v>0.54818526265616829</v>
      </c>
      <c r="X77" s="128">
        <f>saida!J17</f>
        <v>-0.1228088714860547</v>
      </c>
      <c r="Z77" s="128">
        <f t="shared" si="34"/>
        <v>0.5</v>
      </c>
      <c r="AA77" s="129">
        <f>saida!$AO$2</f>
        <v>278.14999999999998</v>
      </c>
      <c r="AB77" s="128">
        <f t="shared" si="35"/>
        <v>0.31563099168998648</v>
      </c>
    </row>
    <row r="78" spans="4:28" x14ac:dyDescent="0.25">
      <c r="D78">
        <v>17</v>
      </c>
      <c r="E78" s="132">
        <f>IF(ISNUMBER(saida!W18)=TRUE,saida!W18,"")</f>
        <v>8.0814733999999999E-2</v>
      </c>
      <c r="F78" s="129">
        <f>IF(ISNUMBER(saida!U18)=TRUE,saida!U18,"")</f>
        <v>283.14999999999998</v>
      </c>
      <c r="G78" s="128">
        <f>IF(ISNUMBER(saida!V18)=TRUE,saida!V18,"")</f>
        <v>0</v>
      </c>
      <c r="H78" s="128">
        <f>IF(ISNUMBER(saida!Y18)=TRUE,saida!Y18,"")</f>
        <v>1.0465790038022651</v>
      </c>
      <c r="I78" s="129">
        <f>(saida!Y18-saida!Z18)/saida!Y18*100</f>
        <v>4.1609908493551959</v>
      </c>
      <c r="J78" s="129">
        <f t="shared" si="36"/>
        <v>4.1609908493551959</v>
      </c>
      <c r="K78" s="129">
        <f t="shared" si="37"/>
        <v>5.2</v>
      </c>
      <c r="M78" s="129">
        <v>283.14999999999998</v>
      </c>
      <c r="N78" s="128">
        <v>0.50556021229424919</v>
      </c>
      <c r="O78" s="128">
        <v>0.31618091430084272</v>
      </c>
      <c r="P78" s="128">
        <v>-4.7857849274979252</v>
      </c>
      <c r="Q78" s="128">
        <v>4.7857849274979252</v>
      </c>
      <c r="R78" s="128">
        <v>5.8</v>
      </c>
      <c r="T78" s="129">
        <f>saida!X18</f>
        <v>283.14999999999998</v>
      </c>
      <c r="U78" s="128">
        <f>saida!V18</f>
        <v>0</v>
      </c>
      <c r="V78" s="128">
        <f>saida!Y18</f>
        <v>1.0465790038022651</v>
      </c>
      <c r="W78" s="128">
        <f>saida!AA18</f>
        <v>0.52651810243167263</v>
      </c>
      <c r="X78" s="128">
        <f>saida!J18</f>
        <v>1.0000000000000001E-5</v>
      </c>
      <c r="Z78" s="128">
        <f t="shared" si="34"/>
        <v>0.53333333333333333</v>
      </c>
      <c r="AA78" s="129">
        <f>saida!$AO$2</f>
        <v>278.14999999999998</v>
      </c>
      <c r="AB78" s="128">
        <f t="shared" si="35"/>
        <v>0.31388407341761099</v>
      </c>
    </row>
    <row r="79" spans="4:28" x14ac:dyDescent="0.25">
      <c r="D79">
        <v>18</v>
      </c>
      <c r="E79" s="132">
        <f>IF(ISNUMBER(saida!W19)=TRUE,saida!W19,"")</f>
        <v>3.2090674E-2</v>
      </c>
      <c r="F79" s="129">
        <f>IF(ISNUMBER(saida!U19)=TRUE,saida!U19,"")</f>
        <v>283.14999999999998</v>
      </c>
      <c r="G79" s="128">
        <f>IF(ISNUMBER(saida!V19)=TRUE,saida!V19,"")</f>
        <v>0.3327464396565486</v>
      </c>
      <c r="H79" s="128">
        <f>IF(ISNUMBER(saida!Y19)=TRUE,saida!Y19,"")</f>
        <v>0.39466506803758178</v>
      </c>
      <c r="I79" s="129">
        <f>(saida!Y19-saida!Z19)/saida!Y19*100</f>
        <v>4.0457797286570045</v>
      </c>
      <c r="J79" s="129">
        <f t="shared" si="36"/>
        <v>4.0457797286570045</v>
      </c>
      <c r="K79" s="129">
        <f t="shared" si="37"/>
        <v>5</v>
      </c>
      <c r="M79" s="129">
        <v>283.14999999999998</v>
      </c>
      <c r="N79" s="128">
        <v>0.24696331260597229</v>
      </c>
      <c r="O79" s="128">
        <v>0.45796631802701671</v>
      </c>
      <c r="P79" s="128">
        <v>4.8215730222745474</v>
      </c>
      <c r="Q79" s="128">
        <v>4.8215730222745474</v>
      </c>
      <c r="R79" s="128">
        <v>5.8</v>
      </c>
      <c r="T79" s="129">
        <f>saida!X19</f>
        <v>283.14999999999998</v>
      </c>
      <c r="U79" s="128">
        <f>saida!V19</f>
        <v>0.3327464396565486</v>
      </c>
      <c r="V79" s="128">
        <f>saida!Y19</f>
        <v>0.39466506803758178</v>
      </c>
      <c r="W79" s="128">
        <f>saida!AA19</f>
        <v>0.55961199239272785</v>
      </c>
      <c r="X79" s="128">
        <f>saida!J19</f>
        <v>-0.38449931990663122</v>
      </c>
      <c r="Z79" s="128">
        <f t="shared" si="34"/>
        <v>0.56666666666666665</v>
      </c>
      <c r="AA79" s="129">
        <f>saida!$AO$2</f>
        <v>278.14999999999998</v>
      </c>
      <c r="AB79" s="128">
        <f t="shared" si="35"/>
        <v>0.31374428456211101</v>
      </c>
    </row>
    <row r="80" spans="4:28" x14ac:dyDescent="0.25">
      <c r="D80">
        <v>19</v>
      </c>
      <c r="E80" s="132">
        <f>IF(ISNUMBER(saida!W20)=TRUE,saida!W20,"")</f>
        <v>5.4352528999999997E-2</v>
      </c>
      <c r="F80" s="129">
        <f>IF(ISNUMBER(saida!U20)=TRUE,saida!U20,"")</f>
        <v>283.14999999999998</v>
      </c>
      <c r="G80" s="128">
        <f>IF(ISNUMBER(saida!V20)=TRUE,saida!V20,"")</f>
        <v>1</v>
      </c>
      <c r="H80" s="128">
        <f>IF(ISNUMBER(saida!Y20)=TRUE,saida!Y20,"")</f>
        <v>0.68418731064316463</v>
      </c>
      <c r="I80" s="129">
        <f>(saida!Y20-saida!Z20)/saida!Y20*100</f>
        <v>-2.8590262287631871</v>
      </c>
      <c r="J80" s="129">
        <f t="shared" si="36"/>
        <v>2.8590262287631871</v>
      </c>
      <c r="K80" s="129">
        <f t="shared" si="37"/>
        <v>3.9</v>
      </c>
      <c r="M80" s="129">
        <v>283.14999999999998</v>
      </c>
      <c r="N80" s="128">
        <v>0.10196835299074419</v>
      </c>
      <c r="O80" s="128">
        <v>0.63961542923162074</v>
      </c>
      <c r="P80" s="128">
        <v>-1.0252238850892368</v>
      </c>
      <c r="Q80" s="128">
        <v>1.0252238850892368</v>
      </c>
      <c r="R80" s="128">
        <v>2</v>
      </c>
      <c r="T80" s="129">
        <f>saida!X20</f>
        <v>283.14999999999998</v>
      </c>
      <c r="U80" s="128">
        <f>saida!V20</f>
        <v>1</v>
      </c>
      <c r="V80" s="128">
        <f>saida!Y20</f>
        <v>0.68418731064316463</v>
      </c>
      <c r="W80" s="128">
        <f>saida!AA20</f>
        <v>0.17366028572667119</v>
      </c>
      <c r="X80" s="128">
        <f>saida!J20</f>
        <v>1.0000000000000001E-5</v>
      </c>
      <c r="Z80" s="128">
        <f t="shared" si="34"/>
        <v>0.6</v>
      </c>
      <c r="AA80" s="129">
        <f>saida!$AO$2</f>
        <v>278.14999999999998</v>
      </c>
      <c r="AB80" s="128">
        <f t="shared" si="35"/>
        <v>0.31518911927470628</v>
      </c>
    </row>
    <row r="81" spans="4:28" x14ac:dyDescent="0.25">
      <c r="D81">
        <v>20</v>
      </c>
      <c r="E81" s="132">
        <f>IF(ISNUMBER(saida!W21)=TRUE,saida!W21,"")</f>
        <v>4.0071338999999997E-2</v>
      </c>
      <c r="F81" s="129">
        <f>IF(ISNUMBER(saida!U21)=TRUE,saida!U21,"")</f>
        <v>283.14999999999998</v>
      </c>
      <c r="G81" s="128">
        <f>IF(ISNUMBER(saida!V21)=TRUE,saida!V21,"")</f>
        <v>0.17497443926674119</v>
      </c>
      <c r="H81" s="128">
        <f>IF(ISNUMBER(saida!Y21)=TRUE,saida!Y21,"")</f>
        <v>0.49691192624990288</v>
      </c>
      <c r="I81" s="129">
        <f>(saida!Y21-saida!Z21)/saida!Y21*100</f>
        <v>-3.2258553951128928</v>
      </c>
      <c r="J81" s="129">
        <f t="shared" si="36"/>
        <v>3.2258553951128928</v>
      </c>
      <c r="K81" s="129">
        <f t="shared" si="37"/>
        <v>4.2</v>
      </c>
      <c r="M81" s="129">
        <v>283.14999999999998</v>
      </c>
      <c r="N81" s="128">
        <v>4.9890525656677363E-2</v>
      </c>
      <c r="O81" s="128">
        <v>0.79701528254184839</v>
      </c>
      <c r="P81" s="128">
        <v>0.81620929749317317</v>
      </c>
      <c r="Q81" s="128">
        <v>0.81620929749317317</v>
      </c>
      <c r="R81" s="128">
        <v>1.8</v>
      </c>
      <c r="T81" s="129">
        <f>saida!X21</f>
        <v>283.14999999999998</v>
      </c>
      <c r="U81" s="128">
        <f>saida!V21</f>
        <v>0.17497443926674119</v>
      </c>
      <c r="V81" s="128">
        <f>saida!Y21</f>
        <v>0.49691192624990288</v>
      </c>
      <c r="W81" s="128">
        <f>saida!AA21</f>
        <v>0.57635285873407804</v>
      </c>
      <c r="X81" s="128">
        <f>saida!J21</f>
        <v>-0.35920369601413488</v>
      </c>
      <c r="Z81" s="128">
        <f t="shared" si="34"/>
        <v>0.6333333333333333</v>
      </c>
      <c r="AA81" s="129">
        <f>saida!$AO$2</f>
        <v>278.14999999999998</v>
      </c>
      <c r="AB81" s="128">
        <f t="shared" si="35"/>
        <v>0.31826179341257421</v>
      </c>
    </row>
    <row r="82" spans="4:28" x14ac:dyDescent="0.25">
      <c r="D82">
        <v>21</v>
      </c>
      <c r="E82" s="132">
        <f>IF(ISNUMBER(saida!W22)=TRUE,saida!W22,"")</f>
        <v>2.8562380000000009E-2</v>
      </c>
      <c r="F82" s="129">
        <f>IF(ISNUMBER(saida!U22)=TRUE,saida!U22,"")</f>
        <v>283.14999999999998</v>
      </c>
      <c r="G82" s="128">
        <f>IF(ISNUMBER(saida!V22)=TRUE,saida!V22,"")</f>
        <v>0.50861854777461857</v>
      </c>
      <c r="H82" s="128">
        <f>IF(ISNUMBER(saida!Y22)=TRUE,saida!Y22,"")</f>
        <v>0.34999673988330832</v>
      </c>
      <c r="I82" s="129">
        <f>(saida!Y22-saida!Z22)/saida!Y22*100</f>
        <v>4.8585428598207967</v>
      </c>
      <c r="J82" s="129">
        <f t="shared" si="36"/>
        <v>4.8585428598207967</v>
      </c>
      <c r="K82" s="129">
        <f t="shared" si="37"/>
        <v>5.9</v>
      </c>
      <c r="M82" s="129">
        <v>283.14999999999998</v>
      </c>
      <c r="N82" s="128">
        <v>0</v>
      </c>
      <c r="O82" s="128">
        <v>1.0465790038022651</v>
      </c>
      <c r="P82" s="128">
        <v>4.9801163585494832</v>
      </c>
      <c r="Q82" s="128">
        <v>4.9801163585494832</v>
      </c>
      <c r="R82" s="128">
        <v>6</v>
      </c>
      <c r="T82" s="129">
        <f>saida!X22</f>
        <v>283.14999999999998</v>
      </c>
      <c r="U82" s="128">
        <f>saida!V22</f>
        <v>0.50861854777461857</v>
      </c>
      <c r="V82" s="128">
        <f>saida!Y22</f>
        <v>0.34999673988330832</v>
      </c>
      <c r="W82" s="128">
        <f>saida!AA22</f>
        <v>0.50582772336374915</v>
      </c>
      <c r="X82" s="128">
        <f>saida!J22</f>
        <v>-0.34419535863047179</v>
      </c>
      <c r="Z82" s="128">
        <f t="shared" si="34"/>
        <v>0.66666666666666663</v>
      </c>
      <c r="AA82" s="129">
        <f>saida!$AO$2</f>
        <v>278.14999999999998</v>
      </c>
      <c r="AB82" s="128">
        <f t="shared" si="35"/>
        <v>0.32307901872700717</v>
      </c>
    </row>
    <row r="83" spans="4:28" x14ac:dyDescent="0.25">
      <c r="D83">
        <v>22</v>
      </c>
      <c r="E83" s="132">
        <f>IF(ISNUMBER(saida!W23)=TRUE,saida!W23,"")</f>
        <v>8.4763063E-2</v>
      </c>
      <c r="F83" s="129">
        <f>IF(ISNUMBER(saida!U23)=TRUE,saida!U23,"")</f>
        <v>283.14999999999998</v>
      </c>
      <c r="G83" s="128">
        <f>IF(ISNUMBER(saida!V23)=TRUE,saida!V23,"")</f>
        <v>0</v>
      </c>
      <c r="H83" s="128">
        <f>IF(ISNUMBER(saida!Y23)=TRUE,saida!Y23,"")</f>
        <v>1.1024467645584111</v>
      </c>
      <c r="I83" s="129">
        <f>(saida!Y23-saida!Z23)/saida!Y23*100</f>
        <v>9.0177431266218413</v>
      </c>
      <c r="J83" s="129">
        <f t="shared" si="36"/>
        <v>9.0177431266218413</v>
      </c>
      <c r="K83" s="129">
        <f t="shared" si="37"/>
        <v>10</v>
      </c>
      <c r="M83" s="129">
        <v>283.14999999999998</v>
      </c>
      <c r="N83" s="128">
        <v>0.3327464396565486</v>
      </c>
      <c r="O83" s="128">
        <v>0.39466506803758178</v>
      </c>
      <c r="P83" s="128">
        <v>4.1067641878896826</v>
      </c>
      <c r="Q83" s="128">
        <v>4.1067641878896826</v>
      </c>
      <c r="R83" s="128">
        <v>5.0999999999999996</v>
      </c>
      <c r="T83" s="129">
        <f>saida!X23</f>
        <v>283.14999999999998</v>
      </c>
      <c r="U83" s="128">
        <f>saida!V23</f>
        <v>0</v>
      </c>
      <c r="V83" s="128">
        <f>saida!Y23</f>
        <v>1.1024467645584111</v>
      </c>
      <c r="W83" s="128">
        <f>saida!AA23</f>
        <v>0.52177755036672191</v>
      </c>
      <c r="X83" s="128">
        <f>saida!J23</f>
        <v>1.0000000000000001E-5</v>
      </c>
      <c r="Z83" s="128">
        <f t="shared" si="34"/>
        <v>0.7</v>
      </c>
      <c r="AA83" s="129">
        <f>saida!$AO$2</f>
        <v>278.14999999999998</v>
      </c>
      <c r="AB83" s="128">
        <f t="shared" si="35"/>
        <v>0.32984569308605072</v>
      </c>
    </row>
    <row r="84" spans="4:28" x14ac:dyDescent="0.25">
      <c r="D84">
        <v>23</v>
      </c>
      <c r="E84" s="132">
        <f>IF(ISNUMBER(saida!W24)=TRUE,saida!W24,"")</f>
        <v>8.0882352941176475E-2</v>
      </c>
      <c r="F84" s="129">
        <f>IF(ISNUMBER(saida!U24)=TRUE,saida!U24,"")</f>
        <v>288.14999999999998</v>
      </c>
      <c r="G84" s="128">
        <f>IF(ISNUMBER(saida!V24)=TRUE,saida!V24,"")</f>
        <v>0</v>
      </c>
      <c r="H84" s="128">
        <f>IF(ISNUMBER(saida!Y24)=TRUE,saida!Y24,"")</f>
        <v>1.047531753306272</v>
      </c>
      <c r="I84" s="129">
        <f>(saida!Y24-saida!Z24)/saida!Y24*100</f>
        <v>-3.3288627273720937</v>
      </c>
      <c r="J84" s="129">
        <f t="shared" si="36"/>
        <v>3.3288627273720937</v>
      </c>
      <c r="K84" s="129">
        <f t="shared" si="37"/>
        <v>4.3</v>
      </c>
      <c r="M84" s="129">
        <v>283.14999999999998</v>
      </c>
      <c r="N84" s="128">
        <v>1</v>
      </c>
      <c r="O84" s="128">
        <v>0.68418731064316463</v>
      </c>
      <c r="P84" s="128">
        <v>-2.8590273559803863</v>
      </c>
      <c r="Q84" s="128">
        <v>2.8590273559803863</v>
      </c>
      <c r="R84" s="128">
        <v>3.9</v>
      </c>
      <c r="T84" s="129">
        <f>saida!X24</f>
        <v>288.14999999999998</v>
      </c>
      <c r="U84" s="128">
        <f>saida!V24</f>
        <v>0</v>
      </c>
      <c r="V84" s="128">
        <f>saida!Y24</f>
        <v>1.047531753306272</v>
      </c>
      <c r="W84" s="128">
        <f>saida!AA24</f>
        <v>0.52953360069083666</v>
      </c>
      <c r="X84" s="128">
        <f>saida!J24</f>
        <v>1.0000000000000001E-5</v>
      </c>
      <c r="Z84" s="128">
        <f t="shared" si="34"/>
        <v>0.73333333333333328</v>
      </c>
      <c r="AA84" s="129">
        <f>saida!$AO$2</f>
        <v>278.14999999999998</v>
      </c>
      <c r="AB84" s="128">
        <f t="shared" si="35"/>
        <v>0.33887942363329637</v>
      </c>
    </row>
    <row r="85" spans="4:28" x14ac:dyDescent="0.25">
      <c r="D85">
        <v>24</v>
      </c>
      <c r="E85" s="132">
        <f>IF(ISNUMBER(saida!W25)=TRUE,saida!W25,"")</f>
        <v>8.1000000000000003E-2</v>
      </c>
      <c r="F85" s="129">
        <f>IF(ISNUMBER(saida!U25)=TRUE,saida!U25,"")</f>
        <v>288.14999999999998</v>
      </c>
      <c r="G85" s="128">
        <f>IF(ISNUMBER(saida!V25)=TRUE,saida!V25,"")</f>
        <v>0</v>
      </c>
      <c r="H85" s="128">
        <f>IF(ISNUMBER(saida!Y25)=TRUE,saida!Y25,"")</f>
        <v>1.0491897321422501</v>
      </c>
      <c r="I85" s="129">
        <f>(saida!Y25-saida!Z25)/saida!Y25*100</f>
        <v>-3.1655776109633882</v>
      </c>
      <c r="J85" s="129">
        <f t="shared" si="36"/>
        <v>3.1655776109633882</v>
      </c>
      <c r="K85" s="129">
        <f t="shared" si="37"/>
        <v>4.2</v>
      </c>
      <c r="M85" s="129">
        <v>283.14999999999998</v>
      </c>
      <c r="N85" s="128">
        <v>0.17497443926674119</v>
      </c>
      <c r="O85" s="128">
        <v>0.49691192624990288</v>
      </c>
      <c r="P85" s="128">
        <v>-3.745121627002288</v>
      </c>
      <c r="Q85" s="128">
        <v>3.745121627002288</v>
      </c>
      <c r="R85" s="128">
        <v>4.7</v>
      </c>
      <c r="T85" s="129">
        <f>saida!X25</f>
        <v>288.14999999999998</v>
      </c>
      <c r="U85" s="128">
        <f>saida!V25</f>
        <v>0</v>
      </c>
      <c r="V85" s="128">
        <f>saida!Y25</f>
        <v>1.0491897321422501</v>
      </c>
      <c r="W85" s="128">
        <f>saida!AA25</f>
        <v>0.52939293043642888</v>
      </c>
      <c r="X85" s="128">
        <f>saida!J25</f>
        <v>1.0000000000000001E-5</v>
      </c>
      <c r="Z85" s="128">
        <f t="shared" si="34"/>
        <v>0.76666666666666661</v>
      </c>
      <c r="AA85" s="129">
        <f>saida!$AO$2</f>
        <v>278.14999999999998</v>
      </c>
      <c r="AB85" s="128">
        <f t="shared" si="35"/>
        <v>0.35065014488285662</v>
      </c>
    </row>
    <row r="86" spans="4:28" x14ac:dyDescent="0.25">
      <c r="D86">
        <v>25</v>
      </c>
      <c r="E86" s="132">
        <f>IF(ISNUMBER(saida!W26)=TRUE,saida!W26,"")</f>
        <v>7.9535947815612129E-2</v>
      </c>
      <c r="F86" s="129">
        <f>IF(ISNUMBER(saida!U26)=TRUE,saida!U26,"")</f>
        <v>288.14999999999998</v>
      </c>
      <c r="G86" s="128">
        <f>IF(ISNUMBER(saida!V26)=TRUE,saida!V26,"")</f>
        <v>0</v>
      </c>
      <c r="H86" s="128">
        <f>IF(ISNUMBER(saida!Y26)=TRUE,saida!Y26,"")</f>
        <v>1.028587288370802</v>
      </c>
      <c r="I86" s="129">
        <f>(saida!Y26-saida!Z26)/saida!Y26*100</f>
        <v>-5.231968121432744</v>
      </c>
      <c r="J86" s="129">
        <f t="shared" si="36"/>
        <v>5.231968121432744</v>
      </c>
      <c r="K86" s="129">
        <f t="shared" si="37"/>
        <v>6.2</v>
      </c>
      <c r="M86" s="129">
        <v>283.14999999999998</v>
      </c>
      <c r="N86" s="128">
        <v>9.1393729017986945E-3</v>
      </c>
      <c r="O86" s="128">
        <v>0.98532447974894544</v>
      </c>
      <c r="P86" s="128">
        <v>3.5041818759233361</v>
      </c>
      <c r="Q86" s="128">
        <v>3.5041818759233361</v>
      </c>
      <c r="R86" s="128">
        <v>4.5</v>
      </c>
      <c r="T86" s="129">
        <f>saida!X26</f>
        <v>288.14999999999998</v>
      </c>
      <c r="U86" s="128">
        <f>saida!V26</f>
        <v>0</v>
      </c>
      <c r="V86" s="128">
        <f>saida!Y26</f>
        <v>1.028587288370802</v>
      </c>
      <c r="W86" s="128">
        <f>saida!AA26</f>
        <v>0.53116040739917703</v>
      </c>
      <c r="X86" s="128">
        <f>saida!J26</f>
        <v>1.0000000000000001E-5</v>
      </c>
      <c r="Z86" s="128">
        <f t="shared" si="34"/>
        <v>0.8</v>
      </c>
      <c r="AA86" s="129">
        <f>saida!$AO$2</f>
        <v>278.14999999999998</v>
      </c>
      <c r="AB86" s="128">
        <f t="shared" si="35"/>
        <v>0.36584436098009498</v>
      </c>
    </row>
    <row r="87" spans="4:28" x14ac:dyDescent="0.25">
      <c r="D87">
        <v>26</v>
      </c>
      <c r="E87" s="132">
        <f>IF(ISNUMBER(saida!W27)=TRUE,saida!W27,"")</f>
        <v>3.6543045000000003E-2</v>
      </c>
      <c r="F87" s="129">
        <f>IF(ISNUMBER(saida!U27)=TRUE,saida!U27,"")</f>
        <v>292.75</v>
      </c>
      <c r="G87" s="128">
        <f>IF(ISNUMBER(saida!V27)=TRUE,saida!V27,"")</f>
        <v>0.3327464396565486</v>
      </c>
      <c r="H87" s="128">
        <f>IF(ISNUMBER(saida!Y27)=TRUE,saida!Y27,"")</f>
        <v>0.45149915389836998</v>
      </c>
      <c r="I87" s="129">
        <f>(saida!Y27-saida!Z27)/saida!Y27*100</f>
        <v>5.203527784389582</v>
      </c>
      <c r="J87" s="129">
        <f t="shared" si="36"/>
        <v>5.203527784389582</v>
      </c>
      <c r="K87" s="129">
        <f t="shared" si="37"/>
        <v>6.2</v>
      </c>
      <c r="M87" s="129">
        <v>283.14999999999998</v>
      </c>
      <c r="N87" s="128">
        <v>9.3518360121654515E-3</v>
      </c>
      <c r="O87" s="128">
        <v>1.047762681826552</v>
      </c>
      <c r="P87" s="128">
        <v>9.3478003715504538</v>
      </c>
      <c r="Q87" s="128">
        <v>9.3478003715504538</v>
      </c>
      <c r="R87" s="128">
        <v>10.3</v>
      </c>
      <c r="T87" s="129">
        <f>saida!X27</f>
        <v>292.75</v>
      </c>
      <c r="U87" s="128">
        <f>saida!V27</f>
        <v>0.3327464396565486</v>
      </c>
      <c r="V87" s="128">
        <f>saida!Y27</f>
        <v>0.45149915389836998</v>
      </c>
      <c r="W87" s="128">
        <f>saida!AA27</f>
        <v>0.54502951615980011</v>
      </c>
      <c r="X87" s="128">
        <f>saida!J27</f>
        <v>-0.4236381134602234</v>
      </c>
      <c r="Z87" s="128">
        <f t="shared" si="34"/>
        <v>0.83333333333333337</v>
      </c>
      <c r="AA87" s="129">
        <f>saida!$AO$2</f>
        <v>278.14999999999998</v>
      </c>
      <c r="AB87" s="128">
        <f t="shared" si="35"/>
        <v>0.38547179762986278</v>
      </c>
    </row>
    <row r="88" spans="4:28" x14ac:dyDescent="0.25">
      <c r="D88">
        <v>27</v>
      </c>
      <c r="E88" s="132">
        <f>IF(ISNUMBER(saida!W28)=TRUE,saida!W28,"")</f>
        <v>4.7715976E-2</v>
      </c>
      <c r="F88" s="129">
        <f>IF(ISNUMBER(saida!U28)=TRUE,saida!U28,"")</f>
        <v>292.75</v>
      </c>
      <c r="G88" s="128">
        <f>IF(ISNUMBER(saida!V28)=TRUE,saida!V28,"")</f>
        <v>0.17497443926674119</v>
      </c>
      <c r="H88" s="128">
        <f>IF(ISNUMBER(saida!Y28)=TRUE,saida!Y28,"")</f>
        <v>0.59646070466892565</v>
      </c>
      <c r="I88" s="129">
        <f>(saida!Y28-saida!Z28)/saida!Y28*100</f>
        <v>0.77095637657420257</v>
      </c>
      <c r="J88" s="129">
        <f t="shared" si="36"/>
        <v>0.77095637657420257</v>
      </c>
      <c r="K88" s="129">
        <f t="shared" si="37"/>
        <v>1.8</v>
      </c>
      <c r="M88" s="129">
        <v>283.14999999999998</v>
      </c>
      <c r="N88" s="128">
        <v>0.50861854777461857</v>
      </c>
      <c r="O88" s="128">
        <v>0.34999673988330832</v>
      </c>
      <c r="P88" s="128">
        <v>5.4139379197259228</v>
      </c>
      <c r="Q88" s="128">
        <v>5.4139379197259228</v>
      </c>
      <c r="R88" s="128">
        <v>6.4</v>
      </c>
      <c r="T88" s="129">
        <f>saida!X28</f>
        <v>292.75</v>
      </c>
      <c r="U88" s="128">
        <f>saida!V28</f>
        <v>0.17497443926674119</v>
      </c>
      <c r="V88" s="128">
        <f>saida!Y28</f>
        <v>0.59646070466892565</v>
      </c>
      <c r="W88" s="128">
        <f>saida!AA28</f>
        <v>0.55913527860395607</v>
      </c>
      <c r="X88" s="128">
        <f>saida!J28</f>
        <v>-0.34651118012688042</v>
      </c>
      <c r="Z88" s="128">
        <f t="shared" si="34"/>
        <v>0.8666666666666667</v>
      </c>
      <c r="AA88" s="129">
        <f>saida!$AO$2</f>
        <v>278.14999999999998</v>
      </c>
      <c r="AB88" s="128">
        <f t="shared" si="35"/>
        <v>0.4110492626583086</v>
      </c>
    </row>
    <row r="89" spans="4:28" x14ac:dyDescent="0.25">
      <c r="D89">
        <v>28</v>
      </c>
      <c r="E89" s="132">
        <f>IF(ISNUMBER(saida!W29)=TRUE,saida!W29,"")</f>
        <v>6.4853404000000017E-2</v>
      </c>
      <c r="F89" s="129">
        <f>IF(ISNUMBER(saida!U29)=TRUE,saida!U29,"")</f>
        <v>293.14999999999998</v>
      </c>
      <c r="G89" s="128">
        <f>IF(ISNUMBER(saida!V29)=TRUE,saida!V29,"")</f>
        <v>1</v>
      </c>
      <c r="H89" s="128">
        <f>IF(ISNUMBER(saida!Y29)=TRUE,saida!Y29,"")</f>
        <v>0.82553901527541917</v>
      </c>
      <c r="I89" s="129">
        <f>(saida!Y29-saida!Z29)/saida!Y29*100</f>
        <v>2.4330958915627923</v>
      </c>
      <c r="J89" s="129">
        <f t="shared" si="36"/>
        <v>2.4330958915627923</v>
      </c>
      <c r="K89" s="129">
        <f t="shared" si="37"/>
        <v>3.4</v>
      </c>
      <c r="M89" s="129">
        <v>283.14999999999998</v>
      </c>
      <c r="N89" s="128">
        <v>0</v>
      </c>
      <c r="O89" s="128">
        <v>1.1024467645584111</v>
      </c>
      <c r="P89" s="128">
        <v>9.7953585063041118</v>
      </c>
      <c r="Q89" s="128">
        <v>9.7953585063041118</v>
      </c>
      <c r="R89" s="128">
        <v>10.8</v>
      </c>
      <c r="T89" s="129">
        <f>saida!X29</f>
        <v>293.14999999999998</v>
      </c>
      <c r="U89" s="128">
        <f>saida!V29</f>
        <v>1</v>
      </c>
      <c r="V89" s="128">
        <f>saida!Y29</f>
        <v>0.82553901527541917</v>
      </c>
      <c r="W89" s="128">
        <f>saida!AA29</f>
        <v>0.17780384654406789</v>
      </c>
      <c r="X89" s="128">
        <f>saida!J29</f>
        <v>1.0000000000000001E-5</v>
      </c>
      <c r="Z89" s="128">
        <f t="shared" si="34"/>
        <v>0.9</v>
      </c>
      <c r="AA89" s="129">
        <f>saida!$AO$2</f>
        <v>278.14999999999998</v>
      </c>
      <c r="AB89" s="128">
        <f t="shared" si="35"/>
        <v>0.4449340779595225</v>
      </c>
    </row>
    <row r="90" spans="4:28" x14ac:dyDescent="0.25">
      <c r="D90">
        <v>29</v>
      </c>
      <c r="E90" s="132">
        <f>IF(ISNUMBER(saida!W30)=TRUE,saida!W30,"")</f>
        <v>3.2174680999999997E-2</v>
      </c>
      <c r="F90" s="129">
        <f>IF(ISNUMBER(saida!U30)=TRUE,saida!U30,"")</f>
        <v>293.14999999999998</v>
      </c>
      <c r="G90" s="128">
        <f>IF(ISNUMBER(saida!V30)=TRUE,saida!V30,"")</f>
        <v>0.50818039090718403</v>
      </c>
      <c r="H90" s="128">
        <f>IF(ISNUMBER(saida!Y30)=TRUE,saida!Y30,"")</f>
        <v>0.39573256917449989</v>
      </c>
      <c r="I90" s="129">
        <f>(saida!Y30-saida!Z30)/saida!Y30*100</f>
        <v>6.6219053471259697</v>
      </c>
      <c r="J90" s="129">
        <f t="shared" si="36"/>
        <v>6.6219053471259697</v>
      </c>
      <c r="K90" s="129">
        <f t="shared" si="37"/>
        <v>7.6</v>
      </c>
      <c r="M90" s="129">
        <v>288.14999999999998</v>
      </c>
      <c r="N90" s="128">
        <v>0</v>
      </c>
      <c r="O90" s="128">
        <v>1.047531753306272</v>
      </c>
      <c r="P90" s="128">
        <v>-2.6499097491316874</v>
      </c>
      <c r="Q90" s="128">
        <v>2.6499097491316874</v>
      </c>
      <c r="R90" s="128">
        <v>3.6</v>
      </c>
      <c r="T90" s="129">
        <f>saida!X30</f>
        <v>293.14999999999998</v>
      </c>
      <c r="U90" s="128">
        <f>saida!V30</f>
        <v>0.50818039090718403</v>
      </c>
      <c r="V90" s="128">
        <f>saida!Y30</f>
        <v>0.39573256917449989</v>
      </c>
      <c r="W90" s="128">
        <f>saida!AA30</f>
        <v>0.49235530488468288</v>
      </c>
      <c r="X90" s="128">
        <f>saida!J30</f>
        <v>-0.41118966856912481</v>
      </c>
      <c r="Z90" s="128">
        <f t="shared" si="34"/>
        <v>0.93333333333333335</v>
      </c>
      <c r="AA90" s="129">
        <f>saida!$AO$2</f>
        <v>278.14999999999998</v>
      </c>
      <c r="AB90" s="128">
        <f t="shared" si="35"/>
        <v>0.49096970081671398</v>
      </c>
    </row>
    <row r="91" spans="4:28" x14ac:dyDescent="0.25">
      <c r="D91">
        <v>30</v>
      </c>
      <c r="E91" s="132">
        <f>IF(ISNUMBER(saida!W31)=TRUE,saida!W31,"")</f>
        <v>4.0323360000000003E-2</v>
      </c>
      <c r="F91" s="129">
        <f>IF(ISNUMBER(saida!U31)=TRUE,saida!U31,"")</f>
        <v>293.14999999999998</v>
      </c>
      <c r="G91" s="128">
        <f>IF(ISNUMBER(saida!V31)=TRUE,saida!V31,"")</f>
        <v>0.2465156175401764</v>
      </c>
      <c r="H91" s="128">
        <f>IF(ISNUMBER(saida!Y31)=TRUE,saida!Y31,"")</f>
        <v>0.5001684734141284</v>
      </c>
      <c r="I91" s="129">
        <f>(saida!Y31-saida!Z31)/saida!Y31*100</f>
        <v>-2.5561250504084049E-2</v>
      </c>
      <c r="J91" s="129">
        <f t="shared" si="36"/>
        <v>2.5561250504084049E-2</v>
      </c>
      <c r="K91" s="129">
        <f t="shared" si="37"/>
        <v>1</v>
      </c>
      <c r="M91" s="129">
        <v>288.14999999999998</v>
      </c>
      <c r="N91" s="128">
        <v>0</v>
      </c>
      <c r="O91" s="128">
        <v>1.0491897321422501</v>
      </c>
      <c r="P91" s="128">
        <v>-2.4876975460713124</v>
      </c>
      <c r="Q91" s="128">
        <v>2.4876975460713124</v>
      </c>
      <c r="R91" s="128">
        <v>3.5</v>
      </c>
      <c r="T91" s="129">
        <f>saida!X31</f>
        <v>293.14999999999998</v>
      </c>
      <c r="U91" s="128">
        <f>saida!V31</f>
        <v>0.2465156175401764</v>
      </c>
      <c r="V91" s="128">
        <f>saida!Y31</f>
        <v>0.5001684734141284</v>
      </c>
      <c r="W91" s="128">
        <f>saida!AA31</f>
        <v>0.55978544022958321</v>
      </c>
      <c r="X91" s="128">
        <f>saida!J31</f>
        <v>-0.42437150937212292</v>
      </c>
      <c r="Z91" s="128">
        <f t="shared" si="34"/>
        <v>0.96666666666666667</v>
      </c>
      <c r="AA91" s="129">
        <f>saida!$AO$2</f>
        <v>278.14999999999998</v>
      </c>
      <c r="AB91" s="128">
        <f t="shared" si="35"/>
        <v>0.55584659417920745</v>
      </c>
    </row>
    <row r="92" spans="4:28" x14ac:dyDescent="0.25">
      <c r="D92">
        <v>31</v>
      </c>
      <c r="E92" s="132">
        <f>IF(ISNUMBER(saida!W32)=TRUE,saida!W32,"")</f>
        <v>5.8888906999999997E-2</v>
      </c>
      <c r="F92" s="129">
        <f>IF(ISNUMBER(saida!U32)=TRUE,saida!U32,"")</f>
        <v>293.14999999999998</v>
      </c>
      <c r="G92" s="128">
        <f>IF(ISNUMBER(saida!V32)=TRUE,saida!V32,"")</f>
        <v>0.10333108909155481</v>
      </c>
      <c r="H92" s="128">
        <f>IF(ISNUMBER(saida!Y32)=TRUE,saida!Y32,"")</f>
        <v>0.74486424101686799</v>
      </c>
      <c r="I92" s="129">
        <f>(saida!Y32-saida!Z32)/saida!Y32*100</f>
        <v>-0.34831912332996096</v>
      </c>
      <c r="J92" s="129">
        <f t="shared" si="36"/>
        <v>0.34831912332996096</v>
      </c>
      <c r="K92" s="129">
        <f t="shared" si="37"/>
        <v>1.3</v>
      </c>
      <c r="M92" s="129">
        <v>288.14999999999998</v>
      </c>
      <c r="N92" s="128">
        <v>0</v>
      </c>
      <c r="O92" s="128">
        <v>1.0491897321422501</v>
      </c>
      <c r="P92" s="128">
        <v>-2.4876975460713124</v>
      </c>
      <c r="Q92" s="128">
        <v>2.4876975460713124</v>
      </c>
      <c r="R92" s="128">
        <v>3.5</v>
      </c>
      <c r="T92" s="129">
        <f>saida!X32</f>
        <v>293.14999999999998</v>
      </c>
      <c r="U92" s="128">
        <f>saida!V32</f>
        <v>0.10333108909155481</v>
      </c>
      <c r="V92" s="128">
        <f>saida!Y32</f>
        <v>0.74486424101686799</v>
      </c>
      <c r="W92" s="128">
        <f>saida!AA32</f>
        <v>0.5511055268559123</v>
      </c>
      <c r="X92" s="128">
        <f>saida!J32</f>
        <v>-0.2473495708217433</v>
      </c>
      <c r="Z92" s="128">
        <f t="shared" si="34"/>
        <v>1</v>
      </c>
      <c r="AA92" s="129">
        <f>saida!$AO$2</f>
        <v>278.14999999999998</v>
      </c>
      <c r="AB92" s="128">
        <f t="shared" si="35"/>
        <v>0.65231379318261251</v>
      </c>
    </row>
    <row r="93" spans="4:28" x14ac:dyDescent="0.25">
      <c r="D93">
        <v>32</v>
      </c>
      <c r="E93" s="132">
        <f>IF(ISNUMBER(saida!W33)=TRUE,saida!W33,"")</f>
        <v>7.1153929000000005E-2</v>
      </c>
      <c r="F93" s="129">
        <f>IF(ISNUMBER(saida!U33)=TRUE,saida!U33,"")</f>
        <v>293.14999999999998</v>
      </c>
      <c r="G93" s="128">
        <f>IF(ISNUMBER(saida!V33)=TRUE,saida!V33,"")</f>
        <v>5.0292802837838921E-2</v>
      </c>
      <c r="H93" s="128">
        <f>IF(ISNUMBER(saida!Y33)=TRUE,saida!Y33,"")</f>
        <v>0.91188413930428325</v>
      </c>
      <c r="I93" s="129">
        <f>(saida!Y33-saida!Z33)/saida!Y33*100</f>
        <v>-1.0364008870099044</v>
      </c>
      <c r="J93" s="129">
        <f t="shared" si="36"/>
        <v>1.0364008870099044</v>
      </c>
      <c r="K93" s="129">
        <f t="shared" si="37"/>
        <v>2</v>
      </c>
      <c r="M93" s="129">
        <v>288.14999999999998</v>
      </c>
      <c r="N93" s="128">
        <v>0</v>
      </c>
      <c r="O93" s="128">
        <v>1.028587288370802</v>
      </c>
      <c r="P93" s="128">
        <v>-4.5405102240332829</v>
      </c>
      <c r="Q93" s="128">
        <v>4.5405102240332829</v>
      </c>
      <c r="R93" s="128">
        <v>5.5</v>
      </c>
      <c r="T93" s="129">
        <f>saida!X33</f>
        <v>293.14999999999998</v>
      </c>
      <c r="U93" s="128">
        <f>saida!V33</f>
        <v>5.0292802837838921E-2</v>
      </c>
      <c r="V93" s="128">
        <f>saida!Y33</f>
        <v>0.91188413930428325</v>
      </c>
      <c r="W93" s="128">
        <f>saida!AA33</f>
        <v>0.53979656326902703</v>
      </c>
      <c r="X93" s="128">
        <f>saida!J33</f>
        <v>-0.14193363512586549</v>
      </c>
      <c r="Z93" s="133">
        <f>Z62</f>
        <v>0</v>
      </c>
      <c r="AA93" s="134">
        <f>saida!$AO$3</f>
        <v>283.14999999999998</v>
      </c>
      <c r="AB93" s="133">
        <f t="shared" ref="AB93:AB123" si="38">H5</f>
        <v>1.003030947222763</v>
      </c>
    </row>
    <row r="94" spans="4:28" x14ac:dyDescent="0.25">
      <c r="D94">
        <v>33</v>
      </c>
      <c r="E94" s="132">
        <f>IF(ISNUMBER(saida!W34)=TRUE,saida!W34,"")</f>
        <v>9.3835819000000001E-2</v>
      </c>
      <c r="F94" s="129">
        <f>IF(ISNUMBER(saida!U34)=TRUE,saida!U34,"")</f>
        <v>293.14999999999998</v>
      </c>
      <c r="G94" s="128">
        <f>IF(ISNUMBER(saida!V34)=TRUE,saida!V34,"")</f>
        <v>0</v>
      </c>
      <c r="H94" s="128">
        <f>IF(ISNUMBER(saida!Y34)=TRUE,saida!Y34,"")</f>
        <v>1.2326684539299839</v>
      </c>
      <c r="I94" s="129">
        <f>(saida!Y34-saida!Z34)/saida!Y34*100</f>
        <v>5.4651845702855582</v>
      </c>
      <c r="J94" s="129">
        <f t="shared" si="36"/>
        <v>5.4651845702855582</v>
      </c>
      <c r="K94" s="129">
        <f t="shared" si="37"/>
        <v>6.5</v>
      </c>
      <c r="M94" s="129">
        <v>292.75</v>
      </c>
      <c r="N94" s="128">
        <v>0.3327464396565486</v>
      </c>
      <c r="O94" s="128">
        <v>0.45149915389836998</v>
      </c>
      <c r="P94" s="128">
        <v>5.066314337904692</v>
      </c>
      <c r="Q94" s="128">
        <v>5.066314337904692</v>
      </c>
      <c r="R94" s="128">
        <v>6.1</v>
      </c>
      <c r="T94" s="129">
        <f>saida!X34</f>
        <v>293.14999999999998</v>
      </c>
      <c r="U94" s="128">
        <f>saida!V34</f>
        <v>0</v>
      </c>
      <c r="V94" s="128">
        <f>saida!Y34</f>
        <v>1.2326684539299839</v>
      </c>
      <c r="W94" s="128">
        <f>saida!AA34</f>
        <v>0.51860263905517967</v>
      </c>
      <c r="X94" s="128">
        <f>saida!J34</f>
        <v>1.0000000000000001E-5</v>
      </c>
      <c r="Z94" s="133">
        <f t="shared" ref="Z94:Z157" si="39">Z63</f>
        <v>3.3333333333333333E-2</v>
      </c>
      <c r="AA94" s="134">
        <f>saida!$AO$3</f>
        <v>283.14999999999998</v>
      </c>
      <c r="AB94" s="133">
        <f t="shared" si="38"/>
        <v>0.85202155059205786</v>
      </c>
    </row>
    <row r="95" spans="4:28" x14ac:dyDescent="0.25">
      <c r="D95">
        <v>34</v>
      </c>
      <c r="E95" s="132">
        <f>IF(ISNUMBER(saida!W35)=TRUE,saida!W35,"")</f>
        <v>8.6999999999999994E-2</v>
      </c>
      <c r="F95" s="129">
        <f>IF(ISNUMBER(saida!U35)=TRUE,saida!U35,"")</f>
        <v>293.14999999999998</v>
      </c>
      <c r="G95" s="128">
        <f>IF(ISNUMBER(saida!V35)=TRUE,saida!V35,"")</f>
        <v>0</v>
      </c>
      <c r="H95" s="128">
        <f>IF(ISNUMBER(saida!Y35)=TRUE,saida!Y35,"")</f>
        <v>1.134313234810884</v>
      </c>
      <c r="I95" s="129">
        <f>(saida!Y35-saida!Z35)/saida!Y35*100</f>
        <v>-2.7318391447056745</v>
      </c>
      <c r="J95" s="129">
        <f t="shared" si="36"/>
        <v>2.7318391447056745</v>
      </c>
      <c r="K95" s="129">
        <f t="shared" si="37"/>
        <v>3.7</v>
      </c>
      <c r="M95" s="129">
        <v>292.75</v>
      </c>
      <c r="N95" s="128">
        <v>0.17497443926674119</v>
      </c>
      <c r="O95" s="128">
        <v>0.59646070466892565</v>
      </c>
      <c r="P95" s="128">
        <v>4.703060297422209E-2</v>
      </c>
      <c r="Q95" s="128">
        <v>4.703060297422209E-2</v>
      </c>
      <c r="R95" s="128">
        <v>1</v>
      </c>
      <c r="T95" s="129">
        <f>saida!X35</f>
        <v>293.14999999999998</v>
      </c>
      <c r="U95" s="128">
        <f>saida!V35</f>
        <v>0</v>
      </c>
      <c r="V95" s="128">
        <f>saida!Y35</f>
        <v>1.134313234810884</v>
      </c>
      <c r="W95" s="128">
        <f>saida!AA35</f>
        <v>0.52555462633976813</v>
      </c>
      <c r="X95" s="128">
        <f>saida!J35</f>
        <v>1.0000000000000001E-5</v>
      </c>
      <c r="Z95" s="133">
        <f t="shared" si="39"/>
        <v>6.6666666666666666E-2</v>
      </c>
      <c r="AA95" s="134">
        <f>saida!$AO$3</f>
        <v>283.14999999999998</v>
      </c>
      <c r="AB95" s="133">
        <f t="shared" si="38"/>
        <v>0.73708555036228651</v>
      </c>
    </row>
    <row r="96" spans="4:28" x14ac:dyDescent="0.25">
      <c r="D96">
        <v>35</v>
      </c>
      <c r="E96" s="132">
        <f>IF(ISNUMBER(saida!W36)=TRUE,saida!W36,"")</f>
        <v>8.6999999999999994E-2</v>
      </c>
      <c r="F96" s="129">
        <f>IF(ISNUMBER(saida!U36)=TRUE,saida!U36,"")</f>
        <v>293.14999999999998</v>
      </c>
      <c r="G96" s="128">
        <f>IF(ISNUMBER(saida!V36)=TRUE,saida!V36,"")</f>
        <v>0</v>
      </c>
      <c r="H96" s="128">
        <f>IF(ISNUMBER(saida!Y36)=TRUE,saida!Y36,"")</f>
        <v>1.134313234810884</v>
      </c>
      <c r="I96" s="129">
        <f>(saida!Y36-saida!Z36)/saida!Y36*100</f>
        <v>-2.7318391447056745</v>
      </c>
      <c r="J96" s="129">
        <f t="shared" si="36"/>
        <v>2.7318391447056745</v>
      </c>
      <c r="K96" s="129">
        <f t="shared" si="37"/>
        <v>3.7</v>
      </c>
      <c r="M96" s="129">
        <v>293.14999999999998</v>
      </c>
      <c r="N96" s="128">
        <v>1</v>
      </c>
      <c r="O96" s="128">
        <v>0.82553901527541917</v>
      </c>
      <c r="P96" s="128">
        <v>2.4330950910651619</v>
      </c>
      <c r="Q96" s="128">
        <v>2.4330950910651619</v>
      </c>
      <c r="R96" s="128">
        <v>3.4</v>
      </c>
      <c r="T96" s="129">
        <f>saida!X36</f>
        <v>293.14999999999998</v>
      </c>
      <c r="U96" s="128">
        <f>saida!V36</f>
        <v>0</v>
      </c>
      <c r="V96" s="128">
        <f>saida!Y36</f>
        <v>1.134313234810884</v>
      </c>
      <c r="W96" s="128">
        <f>saida!AA36</f>
        <v>0.52555462633976813</v>
      </c>
      <c r="X96" s="128">
        <f>saida!J36</f>
        <v>1.0000000000000001E-5</v>
      </c>
      <c r="Z96" s="133">
        <f t="shared" si="39"/>
        <v>0.1</v>
      </c>
      <c r="AA96" s="134">
        <f>saida!$AO$3</f>
        <v>283.14999999999998</v>
      </c>
      <c r="AB96" s="133">
        <f t="shared" si="38"/>
        <v>0.64843359037120718</v>
      </c>
    </row>
    <row r="97" spans="4:28" x14ac:dyDescent="0.25">
      <c r="D97">
        <v>36</v>
      </c>
      <c r="E97" s="132">
        <f>IF(ISNUMBER(saida!W37)=TRUE,saida!W37,"")</f>
        <v>8.72E-2</v>
      </c>
      <c r="F97" s="129">
        <f>IF(ISNUMBER(saida!U37)=TRUE,saida!U37,"")</f>
        <v>293.14999999999998</v>
      </c>
      <c r="G97" s="128">
        <f>IF(ISNUMBER(saida!V37)=TRUE,saida!V37,"")</f>
        <v>0</v>
      </c>
      <c r="H97" s="128">
        <f>IF(ISNUMBER(saida!Y37)=TRUE,saida!Y37,"")</f>
        <v>1.137169957676516</v>
      </c>
      <c r="I97" s="129">
        <f>(saida!Y37-saida!Z37)/saida!Y37*100</f>
        <v>-2.4737630392546088</v>
      </c>
      <c r="J97" s="129">
        <f t="shared" si="36"/>
        <v>2.4737630392546088</v>
      </c>
      <c r="K97" s="129">
        <f t="shared" si="37"/>
        <v>3.5</v>
      </c>
      <c r="M97" s="129">
        <v>293.14999999999998</v>
      </c>
      <c r="N97" s="128">
        <v>0.50818039090718403</v>
      </c>
      <c r="O97" s="128">
        <v>0.39573256917449989</v>
      </c>
      <c r="P97" s="128">
        <v>6.9748184760857574</v>
      </c>
      <c r="Q97" s="128">
        <v>6.9748184760857574</v>
      </c>
      <c r="R97" s="128">
        <v>8</v>
      </c>
      <c r="T97" s="129">
        <f>saida!X37</f>
        <v>293.14999999999998</v>
      </c>
      <c r="U97" s="128">
        <f>saida!V37</f>
        <v>0</v>
      </c>
      <c r="V97" s="128">
        <f>saida!Y37</f>
        <v>1.137169957676516</v>
      </c>
      <c r="W97" s="128">
        <f>saida!AA37</f>
        <v>0.52534194361245246</v>
      </c>
      <c r="X97" s="128">
        <f>saida!J37</f>
        <v>1.0000000000000001E-5</v>
      </c>
      <c r="Z97" s="133">
        <f t="shared" si="39"/>
        <v>0.1333333333333333</v>
      </c>
      <c r="AA97" s="134">
        <f>saida!$AO$3</f>
        <v>283.14999999999998</v>
      </c>
      <c r="AB97" s="133">
        <f t="shared" si="38"/>
        <v>0.57924085181486484</v>
      </c>
    </row>
    <row r="98" spans="4:28" x14ac:dyDescent="0.25">
      <c r="D98">
        <v>37</v>
      </c>
      <c r="E98" s="132">
        <f>IF(ISNUMBER(saida!W38)=TRUE,saida!W38,"")</f>
        <v>3.7803150000000001E-2</v>
      </c>
      <c r="F98" s="129">
        <f>IF(ISNUMBER(saida!U38)=TRUE,saida!U38,"")</f>
        <v>293.14999999999998</v>
      </c>
      <c r="G98" s="128">
        <f>IF(ISNUMBER(saida!V38)=TRUE,saida!V38,"")</f>
        <v>0.24891041266024791</v>
      </c>
      <c r="H98" s="128">
        <f>IF(ISNUMBER(saida!Y38)=TRUE,saida!Y38,"")</f>
        <v>0.46767976843823589</v>
      </c>
      <c r="I98" s="129">
        <f>(saida!Y38-saida!Z38)/saida!Y38*100</f>
        <v>-6.4398439797302114</v>
      </c>
      <c r="J98" s="129">
        <f t="shared" si="36"/>
        <v>6.4398439797302114</v>
      </c>
      <c r="K98" s="129">
        <f t="shared" si="37"/>
        <v>7.4</v>
      </c>
      <c r="M98" s="129">
        <v>293.14999999999998</v>
      </c>
      <c r="N98" s="128">
        <v>0.2465156175401764</v>
      </c>
      <c r="O98" s="128">
        <v>0.5001684734141284</v>
      </c>
      <c r="P98" s="128">
        <v>-0.56839326202987928</v>
      </c>
      <c r="Q98" s="128">
        <v>0.56839326202987928</v>
      </c>
      <c r="R98" s="128">
        <v>1.6</v>
      </c>
      <c r="T98" s="129">
        <f>saida!X38</f>
        <v>293.14999999999998</v>
      </c>
      <c r="U98" s="128">
        <f>saida!V38</f>
        <v>0.24891041266024791</v>
      </c>
      <c r="V98" s="128">
        <f>saida!Y38</f>
        <v>0.46767976843823589</v>
      </c>
      <c r="W98" s="128">
        <f>saida!AA38</f>
        <v>0.56603834391666685</v>
      </c>
      <c r="X98" s="128">
        <f>saida!J38</f>
        <v>-0.47698559921950429</v>
      </c>
      <c r="Z98" s="133">
        <f t="shared" si="39"/>
        <v>0.16666666666666671</v>
      </c>
      <c r="AA98" s="134">
        <f>saida!$AO$3</f>
        <v>283.14999999999998</v>
      </c>
      <c r="AB98" s="133">
        <f t="shared" si="38"/>
        <v>0.52468602942360243</v>
      </c>
    </row>
    <row r="99" spans="4:28" x14ac:dyDescent="0.25">
      <c r="D99">
        <v>38</v>
      </c>
      <c r="E99" s="132">
        <f>IF(ISNUMBER(saida!W39)=TRUE,saida!W39,"")</f>
        <v>8.8110257357647451E-2</v>
      </c>
      <c r="F99" s="129">
        <f>IF(ISNUMBER(saida!U39)=TRUE,saida!U39,"")</f>
        <v>293.14999999999998</v>
      </c>
      <c r="G99" s="128">
        <f>IF(ISNUMBER(saida!V39)=TRUE,saida!V39,"")</f>
        <v>0</v>
      </c>
      <c r="H99" s="128">
        <f>IF(ISNUMBER(saida!Y39)=TRUE,saida!Y39,"")</f>
        <v>1.1501875528119521</v>
      </c>
      <c r="I99" s="129">
        <f>(saida!Y39-saida!Z39)/saida!Y39*100</f>
        <v>-1.3139852656311743</v>
      </c>
      <c r="J99" s="129">
        <f t="shared" si="36"/>
        <v>1.3139852656311743</v>
      </c>
      <c r="K99" s="129">
        <f t="shared" si="37"/>
        <v>2.2999999999999998</v>
      </c>
      <c r="M99" s="129">
        <v>293.14999999999998</v>
      </c>
      <c r="N99" s="128">
        <v>0.10333108909155481</v>
      </c>
      <c r="O99" s="128">
        <v>0.74486424101686799</v>
      </c>
      <c r="P99" s="128">
        <v>-0.97942209598118923</v>
      </c>
      <c r="Q99" s="128">
        <v>0.97942209598118923</v>
      </c>
      <c r="R99" s="128">
        <v>2</v>
      </c>
      <c r="T99" s="129">
        <f>saida!X39</f>
        <v>293.14999999999998</v>
      </c>
      <c r="U99" s="128">
        <f>saida!V39</f>
        <v>0</v>
      </c>
      <c r="V99" s="128">
        <f>saida!Y39</f>
        <v>1.1501875528119521</v>
      </c>
      <c r="W99" s="128">
        <f>saida!AA39</f>
        <v>0.52438131778880137</v>
      </c>
      <c r="X99" s="128">
        <f>saida!J39</f>
        <v>1.0000000000000001E-5</v>
      </c>
      <c r="Z99" s="133">
        <f t="shared" si="39"/>
        <v>0.2</v>
      </c>
      <c r="AA99" s="134">
        <f>saida!$AO$3</f>
        <v>283.14999999999998</v>
      </c>
      <c r="AB99" s="133">
        <f t="shared" si="38"/>
        <v>0.48131595530140042</v>
      </c>
    </row>
    <row r="100" spans="4:28" x14ac:dyDescent="0.25">
      <c r="D100">
        <v>39</v>
      </c>
      <c r="E100" s="132">
        <f>IF(ISNUMBER(saida!W40)=TRUE,saida!W40,"")</f>
        <v>6.2501208000000003E-2</v>
      </c>
      <c r="F100" s="129">
        <f>IF(ISNUMBER(saida!U40)=TRUE,saida!U40,"")</f>
        <v>293.14999999999998</v>
      </c>
      <c r="G100" s="128">
        <f>IF(ISNUMBER(saida!V40)=TRUE,saida!V40,"")</f>
        <v>1</v>
      </c>
      <c r="H100" s="128">
        <f>IF(ISNUMBER(saida!Y40)=TRUE,saida!Y40,"")</f>
        <v>0.793601022581371</v>
      </c>
      <c r="I100" s="129">
        <f>(saida!Y40-saida!Z40)/saida!Y40*100</f>
        <v>-1.4934250955807948</v>
      </c>
      <c r="J100" s="129">
        <f t="shared" si="36"/>
        <v>1.4934250955807948</v>
      </c>
      <c r="K100" s="129">
        <f t="shared" si="37"/>
        <v>2.5</v>
      </c>
      <c r="M100" s="129">
        <v>293.14999999999998</v>
      </c>
      <c r="N100" s="128">
        <v>5.0292802837838921E-2</v>
      </c>
      <c r="O100" s="128">
        <v>0.91188413930428325</v>
      </c>
      <c r="P100" s="128">
        <v>-1.2703199875472293</v>
      </c>
      <c r="Q100" s="128">
        <v>1.2703199875472293</v>
      </c>
      <c r="R100" s="128">
        <v>2.2999999999999998</v>
      </c>
      <c r="T100" s="129">
        <f>saida!X40</f>
        <v>293.14999999999998</v>
      </c>
      <c r="U100" s="128">
        <f>saida!V40</f>
        <v>1</v>
      </c>
      <c r="V100" s="128">
        <f>saida!Y40</f>
        <v>0.793601022581371</v>
      </c>
      <c r="W100" s="128">
        <f>saida!AA40</f>
        <v>0.18148326034783671</v>
      </c>
      <c r="X100" s="128">
        <f>saida!J40</f>
        <v>1.0000000000000001E-5</v>
      </c>
      <c r="Z100" s="133">
        <f t="shared" si="39"/>
        <v>0.23333333333333331</v>
      </c>
      <c r="AA100" s="134">
        <f>saida!$AO$3</f>
        <v>283.14999999999998</v>
      </c>
      <c r="AB100" s="133">
        <f t="shared" si="38"/>
        <v>0.4466236921125124</v>
      </c>
    </row>
    <row r="101" spans="4:28" x14ac:dyDescent="0.25">
      <c r="D101">
        <v>40</v>
      </c>
      <c r="E101" s="132">
        <f>IF(ISNUMBER(saida!W41)=TRUE,saida!W41,"")</f>
        <v>4.8052004000000002E-2</v>
      </c>
      <c r="F101" s="129">
        <f>IF(ISNUMBER(saida!U41)=TRUE,saida!U41,"")</f>
        <v>293.14999999999998</v>
      </c>
      <c r="G101" s="128">
        <f>IF(ISNUMBER(saida!V41)=TRUE,saida!V41,"")</f>
        <v>0.9163852040642898</v>
      </c>
      <c r="H101" s="128">
        <f>IF(ISNUMBER(saida!Y41)=TRUE,saida!Y41,"")</f>
        <v>0.60087315946195863</v>
      </c>
      <c r="I101" s="129">
        <f>(saida!Y41-saida!Z41)/saida!Y41*100</f>
        <v>4.3791055936367878</v>
      </c>
      <c r="J101" s="129">
        <f t="shared" si="36"/>
        <v>4.3791055936367878</v>
      </c>
      <c r="K101" s="129">
        <f t="shared" si="37"/>
        <v>5.4</v>
      </c>
      <c r="M101" s="129">
        <v>293.14999999999998</v>
      </c>
      <c r="N101" s="128">
        <v>4.9051673881479581E-2</v>
      </c>
      <c r="O101" s="128">
        <v>0.99588472365359004</v>
      </c>
      <c r="P101" s="128">
        <v>6.7864896756543533</v>
      </c>
      <c r="Q101" s="128">
        <v>6.7864896756543533</v>
      </c>
      <c r="R101" s="128">
        <v>7.8</v>
      </c>
      <c r="T101" s="129">
        <f>saida!X41</f>
        <v>293.14999999999998</v>
      </c>
      <c r="U101" s="128">
        <f>saida!V41</f>
        <v>0.9163852040642898</v>
      </c>
      <c r="V101" s="128">
        <f>saida!Y41</f>
        <v>0.60087315946195863</v>
      </c>
      <c r="W101" s="128">
        <f>saida!AA41</f>
        <v>0.24400836177516191</v>
      </c>
      <c r="X101" s="128">
        <f>saida!J41</f>
        <v>-0.10937527779248821</v>
      </c>
      <c r="Z101" s="133">
        <f t="shared" si="39"/>
        <v>0.26666666666666672</v>
      </c>
      <c r="AA101" s="134">
        <f>saida!$AO$3</f>
        <v>283.14999999999998</v>
      </c>
      <c r="AB101" s="133">
        <f t="shared" si="38"/>
        <v>0.41876611160273369</v>
      </c>
    </row>
    <row r="102" spans="4:28" x14ac:dyDescent="0.25">
      <c r="D102">
        <v>41</v>
      </c>
      <c r="E102" s="132">
        <f>IF(ISNUMBER(saida!W42)=TRUE,saida!W42,"")</f>
        <v>3.3686806999999999E-2</v>
      </c>
      <c r="F102" s="129">
        <f>IF(ISNUMBER(saida!U42)=TRUE,saida!U42,"")</f>
        <v>293.14999999999998</v>
      </c>
      <c r="G102" s="128">
        <f>IF(ISNUMBER(saida!V42)=TRUE,saida!V42,"")</f>
        <v>0.72360666043016297</v>
      </c>
      <c r="H102" s="128">
        <f>IF(ISNUMBER(saida!Y42)=TRUE,saida!Y42,"")</f>
        <v>0.41497932854984843</v>
      </c>
      <c r="I102" s="129">
        <f>(saida!Y42-saida!Z42)/saida!Y42*100</f>
        <v>5.1449401334088076</v>
      </c>
      <c r="J102" s="129">
        <f t="shared" si="36"/>
        <v>5.1449401334088076</v>
      </c>
      <c r="K102" s="129">
        <f t="shared" si="37"/>
        <v>6.1</v>
      </c>
      <c r="M102" s="129">
        <v>293.14999999999998</v>
      </c>
      <c r="N102" s="128">
        <v>8.6848208036063197E-3</v>
      </c>
      <c r="O102" s="128">
        <v>1.134759543817375</v>
      </c>
      <c r="P102" s="128">
        <v>1.9896690688988485</v>
      </c>
      <c r="Q102" s="128">
        <v>1.9896690688988485</v>
      </c>
      <c r="R102" s="128">
        <v>3</v>
      </c>
      <c r="T102" s="129">
        <f>saida!X42</f>
        <v>293.14999999999998</v>
      </c>
      <c r="U102" s="128">
        <f>saida!V42</f>
        <v>0.72360666043016297</v>
      </c>
      <c r="V102" s="128">
        <f>saida!Y42</f>
        <v>0.41497932854984843</v>
      </c>
      <c r="W102" s="128">
        <f>saida!AA42</f>
        <v>0.38239068301954582</v>
      </c>
      <c r="X102" s="128">
        <f>saida!J42</f>
        <v>-0.30711310724000518</v>
      </c>
      <c r="Z102" s="133">
        <f t="shared" si="39"/>
        <v>0.3</v>
      </c>
      <c r="AA102" s="134">
        <f>saida!$AO$3</f>
        <v>283.14999999999998</v>
      </c>
      <c r="AB102" s="133">
        <f t="shared" si="38"/>
        <v>0.39637275287778362</v>
      </c>
    </row>
    <row r="103" spans="4:28" x14ac:dyDescent="0.25">
      <c r="D103">
        <v>42</v>
      </c>
      <c r="E103" s="132">
        <f>IF(ISNUMBER(saida!W43)=TRUE,saida!W43,"")</f>
        <v>3.1334611000000012E-2</v>
      </c>
      <c r="F103" s="129">
        <f>IF(ISNUMBER(saida!U43)=TRUE,saida!U43,"")</f>
        <v>293.14999999999998</v>
      </c>
      <c r="G103" s="128">
        <f>IF(ISNUMBER(saida!V43)=TRUE,saida!V43,"")</f>
        <v>0.57741897846871504</v>
      </c>
      <c r="H103" s="128">
        <f>IF(ISNUMBER(saida!Y43)=TRUE,saida!Y43,"")</f>
        <v>0.38506588986839507</v>
      </c>
      <c r="I103" s="129">
        <f>(saida!Y43-saida!Z43)/saida!Y43*100</f>
        <v>5.0299024211316024</v>
      </c>
      <c r="J103" s="129">
        <f t="shared" si="36"/>
        <v>5.0299024211316024</v>
      </c>
      <c r="K103" s="129">
        <f t="shared" si="37"/>
        <v>6</v>
      </c>
      <c r="M103" s="129">
        <v>293.14999999999998</v>
      </c>
      <c r="N103" s="128">
        <v>0</v>
      </c>
      <c r="O103" s="128">
        <v>1.2326684539299839</v>
      </c>
      <c r="P103" s="128">
        <v>5.9271352333669682</v>
      </c>
      <c r="Q103" s="128">
        <v>5.9271352333669682</v>
      </c>
      <c r="R103" s="128">
        <v>6.9</v>
      </c>
      <c r="T103" s="129">
        <f>saida!X43</f>
        <v>293.14999999999998</v>
      </c>
      <c r="U103" s="128">
        <f>saida!V43</f>
        <v>0.57741897846871504</v>
      </c>
      <c r="V103" s="128">
        <f>saida!Y43</f>
        <v>0.38506588986839507</v>
      </c>
      <c r="W103" s="128">
        <f>saida!AA43</f>
        <v>0.46408784564962913</v>
      </c>
      <c r="X103" s="128">
        <f>saida!J43</f>
        <v>-0.39821652208348762</v>
      </c>
      <c r="Z103" s="133">
        <f t="shared" si="39"/>
        <v>0.33333333333333331</v>
      </c>
      <c r="AA103" s="134">
        <f>saida!$AO$3</f>
        <v>283.14999999999998</v>
      </c>
      <c r="AB103" s="133">
        <f t="shared" si="38"/>
        <v>0.37841524843536278</v>
      </c>
    </row>
    <row r="104" spans="4:28" x14ac:dyDescent="0.25">
      <c r="D104">
        <v>43</v>
      </c>
      <c r="E104" s="132">
        <f>IF(ISNUMBER(saida!W44)=TRUE,saida!W44,"")</f>
        <v>3.2594716000000003E-2</v>
      </c>
      <c r="F104" s="129">
        <f>IF(ISNUMBER(saida!U44)=TRUE,saida!U44,"")</f>
        <v>293.14999999999998</v>
      </c>
      <c r="G104" s="128">
        <f>IF(ISNUMBER(saida!V44)=TRUE,saida!V44,"")</f>
        <v>0.4655844750988487</v>
      </c>
      <c r="H104" s="128">
        <f>IF(ISNUMBER(saida!Y44)=TRUE,saida!Y44,"")</f>
        <v>0.40107285583112451</v>
      </c>
      <c r="I104" s="129">
        <f>(saida!Y44-saida!Z44)/saida!Y44*100</f>
        <v>6.0130888636694788</v>
      </c>
      <c r="J104" s="129">
        <f t="shared" si="36"/>
        <v>6.0130888636694788</v>
      </c>
      <c r="K104" s="129">
        <f t="shared" si="37"/>
        <v>7</v>
      </c>
      <c r="M104" s="129">
        <v>293.14999999999998</v>
      </c>
      <c r="N104" s="128">
        <v>0</v>
      </c>
      <c r="O104" s="128">
        <v>1.134313234810884</v>
      </c>
      <c r="P104" s="128">
        <v>-2.2298331800592068</v>
      </c>
      <c r="Q104" s="128">
        <v>2.2298331800592068</v>
      </c>
      <c r="R104" s="128">
        <v>3.2</v>
      </c>
      <c r="T104" s="129">
        <f>saida!X44</f>
        <v>293.14999999999998</v>
      </c>
      <c r="U104" s="128">
        <f>saida!V44</f>
        <v>0.4655844750988487</v>
      </c>
      <c r="V104" s="128">
        <f>saida!Y44</f>
        <v>0.40107285583112451</v>
      </c>
      <c r="W104" s="128">
        <f>saida!AA44</f>
        <v>0.50889751496744773</v>
      </c>
      <c r="X104" s="128">
        <f>saida!J44</f>
        <v>-0.42590538514575599</v>
      </c>
      <c r="Z104" s="133">
        <f t="shared" si="39"/>
        <v>0.36666666666666659</v>
      </c>
      <c r="AA104" s="134">
        <f>saida!$AO$3</f>
        <v>283.14999999999998</v>
      </c>
      <c r="AB104" s="133">
        <f t="shared" si="38"/>
        <v>0.36411700809148351</v>
      </c>
    </row>
    <row r="105" spans="4:28" x14ac:dyDescent="0.25">
      <c r="D105">
        <v>44</v>
      </c>
      <c r="E105" s="132">
        <f>IF(ISNUMBER(saida!W45)=TRUE,saida!W45,"")</f>
        <v>3.4526876999999997E-2</v>
      </c>
      <c r="F105" s="129">
        <f>IF(ISNUMBER(saida!U45)=TRUE,saida!U45,"")</f>
        <v>293.14999999999998</v>
      </c>
      <c r="G105" s="128">
        <f>IF(ISNUMBER(saida!V45)=TRUE,saida!V45,"")</f>
        <v>0.37545798254518398</v>
      </c>
      <c r="H105" s="128">
        <f>IF(ISNUMBER(saida!Y45)=TRUE,saida!Y45,"")</f>
        <v>0.4256980232892511</v>
      </c>
      <c r="I105" s="129">
        <f>(saida!Y45-saida!Z45)/saida!Y45*100</f>
        <v>4.335115563847415</v>
      </c>
      <c r="J105" s="129">
        <f t="shared" si="36"/>
        <v>4.335115563847415</v>
      </c>
      <c r="K105" s="129">
        <f t="shared" si="37"/>
        <v>5.3</v>
      </c>
      <c r="M105" s="129">
        <v>293.14999999999998</v>
      </c>
      <c r="N105" s="128">
        <v>0</v>
      </c>
      <c r="O105" s="128">
        <v>1.137169957676516</v>
      </c>
      <c r="P105" s="128">
        <v>-1.9730181806619975</v>
      </c>
      <c r="Q105" s="128">
        <v>1.9730181806619975</v>
      </c>
      <c r="R105" s="128">
        <v>3</v>
      </c>
      <c r="T105" s="129">
        <f>saida!X45</f>
        <v>293.14999999999998</v>
      </c>
      <c r="U105" s="128">
        <f>saida!V45</f>
        <v>0.37545798254518398</v>
      </c>
      <c r="V105" s="128">
        <f>saida!Y45</f>
        <v>0.4256980232892511</v>
      </c>
      <c r="W105" s="128">
        <f>saida!AA45</f>
        <v>0.53683934843847536</v>
      </c>
      <c r="X105" s="128">
        <f>saida!J45</f>
        <v>-0.44228439201611158</v>
      </c>
      <c r="Z105" s="133">
        <f t="shared" si="39"/>
        <v>0.4</v>
      </c>
      <c r="AA105" s="134">
        <f>saida!$AO$3</f>
        <v>283.14999999999998</v>
      </c>
      <c r="AB105" s="133">
        <f t="shared" si="38"/>
        <v>0.35289046067782409</v>
      </c>
    </row>
    <row r="106" spans="4:28" x14ac:dyDescent="0.25">
      <c r="D106">
        <v>45</v>
      </c>
      <c r="E106" s="132">
        <f>IF(ISNUMBER(saida!W46)=TRUE,saida!W46,"")</f>
        <v>3.7299107999999997E-2</v>
      </c>
      <c r="F106" s="129">
        <f>IF(ISNUMBER(saida!U46)=TRUE,saida!U46,"")</f>
        <v>293.14999999999998</v>
      </c>
      <c r="G106" s="128">
        <f>IF(ISNUMBER(saida!V46)=TRUE,saida!V46,"")</f>
        <v>0.30349130772966493</v>
      </c>
      <c r="H106" s="128">
        <f>IF(ISNUMBER(saida!Y46)=TRUE,saida!Y46,"")</f>
        <v>0.46120243960467838</v>
      </c>
      <c r="I106" s="129">
        <f>(saida!Y46-saida!Z46)/saida!Y46*100</f>
        <v>2.4619457462514025</v>
      </c>
      <c r="J106" s="129">
        <f t="shared" si="36"/>
        <v>2.4619457462514025</v>
      </c>
      <c r="K106" s="129">
        <f t="shared" si="37"/>
        <v>3.5</v>
      </c>
      <c r="M106" s="129">
        <v>293.14999999999998</v>
      </c>
      <c r="N106" s="128">
        <v>0</v>
      </c>
      <c r="O106" s="128">
        <v>1.134313234810884</v>
      </c>
      <c r="P106" s="128">
        <v>-2.2298331800592068</v>
      </c>
      <c r="Q106" s="128">
        <v>2.2298331800592068</v>
      </c>
      <c r="R106" s="128">
        <v>3.2</v>
      </c>
      <c r="T106" s="129">
        <f>saida!X46</f>
        <v>293.14999999999998</v>
      </c>
      <c r="U106" s="128">
        <f>saida!V46</f>
        <v>0.30349130772966493</v>
      </c>
      <c r="V106" s="128">
        <f>saida!Y46</f>
        <v>0.46120243960467838</v>
      </c>
      <c r="W106" s="128">
        <f>saida!AA46</f>
        <v>0.55199184078120056</v>
      </c>
      <c r="X106" s="128">
        <f>saida!J46</f>
        <v>-0.43768469804441129</v>
      </c>
      <c r="Z106" s="133">
        <f t="shared" si="39"/>
        <v>0.43333333333333329</v>
      </c>
      <c r="AA106" s="134">
        <f>saida!$AO$3</f>
        <v>283.14999999999998</v>
      </c>
      <c r="AB106" s="133">
        <f t="shared" si="38"/>
        <v>0.34429319319084878</v>
      </c>
    </row>
    <row r="107" spans="4:28" x14ac:dyDescent="0.25">
      <c r="D107">
        <v>46</v>
      </c>
      <c r="E107" s="132">
        <f>IF(ISNUMBER(saida!W47)=TRUE,saida!W47,"")</f>
        <v>4.0155346000000001E-2</v>
      </c>
      <c r="F107" s="129">
        <f>IF(ISNUMBER(saida!U47)=TRUE,saida!U47,"")</f>
        <v>293.14999999999998</v>
      </c>
      <c r="G107" s="128">
        <f>IF(ISNUMBER(saida!V47)=TRUE,saida!V47,"")</f>
        <v>0.24525046072206419</v>
      </c>
      <c r="H107" s="128">
        <f>IF(ISNUMBER(saida!Y47)=TRUE,saida!Y47,"")</f>
        <v>0.49799725195948219</v>
      </c>
      <c r="I107" s="129">
        <f>(saida!Y47-saida!Z47)/saida!Y47*100</f>
        <v>-0.72976911679160072</v>
      </c>
      <c r="J107" s="129">
        <f t="shared" si="36"/>
        <v>0.72976911679160072</v>
      </c>
      <c r="K107" s="129">
        <f t="shared" si="37"/>
        <v>1.7</v>
      </c>
      <c r="M107" s="129">
        <v>293.14999999999998</v>
      </c>
      <c r="N107" s="128">
        <v>0</v>
      </c>
      <c r="O107" s="128">
        <v>1.137169957676516</v>
      </c>
      <c r="P107" s="128">
        <v>-1.9730181806619975</v>
      </c>
      <c r="Q107" s="128">
        <v>1.9730181806619975</v>
      </c>
      <c r="R107" s="128">
        <v>3</v>
      </c>
      <c r="T107" s="129">
        <f>saida!X47</f>
        <v>293.14999999999998</v>
      </c>
      <c r="U107" s="128">
        <f>saida!V47</f>
        <v>0.24525046072206419</v>
      </c>
      <c r="V107" s="128">
        <f>saida!Y47</f>
        <v>0.49799725195948219</v>
      </c>
      <c r="W107" s="128">
        <f>saida!AA47</f>
        <v>0.56056322532946801</v>
      </c>
      <c r="X107" s="128">
        <f>saida!J47</f>
        <v>-0.42915018837275432</v>
      </c>
      <c r="Z107" s="133">
        <f t="shared" si="39"/>
        <v>0.46666666666666667</v>
      </c>
      <c r="AA107" s="134">
        <f>saida!$AO$3</f>
        <v>283.14999999999998</v>
      </c>
      <c r="AB107" s="133">
        <f t="shared" si="38"/>
        <v>0.33799744923785091</v>
      </c>
    </row>
    <row r="108" spans="4:28" x14ac:dyDescent="0.25">
      <c r="D108">
        <v>47</v>
      </c>
      <c r="E108" s="132">
        <f>IF(ISNUMBER(saida!W48)=TRUE,saida!W48,"")</f>
        <v>5.8552879000000002E-2</v>
      </c>
      <c r="F108" s="129">
        <f>IF(ISNUMBER(saida!U48)=TRUE,saida!U48,"")</f>
        <v>293.14999999999998</v>
      </c>
      <c r="G108" s="128">
        <f>IF(ISNUMBER(saida!V48)=TRUE,saida!V48,"")</f>
        <v>0.1009284886988096</v>
      </c>
      <c r="H108" s="128">
        <f>IF(ISNUMBER(saida!Y48)=TRUE,saida!Y48,"")</f>
        <v>0.74034960058048749</v>
      </c>
      <c r="I108" s="129">
        <f>(saida!Y48-saida!Z48)/saida!Y48*100</f>
        <v>-1.840454300135749</v>
      </c>
      <c r="J108" s="129">
        <f t="shared" si="36"/>
        <v>1.840454300135749</v>
      </c>
      <c r="K108" s="129">
        <f t="shared" si="37"/>
        <v>2.8</v>
      </c>
      <c r="M108" s="129">
        <v>293.14999999999998</v>
      </c>
      <c r="N108" s="128">
        <v>0.24891041266024791</v>
      </c>
      <c r="O108" s="128">
        <v>0.46767976843823589</v>
      </c>
      <c r="P108" s="128">
        <v>-7.0073115868704141</v>
      </c>
      <c r="Q108" s="128">
        <v>7.0073115868704141</v>
      </c>
      <c r="R108" s="128">
        <v>8</v>
      </c>
      <c r="T108" s="129">
        <f>saida!X48</f>
        <v>293.14999999999998</v>
      </c>
      <c r="U108" s="128">
        <f>saida!V48</f>
        <v>0.1009284886988096</v>
      </c>
      <c r="V108" s="128">
        <f>saida!Y48</f>
        <v>0.74034960058048749</v>
      </c>
      <c r="W108" s="128">
        <f>saida!AA48</f>
        <v>0.5520524886649244</v>
      </c>
      <c r="X108" s="128">
        <f>saida!J48</f>
        <v>-0.25516226463538128</v>
      </c>
      <c r="Z108" s="133">
        <f t="shared" si="39"/>
        <v>0.5</v>
      </c>
      <c r="AA108" s="134">
        <f>saida!$AO$3</f>
        <v>283.14999999999998</v>
      </c>
      <c r="AB108" s="133">
        <f t="shared" si="38"/>
        <v>0.33376931495303419</v>
      </c>
    </row>
    <row r="109" spans="4:28" x14ac:dyDescent="0.25">
      <c r="D109">
        <v>48</v>
      </c>
      <c r="E109" s="132">
        <f>IF(ISNUMBER(saida!W49)=TRUE,saida!W49,"")</f>
        <v>7.2834069000000001E-2</v>
      </c>
      <c r="F109" s="129">
        <f>IF(ISNUMBER(saida!U49)=TRUE,saida!U49,"")</f>
        <v>293.14999999999998</v>
      </c>
      <c r="G109" s="128">
        <f>IF(ISNUMBER(saida!V49)=TRUE,saida!V49,"")</f>
        <v>4.9160915342923807E-2</v>
      </c>
      <c r="H109" s="128">
        <f>IF(ISNUMBER(saida!Y49)=TRUE,saida!Y49,"")</f>
        <v>0.93510769864558363</v>
      </c>
      <c r="I109" s="129">
        <f>(saida!Y49-saida!Z49)/saida!Y49*100</f>
        <v>0.99089413191197295</v>
      </c>
      <c r="J109" s="129">
        <f t="shared" si="36"/>
        <v>0.99089413191197295</v>
      </c>
      <c r="K109" s="129">
        <f t="shared" si="37"/>
        <v>2</v>
      </c>
      <c r="M109" s="129">
        <v>293.14999999999998</v>
      </c>
      <c r="N109" s="128">
        <v>0</v>
      </c>
      <c r="O109" s="128">
        <v>1.1501875528119521</v>
      </c>
      <c r="P109" s="128">
        <v>-0.81890773826586893</v>
      </c>
      <c r="Q109" s="128">
        <v>0.81890773826586893</v>
      </c>
      <c r="R109" s="128">
        <v>1.8</v>
      </c>
      <c r="T109" s="129">
        <f>saida!X49</f>
        <v>293.14999999999998</v>
      </c>
      <c r="U109" s="128">
        <f>saida!V49</f>
        <v>4.9160915342923807E-2</v>
      </c>
      <c r="V109" s="128">
        <f>saida!Y49</f>
        <v>0.93510769864558363</v>
      </c>
      <c r="W109" s="128">
        <f>saida!AA49</f>
        <v>0.5376778626872285</v>
      </c>
      <c r="X109" s="128">
        <f>saida!J49</f>
        <v>-0.12234293921063701</v>
      </c>
      <c r="Z109" s="133">
        <f t="shared" si="39"/>
        <v>0.53333333333333333</v>
      </c>
      <c r="AA109" s="134">
        <f>saida!$AO$3</f>
        <v>283.14999999999998</v>
      </c>
      <c r="AB109" s="133">
        <f t="shared" si="38"/>
        <v>0.33145523181197739</v>
      </c>
    </row>
    <row r="110" spans="4:28" x14ac:dyDescent="0.25">
      <c r="D110">
        <v>49</v>
      </c>
      <c r="E110" s="132">
        <f>IF(ISNUMBER(saida!W50)=TRUE,saida!W50,"")</f>
        <v>9.1567630000000011E-2</v>
      </c>
      <c r="F110" s="129">
        <f>IF(ISNUMBER(saida!U50)=TRUE,saida!U50,"")</f>
        <v>293.14999999999998</v>
      </c>
      <c r="G110" s="128">
        <f>IF(ISNUMBER(saida!V50)=TRUE,saida!V50,"")</f>
        <v>0</v>
      </c>
      <c r="H110" s="128">
        <f>IF(ISNUMBER(saida!Y50)=TRUE,saida!Y50,"")</f>
        <v>1.199869176832614</v>
      </c>
      <c r="I110" s="129">
        <f>(saida!Y50-saida!Z50)/saida!Y50*100</f>
        <v>2.8810081729778005</v>
      </c>
      <c r="J110" s="129">
        <f t="shared" si="36"/>
        <v>2.8810081729778005</v>
      </c>
      <c r="K110" s="129">
        <f t="shared" si="37"/>
        <v>3.9</v>
      </c>
      <c r="M110" s="129">
        <v>293.14999999999998</v>
      </c>
      <c r="N110" s="128">
        <v>1</v>
      </c>
      <c r="O110" s="128">
        <v>0.793601022581371</v>
      </c>
      <c r="P110" s="128">
        <v>-1.4934259336709181</v>
      </c>
      <c r="Q110" s="128">
        <v>1.4934259336709181</v>
      </c>
      <c r="R110" s="128">
        <v>2.5</v>
      </c>
      <c r="T110" s="129">
        <f>saida!X50</f>
        <v>293.14999999999998</v>
      </c>
      <c r="U110" s="128">
        <f>saida!V50</f>
        <v>0</v>
      </c>
      <c r="V110" s="128">
        <f>saida!Y50</f>
        <v>1.199869176832614</v>
      </c>
      <c r="W110" s="128">
        <f>saida!AA50</f>
        <v>0.52083906492562404</v>
      </c>
      <c r="X110" s="128">
        <f>saida!J50</f>
        <v>1.0000000000000001E-5</v>
      </c>
      <c r="Z110" s="133">
        <f t="shared" si="39"/>
        <v>0.56666666666666665</v>
      </c>
      <c r="AA110" s="134">
        <f>saida!$AO$3</f>
        <v>283.14999999999998</v>
      </c>
      <c r="AB110" s="133">
        <f t="shared" si="38"/>
        <v>0.33097440925939109</v>
      </c>
    </row>
    <row r="111" spans="4:28" x14ac:dyDescent="0.25">
      <c r="D111">
        <v>50</v>
      </c>
      <c r="E111" s="132">
        <f>IF(ISNUMBER(saida!W51)=TRUE,saida!W51,"")</f>
        <v>7.0985915000000011E-2</v>
      </c>
      <c r="F111" s="129">
        <f>IF(ISNUMBER(saida!U51)=TRUE,saida!U51,"")</f>
        <v>293.14999999999998</v>
      </c>
      <c r="G111" s="128">
        <f>IF(ISNUMBER(saida!V51)=TRUE,saida!V51,"")</f>
        <v>5.0402637248651773E-2</v>
      </c>
      <c r="H111" s="128">
        <f>IF(ISNUMBER(saida!Y51)=TRUE,saida!Y51,"")</f>
        <v>0.90956640339850203</v>
      </c>
      <c r="I111" s="129">
        <f>(saida!Y51-saida!Z51)/saida!Y51*100</f>
        <v>-1.2460045058168188</v>
      </c>
      <c r="J111" s="129">
        <f t="shared" si="36"/>
        <v>1.2460045058168188</v>
      </c>
      <c r="K111" s="129">
        <f t="shared" si="37"/>
        <v>2.2000000000000002</v>
      </c>
      <c r="M111" s="129">
        <v>293.14999999999998</v>
      </c>
      <c r="N111" s="128">
        <v>0.9163852040642898</v>
      </c>
      <c r="O111" s="128">
        <v>0.60087315946195863</v>
      </c>
      <c r="P111" s="128">
        <v>3.5320612976041916</v>
      </c>
      <c r="Q111" s="128">
        <v>3.5320612976041916</v>
      </c>
      <c r="R111" s="128">
        <v>4.5</v>
      </c>
      <c r="T111" s="129">
        <f>saida!X51</f>
        <v>293.14999999999998</v>
      </c>
      <c r="U111" s="128">
        <f>saida!V51</f>
        <v>5.0402637248651773E-2</v>
      </c>
      <c r="V111" s="128">
        <f>saida!Y51</f>
        <v>0.90956640339850203</v>
      </c>
      <c r="W111" s="128">
        <f>saida!AA51</f>
        <v>0.54001212006184118</v>
      </c>
      <c r="X111" s="128">
        <f>saida!J51</f>
        <v>-0.14392160251017649</v>
      </c>
      <c r="Z111" s="133">
        <f t="shared" si="39"/>
        <v>0.6</v>
      </c>
      <c r="AA111" s="134">
        <f>saida!$AO$3</f>
        <v>283.14999999999998</v>
      </c>
      <c r="AB111" s="133">
        <f t="shared" si="38"/>
        <v>0.3323164397284476</v>
      </c>
    </row>
    <row r="112" spans="4:28" x14ac:dyDescent="0.25">
      <c r="D112">
        <v>51</v>
      </c>
      <c r="E112" s="132">
        <f>IF(ISNUMBER(saida!W52)=TRUE,saida!W52,"")</f>
        <v>5.7712808999999997E-2</v>
      </c>
      <c r="F112" s="129">
        <f>IF(ISNUMBER(saida!U52)=TRUE,saida!U52,"")</f>
        <v>293.14999999999998</v>
      </c>
      <c r="G112" s="128">
        <f>IF(ISNUMBER(saida!V52)=TRUE,saida!V52,"")</f>
        <v>0.10156094483621909</v>
      </c>
      <c r="H112" s="128">
        <f>IF(ISNUMBER(saida!Y52)=TRUE,saida!Y52,"")</f>
        <v>0.72907708664799209</v>
      </c>
      <c r="I112" s="129">
        <f>(saida!Y52-saida!Z52)/saida!Y52*100</f>
        <v>-3.1782811671213933</v>
      </c>
      <c r="J112" s="129">
        <f t="shared" si="36"/>
        <v>3.1782811671213933</v>
      </c>
      <c r="K112" s="129">
        <f t="shared" si="37"/>
        <v>4.2</v>
      </c>
      <c r="M112" s="129">
        <v>293.14999999999998</v>
      </c>
      <c r="N112" s="128">
        <v>0.72360666043016297</v>
      </c>
      <c r="O112" s="128">
        <v>0.41497932854984843</v>
      </c>
      <c r="P112" s="128">
        <v>4.9002049155591427</v>
      </c>
      <c r="Q112" s="128">
        <v>4.9002049155591427</v>
      </c>
      <c r="R112" s="128">
        <v>5.9</v>
      </c>
      <c r="T112" s="129">
        <f>saida!X52</f>
        <v>293.14999999999998</v>
      </c>
      <c r="U112" s="128">
        <f>saida!V52</f>
        <v>0.10156094483621909</v>
      </c>
      <c r="V112" s="128">
        <f>saida!Y52</f>
        <v>0.72907708664799209</v>
      </c>
      <c r="W112" s="128">
        <f>saida!AA52</f>
        <v>0.55339571963436041</v>
      </c>
      <c r="X112" s="128">
        <f>saida!J52</f>
        <v>-0.26716691625818151</v>
      </c>
      <c r="Z112" s="133">
        <f t="shared" si="39"/>
        <v>0.6333333333333333</v>
      </c>
      <c r="AA112" s="134">
        <f>saida!$AO$3</f>
        <v>283.14999999999998</v>
      </c>
      <c r="AB112" s="133">
        <f t="shared" si="38"/>
        <v>0.33554407610245568</v>
      </c>
    </row>
    <row r="113" spans="4:28" x14ac:dyDescent="0.25">
      <c r="D113">
        <v>52</v>
      </c>
      <c r="E113" s="132">
        <f>IF(ISNUMBER(saida!W53)=TRUE,saida!W53,"")</f>
        <v>2.940245E-2</v>
      </c>
      <c r="F113" s="129">
        <f>IF(ISNUMBER(saida!U53)=TRUE,saida!U53,"")</f>
        <v>293.14999999999998</v>
      </c>
      <c r="G113" s="128">
        <f>IF(ISNUMBER(saida!V53)=TRUE,saida!V53,"")</f>
        <v>0.50788851873368657</v>
      </c>
      <c r="H113" s="128">
        <f>IF(ISNUMBER(saida!Y53)=TRUE,saida!Y53,"")</f>
        <v>0.36060259991383647</v>
      </c>
      <c r="I113" s="129">
        <f>(saida!Y53-saida!Z53)/saida!Y53*100</f>
        <v>-2.485391217527448</v>
      </c>
      <c r="J113" s="129">
        <f t="shared" si="36"/>
        <v>2.485391217527448</v>
      </c>
      <c r="K113" s="129">
        <f t="shared" si="37"/>
        <v>3.5</v>
      </c>
      <c r="M113" s="129">
        <v>293.14999999999998</v>
      </c>
      <c r="N113" s="128">
        <v>0.57741897846871504</v>
      </c>
      <c r="O113" s="128">
        <v>0.38506588986839507</v>
      </c>
      <c r="P113" s="128">
        <v>5.3427906021814273</v>
      </c>
      <c r="Q113" s="128">
        <v>5.3427906021814273</v>
      </c>
      <c r="R113" s="128">
        <v>6.3</v>
      </c>
      <c r="T113" s="129">
        <f>saida!X53</f>
        <v>293.14999999999998</v>
      </c>
      <c r="U113" s="128">
        <f>saida!V53</f>
        <v>0.50788851873368657</v>
      </c>
      <c r="V113" s="128">
        <f>saida!Y53</f>
        <v>0.36060259991383647</v>
      </c>
      <c r="W113" s="128">
        <f>saida!AA53</f>
        <v>0.50326342238009192</v>
      </c>
      <c r="X113" s="128">
        <f>saida!J53</f>
        <v>-0.48265780316005907</v>
      </c>
      <c r="Z113" s="133">
        <f t="shared" si="39"/>
        <v>0.66666666666666663</v>
      </c>
      <c r="AA113" s="134">
        <f>saida!$AO$3</f>
        <v>283.14999999999998</v>
      </c>
      <c r="AB113" s="133">
        <f t="shared" si="38"/>
        <v>0.34080184426036308</v>
      </c>
    </row>
    <row r="114" spans="4:28" x14ac:dyDescent="0.25">
      <c r="D114">
        <v>53</v>
      </c>
      <c r="E114" s="132">
        <f>IF(ISNUMBER(saida!W54)=TRUE,saida!W54,"")</f>
        <v>3.7887156999999998E-2</v>
      </c>
      <c r="F114" s="129">
        <f>IF(ISNUMBER(saida!U54)=TRUE,saida!U54,"")</f>
        <v>293.14999999999998</v>
      </c>
      <c r="G114" s="128">
        <f>IF(ISNUMBER(saida!V54)=TRUE,saida!V54,"")</f>
        <v>0.84377088145058698</v>
      </c>
      <c r="H114" s="128">
        <f>IF(ISNUMBER(saida!Y54)=TRUE,saida!Y54,"")</f>
        <v>0.46875998307404371</v>
      </c>
      <c r="I114" s="129">
        <f>(saida!Y54-saida!Z54)/saida!Y54*100</f>
        <v>-1.0952490091481109</v>
      </c>
      <c r="J114" s="129">
        <f t="shared" si="36"/>
        <v>1.0952490091481109</v>
      </c>
      <c r="K114" s="129">
        <f t="shared" si="37"/>
        <v>2.1</v>
      </c>
      <c r="M114" s="129">
        <v>293.14999999999998</v>
      </c>
      <c r="N114" s="128">
        <v>0.4655844750988487</v>
      </c>
      <c r="O114" s="128">
        <v>0.40107285583112451</v>
      </c>
      <c r="P114" s="128">
        <v>6.3189446321815108</v>
      </c>
      <c r="Q114" s="128">
        <v>6.3189446321815108</v>
      </c>
      <c r="R114" s="128">
        <v>7.3</v>
      </c>
      <c r="T114" s="129">
        <f>saida!X54</f>
        <v>293.14999999999998</v>
      </c>
      <c r="U114" s="128">
        <f>saida!V54</f>
        <v>0.84377088145058698</v>
      </c>
      <c r="V114" s="128">
        <f>saida!Y54</f>
        <v>0.46875998307404371</v>
      </c>
      <c r="W114" s="128">
        <f>saida!AA54</f>
        <v>0.30652281858585773</v>
      </c>
      <c r="X114" s="128">
        <f>saida!J54</f>
        <v>-0.23385009300383189</v>
      </c>
      <c r="Z114" s="133">
        <f t="shared" si="39"/>
        <v>0.7</v>
      </c>
      <c r="AA114" s="134">
        <f>saida!$AO$3</f>
        <v>283.14999999999998</v>
      </c>
      <c r="AB114" s="133">
        <f t="shared" si="38"/>
        <v>0.34833209094847772</v>
      </c>
    </row>
    <row r="115" spans="4:28" x14ac:dyDescent="0.25">
      <c r="D115">
        <v>54</v>
      </c>
      <c r="E115" s="132">
        <f>IF(ISNUMBER(saida!W55)=TRUE,saida!W55,"")</f>
        <v>6.7709642E-2</v>
      </c>
      <c r="F115" s="129">
        <f>IF(ISNUMBER(saida!U55)=TRUE,saida!U55,"")</f>
        <v>293.14999999999998</v>
      </c>
      <c r="G115" s="128">
        <f>IF(ISNUMBER(saida!V55)=TRUE,saida!V55,"")</f>
        <v>1</v>
      </c>
      <c r="H115" s="128">
        <f>IF(ISNUMBER(saida!Y55)=TRUE,saida!Y55,"")</f>
        <v>0.86453752640869852</v>
      </c>
      <c r="I115" s="129">
        <f>(saida!Y55-saida!Z55)/saida!Y55*100</f>
        <v>6.8342512837759735</v>
      </c>
      <c r="J115" s="129">
        <f t="shared" si="36"/>
        <v>6.8342512837759735</v>
      </c>
      <c r="K115" s="129">
        <f t="shared" si="37"/>
        <v>7.8</v>
      </c>
      <c r="M115" s="129">
        <v>293.14999999999998</v>
      </c>
      <c r="N115" s="128">
        <v>0.37545798254518398</v>
      </c>
      <c r="O115" s="128">
        <v>0.4256980232892511</v>
      </c>
      <c r="P115" s="128">
        <v>4.373225480657867</v>
      </c>
      <c r="Q115" s="128">
        <v>4.373225480657867</v>
      </c>
      <c r="R115" s="128">
        <v>5.4</v>
      </c>
      <c r="T115" s="129">
        <f>saida!X55</f>
        <v>293.14999999999998</v>
      </c>
      <c r="U115" s="128">
        <f>saida!V55</f>
        <v>1</v>
      </c>
      <c r="V115" s="128">
        <f>saida!Y55</f>
        <v>0.86453752640869852</v>
      </c>
      <c r="W115" s="128">
        <f>saida!AA55</f>
        <v>0.17355412593561911</v>
      </c>
      <c r="X115" s="128">
        <f>saida!J55</f>
        <v>1.0000000000000001E-5</v>
      </c>
      <c r="Z115" s="133">
        <f t="shared" si="39"/>
        <v>0.73333333333333328</v>
      </c>
      <c r="AA115" s="134">
        <f>saida!$AO$3</f>
        <v>283.14999999999998</v>
      </c>
      <c r="AB115" s="133">
        <f t="shared" si="38"/>
        <v>0.35850147064032528</v>
      </c>
    </row>
    <row r="116" spans="4:28" x14ac:dyDescent="0.25">
      <c r="D116">
        <v>55</v>
      </c>
      <c r="E116" s="132">
        <f>IF(ISNUMBER(saida!W56)=TRUE,saida!W56,"")</f>
        <v>9.1399616000000003E-2</v>
      </c>
      <c r="F116" s="129">
        <f>IF(ISNUMBER(saida!U56)=TRUE,saida!U56,"")</f>
        <v>293.14999999999998</v>
      </c>
      <c r="G116" s="128">
        <f>IF(ISNUMBER(saida!V56)=TRUE,saida!V56,"")</f>
        <v>0</v>
      </c>
      <c r="H116" s="128">
        <f>IF(ISNUMBER(saida!Y56)=TRUE,saida!Y56,"")</f>
        <v>1.197446115100915</v>
      </c>
      <c r="I116" s="129">
        <f>(saida!Y56-saida!Z56)/saida!Y56*100</f>
        <v>2.6844854989722093</v>
      </c>
      <c r="J116" s="129">
        <f t="shared" si="36"/>
        <v>2.6844854989722093</v>
      </c>
      <c r="K116" s="129">
        <f t="shared" si="37"/>
        <v>3.7</v>
      </c>
      <c r="M116" s="129">
        <v>293.14999999999998</v>
      </c>
      <c r="N116" s="128">
        <v>0.30349130772966493</v>
      </c>
      <c r="O116" s="128">
        <v>0.46120243960467838</v>
      </c>
      <c r="P116" s="128">
        <v>2.1796492848545657</v>
      </c>
      <c r="Q116" s="128">
        <v>2.1796492848545657</v>
      </c>
      <c r="R116" s="128">
        <v>3.2</v>
      </c>
      <c r="T116" s="129">
        <f>saida!X56</f>
        <v>293.14999999999998</v>
      </c>
      <c r="U116" s="128">
        <f>saida!V56</f>
        <v>0</v>
      </c>
      <c r="V116" s="128">
        <f>saida!Y56</f>
        <v>1.197446115100915</v>
      </c>
      <c r="W116" s="128">
        <f>saida!AA56</f>
        <v>0.52100742066371308</v>
      </c>
      <c r="X116" s="128">
        <f>saida!J56</f>
        <v>1.0000000000000001E-5</v>
      </c>
      <c r="Z116" s="133">
        <f t="shared" si="39"/>
        <v>0.76666666666666661</v>
      </c>
      <c r="AA116" s="134">
        <f>saida!$AO$3</f>
        <v>283.14999999999998</v>
      </c>
      <c r="AB116" s="133">
        <f t="shared" si="38"/>
        <v>0.37184306799617028</v>
      </c>
    </row>
    <row r="117" spans="4:28" x14ac:dyDescent="0.25">
      <c r="D117">
        <v>56</v>
      </c>
      <c r="E117" s="132">
        <f>IF(ISNUMBER(saida!W57)=TRUE,saida!W57,"")</f>
        <v>3.1334611000000012E-2</v>
      </c>
      <c r="F117" s="129">
        <f>IF(ISNUMBER(saida!U57)=TRUE,saida!U57,"")</f>
        <v>293.14999999999998</v>
      </c>
      <c r="G117" s="128">
        <f>IF(ISNUMBER(saida!V57)=TRUE,saida!V57,"")</f>
        <v>0.72249466255086658</v>
      </c>
      <c r="H117" s="128">
        <f>IF(ISNUMBER(saida!Y57)=TRUE,saida!Y57,"")</f>
        <v>0.38506588986839507</v>
      </c>
      <c r="I117" s="129">
        <f>(saida!Y57-saida!Z57)/saida!Y57*100</f>
        <v>-2.1097754319348843</v>
      </c>
      <c r="J117" s="129">
        <f t="shared" si="36"/>
        <v>2.1097754319348843</v>
      </c>
      <c r="K117" s="129">
        <f t="shared" si="37"/>
        <v>3.1</v>
      </c>
      <c r="M117" s="129">
        <v>293.14999999999998</v>
      </c>
      <c r="N117" s="128">
        <v>0.24525046072206419</v>
      </c>
      <c r="O117" s="128">
        <v>0.49799725195948219</v>
      </c>
      <c r="P117" s="128">
        <v>-1.2814579860864745</v>
      </c>
      <c r="Q117" s="128">
        <v>1.2814579860864745</v>
      </c>
      <c r="R117" s="128">
        <v>2.2999999999999998</v>
      </c>
      <c r="T117" s="129">
        <f>saida!X57</f>
        <v>293.14999999999998</v>
      </c>
      <c r="U117" s="128">
        <f>saida!V57</f>
        <v>0.72249466255086658</v>
      </c>
      <c r="V117" s="128">
        <f>saida!Y57</f>
        <v>0.38506588986839507</v>
      </c>
      <c r="W117" s="128">
        <f>saida!AA57</f>
        <v>0.39206070930179698</v>
      </c>
      <c r="X117" s="128">
        <f>saida!J57</f>
        <v>-0.35855025989495842</v>
      </c>
      <c r="Z117" s="133">
        <f t="shared" si="39"/>
        <v>0.8</v>
      </c>
      <c r="AA117" s="134">
        <f>saida!$AO$3</f>
        <v>283.14999999999998</v>
      </c>
      <c r="AB117" s="133">
        <f t="shared" si="38"/>
        <v>0.38912383783345128</v>
      </c>
    </row>
    <row r="118" spans="4:28" x14ac:dyDescent="0.25">
      <c r="D118">
        <v>57</v>
      </c>
      <c r="E118" s="132">
        <f>IF(ISNUMBER(saida!W58)=TRUE,saida!W58,"")</f>
        <v>0.1002</v>
      </c>
      <c r="F118" s="129">
        <f>IF(ISNUMBER(saida!U58)=TRUE,saida!U58,"")</f>
        <v>295.14999999999998</v>
      </c>
      <c r="G118" s="128">
        <f>IF(ISNUMBER(saida!V58)=TRUE,saida!V58,"")</f>
        <v>0</v>
      </c>
      <c r="H118" s="128">
        <f>IF(ISNUMBER(saida!Y58)=TRUE,saida!Y58,"")</f>
        <v>1.3255809584110669</v>
      </c>
      <c r="I118" s="129">
        <f>(saida!Y58-saida!Z58)/saida!Y58*100</f>
        <v>9.5159070335007847</v>
      </c>
      <c r="J118" s="129">
        <f t="shared" si="36"/>
        <v>9.5159070335007847</v>
      </c>
      <c r="K118" s="129">
        <f t="shared" si="37"/>
        <v>10.5</v>
      </c>
      <c r="M118" s="129">
        <v>293.14999999999998</v>
      </c>
      <c r="N118" s="128">
        <v>0.1009284886988096</v>
      </c>
      <c r="O118" s="128">
        <v>0.74034960058048749</v>
      </c>
      <c r="P118" s="128">
        <v>-2.4694915612334545</v>
      </c>
      <c r="Q118" s="128">
        <v>2.4694915612334545</v>
      </c>
      <c r="R118" s="128">
        <v>3.5</v>
      </c>
      <c r="T118" s="129">
        <f>saida!X58</f>
        <v>295.14999999999998</v>
      </c>
      <c r="U118" s="128">
        <f>saida!V58</f>
        <v>0</v>
      </c>
      <c r="V118" s="128">
        <f>saida!Y58</f>
        <v>1.3255809584110669</v>
      </c>
      <c r="W118" s="128">
        <f>saida!AA58</f>
        <v>0.51399926441008859</v>
      </c>
      <c r="X118" s="128">
        <f>saida!J58</f>
        <v>1.0000000000000001E-5</v>
      </c>
      <c r="Z118" s="133">
        <f t="shared" si="39"/>
        <v>0.83333333333333337</v>
      </c>
      <c r="AA118" s="134">
        <f>saida!$AO$3</f>
        <v>283.14999999999998</v>
      </c>
      <c r="AB118" s="133">
        <f t="shared" si="38"/>
        <v>0.41145386938794792</v>
      </c>
    </row>
    <row r="119" spans="4:28" x14ac:dyDescent="0.25">
      <c r="D119">
        <v>58</v>
      </c>
      <c r="E119" s="132">
        <f>IF(ISNUMBER(saida!W59)=TRUE,saida!W59,"")</f>
        <v>4.9900158E-2</v>
      </c>
      <c r="F119" s="129">
        <f>IF(ISNUMBER(saida!U59)=TRUE,saida!U59,"")</f>
        <v>297.55</v>
      </c>
      <c r="G119" s="128">
        <f>IF(ISNUMBER(saida!V59)=TRUE,saida!V59,"")</f>
        <v>0.17497443926674119</v>
      </c>
      <c r="H119" s="128">
        <f>IF(ISNUMBER(saida!Y59)=TRUE,saida!Y59,"")</f>
        <v>0.62519745161687967</v>
      </c>
      <c r="I119" s="129">
        <f>(saida!Y59-saida!Z59)/saida!Y59*100</f>
        <v>-1.4170539331990692</v>
      </c>
      <c r="J119" s="129">
        <f t="shared" si="36"/>
        <v>1.4170539331990692</v>
      </c>
      <c r="K119" s="129">
        <f t="shared" si="37"/>
        <v>2.4</v>
      </c>
      <c r="M119" s="129">
        <v>293.14999999999998</v>
      </c>
      <c r="N119" s="128">
        <v>4.9160915342923807E-2</v>
      </c>
      <c r="O119" s="128">
        <v>0.93510769864558363</v>
      </c>
      <c r="P119" s="128">
        <v>0.77376764073771476</v>
      </c>
      <c r="Q119" s="128">
        <v>0.77376764073771476</v>
      </c>
      <c r="R119" s="128">
        <v>1.8</v>
      </c>
      <c r="T119" s="129">
        <f>saida!X59</f>
        <v>297.55</v>
      </c>
      <c r="U119" s="128">
        <f>saida!V59</f>
        <v>0.17497443926674119</v>
      </c>
      <c r="V119" s="128">
        <f>saida!Y59</f>
        <v>0.62519745161687967</v>
      </c>
      <c r="W119" s="128">
        <f>saida!AA59</f>
        <v>0.5550487365464416</v>
      </c>
      <c r="X119" s="128">
        <f>saida!J59</f>
        <v>-0.37439678811778271</v>
      </c>
      <c r="Z119" s="133">
        <f t="shared" si="39"/>
        <v>0.8666666666666667</v>
      </c>
      <c r="AA119" s="134">
        <f>saida!$AO$3</f>
        <v>283.14999999999998</v>
      </c>
      <c r="AB119" s="133">
        <f t="shared" si="38"/>
        <v>0.44047042268402042</v>
      </c>
    </row>
    <row r="120" spans="4:28" x14ac:dyDescent="0.25">
      <c r="D120">
        <v>59</v>
      </c>
      <c r="E120" s="132">
        <f>IF(ISNUMBER(saida!W60)=TRUE,saida!W60,"")</f>
        <v>3.6543045000000003E-2</v>
      </c>
      <c r="F120" s="129">
        <f>IF(ISNUMBER(saida!U60)=TRUE,saida!U60,"")</f>
        <v>297.75</v>
      </c>
      <c r="G120" s="128">
        <f>IF(ISNUMBER(saida!V60)=TRUE,saida!V60,"")</f>
        <v>0.3327464396565486</v>
      </c>
      <c r="H120" s="128">
        <f>IF(ISNUMBER(saida!Y60)=TRUE,saida!Y60,"")</f>
        <v>0.45149915389836998</v>
      </c>
      <c r="I120" s="129">
        <f>(saida!Y60-saida!Z60)/saida!Y60*100</f>
        <v>-0.75103490322351263</v>
      </c>
      <c r="J120" s="129">
        <f t="shared" si="36"/>
        <v>0.75103490322351263</v>
      </c>
      <c r="K120" s="129">
        <f t="shared" si="37"/>
        <v>1.8</v>
      </c>
      <c r="M120" s="129">
        <v>293.14999999999998</v>
      </c>
      <c r="N120" s="128">
        <v>9.534119197518268E-3</v>
      </c>
      <c r="O120" s="128">
        <v>1.178093833978199</v>
      </c>
      <c r="P120" s="128">
        <v>5.9742928009851859</v>
      </c>
      <c r="Q120" s="128">
        <v>5.9742928009851859</v>
      </c>
      <c r="R120" s="128">
        <v>7</v>
      </c>
      <c r="T120" s="129">
        <f>saida!X60</f>
        <v>297.75</v>
      </c>
      <c r="U120" s="128">
        <f>saida!V60</f>
        <v>0.3327464396565486</v>
      </c>
      <c r="V120" s="128">
        <f>saida!Y60</f>
        <v>0.45149915389836998</v>
      </c>
      <c r="W120" s="128">
        <f>saida!AA60</f>
        <v>0.54484794775284928</v>
      </c>
      <c r="X120" s="128">
        <f>saida!J60</f>
        <v>-0.49817419805782071</v>
      </c>
      <c r="Z120" s="133">
        <f t="shared" si="39"/>
        <v>0.9</v>
      </c>
      <c r="AA120" s="134">
        <f>saida!$AO$3</f>
        <v>283.14999999999998</v>
      </c>
      <c r="AB120" s="133">
        <f t="shared" si="38"/>
        <v>0.47866135626589751</v>
      </c>
    </row>
    <row r="121" spans="4:28" x14ac:dyDescent="0.25">
      <c r="D121">
        <v>60</v>
      </c>
      <c r="E121" s="132">
        <f>IF(ISNUMBER(saida!W61)=TRUE,saida!W61,"")</f>
        <v>9.2899999999999996E-2</v>
      </c>
      <c r="F121" s="129">
        <f>IF(ISNUMBER(saida!U61)=TRUE,saida!U61,"")</f>
        <v>298.14999999999998</v>
      </c>
      <c r="G121" s="128">
        <f>IF(ISNUMBER(saida!V61)=TRUE,saida!V61,"")</f>
        <v>0</v>
      </c>
      <c r="H121" s="128">
        <f>IF(ISNUMBER(saida!Y61)=TRUE,saida!Y61,"")</f>
        <v>1.2191161128139709</v>
      </c>
      <c r="I121" s="129">
        <f>(saida!Y61-saida!Z61)/saida!Y61*100</f>
        <v>-2.6718986529322133</v>
      </c>
      <c r="J121" s="129">
        <f t="shared" si="36"/>
        <v>2.6718986529322133</v>
      </c>
      <c r="K121" s="129">
        <f t="shared" si="37"/>
        <v>3.7</v>
      </c>
      <c r="M121" s="129">
        <v>293.14999999999998</v>
      </c>
      <c r="N121" s="128">
        <v>7.9897574464997765E-3</v>
      </c>
      <c r="O121" s="128">
        <v>1.150374880141273</v>
      </c>
      <c r="P121" s="128">
        <v>3.0001514650879346</v>
      </c>
      <c r="Q121" s="128">
        <v>3.0001514650879346</v>
      </c>
      <c r="R121" s="128">
        <v>4</v>
      </c>
      <c r="T121" s="129">
        <f>saida!X61</f>
        <v>298.14999999999998</v>
      </c>
      <c r="U121" s="128">
        <f>saida!V61</f>
        <v>0</v>
      </c>
      <c r="V121" s="128">
        <f>saida!Y61</f>
        <v>1.2191161128139709</v>
      </c>
      <c r="W121" s="128">
        <f>saida!AA61</f>
        <v>0.52254049868993357</v>
      </c>
      <c r="X121" s="128">
        <f>saida!J61</f>
        <v>1.0000000000000001E-5</v>
      </c>
      <c r="Z121" s="133">
        <f t="shared" si="39"/>
        <v>0.93333333333333335</v>
      </c>
      <c r="AA121" s="134">
        <f>saida!$AO$3</f>
        <v>283.14999999999998</v>
      </c>
      <c r="AB121" s="133">
        <f t="shared" si="38"/>
        <v>0.5299684622105747</v>
      </c>
    </row>
    <row r="122" spans="4:28" x14ac:dyDescent="0.25">
      <c r="D122">
        <v>61</v>
      </c>
      <c r="E122" s="132">
        <f>IF(ISNUMBER(saida!W62)=TRUE,saida!W62,"")</f>
        <v>9.3000000000000013E-2</v>
      </c>
      <c r="F122" s="129">
        <f>IF(ISNUMBER(saida!U62)=TRUE,saida!U62,"")</f>
        <v>298.14999999999998</v>
      </c>
      <c r="G122" s="128">
        <f>IF(ISNUMBER(saida!V62)=TRUE,saida!V62,"")</f>
        <v>0</v>
      </c>
      <c r="H122" s="128">
        <f>IF(ISNUMBER(saida!Y62)=TRUE,saida!Y62,"")</f>
        <v>1.2205629580219921</v>
      </c>
      <c r="I122" s="129">
        <f>(saida!Y62-saida!Z62)/saida!Y62*100</f>
        <v>-2.5501922357514326</v>
      </c>
      <c r="J122" s="129">
        <f t="shared" si="36"/>
        <v>2.5501922357514326</v>
      </c>
      <c r="K122" s="129">
        <f t="shared" si="37"/>
        <v>3.6</v>
      </c>
      <c r="M122" s="129">
        <v>293.14999999999998</v>
      </c>
      <c r="N122" s="128">
        <v>0</v>
      </c>
      <c r="O122" s="128">
        <v>1.199869176832614</v>
      </c>
      <c r="P122" s="128">
        <v>3.355586585897504</v>
      </c>
      <c r="Q122" s="128">
        <v>3.355586585897504</v>
      </c>
      <c r="R122" s="128">
        <v>4.4000000000000004</v>
      </c>
      <c r="T122" s="129">
        <f>saida!X62</f>
        <v>298.14999999999998</v>
      </c>
      <c r="U122" s="128">
        <f>saida!V62</f>
        <v>0</v>
      </c>
      <c r="V122" s="128">
        <f>saida!Y62</f>
        <v>1.2205629580219921</v>
      </c>
      <c r="W122" s="128">
        <f>saida!AA62</f>
        <v>0.52244561659891431</v>
      </c>
      <c r="X122" s="128">
        <f>saida!J62</f>
        <v>1.0000000000000001E-5</v>
      </c>
      <c r="Z122" s="133">
        <f t="shared" si="39"/>
        <v>0.96666666666666667</v>
      </c>
      <c r="AA122" s="134">
        <f>saida!$AO$3</f>
        <v>283.14999999999998</v>
      </c>
      <c r="AB122" s="133">
        <f t="shared" si="38"/>
        <v>0.60100203639173189</v>
      </c>
    </row>
    <row r="123" spans="4:28" x14ac:dyDescent="0.25">
      <c r="D123">
        <v>62</v>
      </c>
      <c r="E123" s="132">
        <f>IF(ISNUMBER(saida!W63)=TRUE,saida!W63,"")</f>
        <v>9.3000000000000013E-2</v>
      </c>
      <c r="F123" s="129">
        <f>IF(ISNUMBER(saida!U63)=TRUE,saida!U63,"")</f>
        <v>298.14999999999998</v>
      </c>
      <c r="G123" s="128">
        <f>IF(ISNUMBER(saida!V63)=TRUE,saida!V63,"")</f>
        <v>0</v>
      </c>
      <c r="H123" s="128">
        <f>IF(ISNUMBER(saida!Y63)=TRUE,saida!Y63,"")</f>
        <v>1.2205629580219921</v>
      </c>
      <c r="I123" s="129">
        <f>(saida!Y63-saida!Z63)/saida!Y63*100</f>
        <v>-2.5501922357514326</v>
      </c>
      <c r="J123" s="129">
        <f t="shared" si="36"/>
        <v>2.5501922357514326</v>
      </c>
      <c r="K123" s="129">
        <f t="shared" si="37"/>
        <v>3.6</v>
      </c>
      <c r="M123" s="129">
        <v>293.14999999999998</v>
      </c>
      <c r="N123" s="128">
        <v>5.0402637248651773E-2</v>
      </c>
      <c r="O123" s="128">
        <v>0.90956640339850203</v>
      </c>
      <c r="P123" s="128">
        <v>-1.4816002634369092</v>
      </c>
      <c r="Q123" s="128">
        <v>1.4816002634369092</v>
      </c>
      <c r="R123" s="128">
        <v>2.5</v>
      </c>
      <c r="T123" s="129">
        <f>saida!X63</f>
        <v>298.14999999999998</v>
      </c>
      <c r="U123" s="128">
        <f>saida!V63</f>
        <v>0</v>
      </c>
      <c r="V123" s="128">
        <f>saida!Y63</f>
        <v>1.2205629580219921</v>
      </c>
      <c r="W123" s="128">
        <f>saida!AA63</f>
        <v>0.52244561659891431</v>
      </c>
      <c r="X123" s="128">
        <f>saida!J63</f>
        <v>1.0000000000000001E-5</v>
      </c>
      <c r="Z123" s="133">
        <f t="shared" si="39"/>
        <v>1</v>
      </c>
      <c r="AA123" s="134">
        <f>saida!$AO$3</f>
        <v>283.14999999999998</v>
      </c>
      <c r="AB123" s="133">
        <f t="shared" si="38"/>
        <v>0.70374840530828109</v>
      </c>
    </row>
    <row r="124" spans="4:28" x14ac:dyDescent="0.25">
      <c r="D124">
        <v>63</v>
      </c>
      <c r="E124" s="132">
        <f>IF(ISNUMBER(saida!W64)=TRUE,saida!W64,"")</f>
        <v>9.3899999999999997E-2</v>
      </c>
      <c r="F124" s="129">
        <f>IF(ISNUMBER(saida!U64)=TRUE,saida!U64,"")</f>
        <v>298.14999999999998</v>
      </c>
      <c r="G124" s="128">
        <f>IF(ISNUMBER(saida!V64)=TRUE,saida!V64,"")</f>
        <v>0</v>
      </c>
      <c r="H124" s="128">
        <f>IF(ISNUMBER(saida!Y64)=TRUE,saida!Y64,"")</f>
        <v>1.2335989359424879</v>
      </c>
      <c r="I124" s="129">
        <f>(saida!Y64-saida!Z64)/saida!Y64*100</f>
        <v>-1.4664996329311404</v>
      </c>
      <c r="J124" s="129">
        <f t="shared" si="36"/>
        <v>1.4664996329311404</v>
      </c>
      <c r="K124" s="129">
        <f t="shared" si="37"/>
        <v>2.5</v>
      </c>
      <c r="M124" s="129">
        <v>293.14999999999998</v>
      </c>
      <c r="N124" s="128">
        <v>0.10156094483621909</v>
      </c>
      <c r="O124" s="128">
        <v>0.72907708664799209</v>
      </c>
      <c r="P124" s="128">
        <v>-3.8186934275987889</v>
      </c>
      <c r="Q124" s="128">
        <v>3.8186934275987889</v>
      </c>
      <c r="R124" s="128">
        <v>4.8</v>
      </c>
      <c r="T124" s="129">
        <f>saida!X64</f>
        <v>298.14999999999998</v>
      </c>
      <c r="U124" s="128">
        <f>saida!V64</f>
        <v>0</v>
      </c>
      <c r="V124" s="128">
        <f>saida!Y64</f>
        <v>1.2335989359424879</v>
      </c>
      <c r="W124" s="128">
        <f>saida!AA64</f>
        <v>0.52159742889844474</v>
      </c>
      <c r="X124" s="128">
        <f>saida!J64</f>
        <v>1.0000000000000001E-5</v>
      </c>
      <c r="Z124" s="128">
        <f t="shared" si="39"/>
        <v>0</v>
      </c>
      <c r="AA124" s="129">
        <f>saida!$AO$4</f>
        <v>288.14999999999998</v>
      </c>
      <c r="AB124" s="128">
        <f t="shared" ref="AB124:AB154" si="40">I5</f>
        <v>1.082402647399433</v>
      </c>
    </row>
    <row r="125" spans="4:28" x14ac:dyDescent="0.25">
      <c r="D125">
        <v>64</v>
      </c>
      <c r="E125" s="132">
        <f>IF(ISNUMBER(saida!W65)=TRUE,saida!W65,"")</f>
        <v>9.2899999999999996E-2</v>
      </c>
      <c r="F125" s="129">
        <f>IF(ISNUMBER(saida!U65)=TRUE,saida!U65,"")</f>
        <v>298.14999999999998</v>
      </c>
      <c r="G125" s="128">
        <f>IF(ISNUMBER(saida!V65)=TRUE,saida!V65,"")</f>
        <v>0</v>
      </c>
      <c r="H125" s="128">
        <f>IF(ISNUMBER(saida!Y65)=TRUE,saida!Y65,"")</f>
        <v>1.2191161128139709</v>
      </c>
      <c r="I125" s="129">
        <f>(saida!Y65-saida!Z65)/saida!Y65*100</f>
        <v>-2.6718986529322133</v>
      </c>
      <c r="J125" s="129">
        <f t="shared" si="36"/>
        <v>2.6718986529322133</v>
      </c>
      <c r="K125" s="129">
        <f t="shared" si="37"/>
        <v>3.7</v>
      </c>
      <c r="M125" s="129">
        <v>293.14999999999998</v>
      </c>
      <c r="N125" s="128">
        <v>0.50788851873368657</v>
      </c>
      <c r="O125" s="128">
        <v>0.36060259991383647</v>
      </c>
      <c r="P125" s="128">
        <v>-2.0982132178232056</v>
      </c>
      <c r="Q125" s="128">
        <v>2.0982132178232056</v>
      </c>
      <c r="R125" s="128">
        <v>3.1</v>
      </c>
      <c r="T125" s="129">
        <f>saida!X65</f>
        <v>298.14999999999998</v>
      </c>
      <c r="U125" s="128">
        <f>saida!V65</f>
        <v>0</v>
      </c>
      <c r="V125" s="128">
        <f>saida!Y65</f>
        <v>1.2191161128139709</v>
      </c>
      <c r="W125" s="128">
        <f>saida!AA65</f>
        <v>0.52254049868993357</v>
      </c>
      <c r="X125" s="128">
        <f>saida!J65</f>
        <v>1.0000000000000001E-5</v>
      </c>
      <c r="Z125" s="128">
        <f t="shared" si="39"/>
        <v>3.3333333333333333E-2</v>
      </c>
      <c r="AA125" s="129">
        <f>saida!$AO$4</f>
        <v>288.14999999999998</v>
      </c>
      <c r="AB125" s="128">
        <f t="shared" si="40"/>
        <v>0.92091669754408378</v>
      </c>
    </row>
    <row r="126" spans="4:28" x14ac:dyDescent="0.25">
      <c r="D126">
        <v>65</v>
      </c>
      <c r="E126" s="132">
        <f>IF(ISNUMBER(saida!W66)=TRUE,saida!W66,"")</f>
        <v>9.3739364697936561E-2</v>
      </c>
      <c r="F126" s="129">
        <f>IF(ISNUMBER(saida!U66)=TRUE,saida!U66,"")</f>
        <v>298.14999999999998</v>
      </c>
      <c r="G126" s="128">
        <f>IF(ISNUMBER(saida!V66)=TRUE,saida!V66,"")</f>
        <v>0</v>
      </c>
      <c r="H126" s="128">
        <f>IF(ISNUMBER(saida!Y66)=TRUE,saida!Y66,"")</f>
        <v>1.2312703285497351</v>
      </c>
      <c r="I126" s="129">
        <f>(saida!Y66-saida!Z66)/saida!Y66*100</f>
        <v>-1.658395462533645</v>
      </c>
      <c r="J126" s="129">
        <f t="shared" si="36"/>
        <v>1.658395462533645</v>
      </c>
      <c r="K126" s="129">
        <f t="shared" si="37"/>
        <v>2.7</v>
      </c>
      <c r="M126" s="129">
        <v>293.14999999999998</v>
      </c>
      <c r="N126" s="128">
        <v>0.84377088145058698</v>
      </c>
      <c r="O126" s="128">
        <v>0.46875998307404371</v>
      </c>
      <c r="P126" s="128">
        <v>-1.9593160927363666</v>
      </c>
      <c r="Q126" s="128">
        <v>1.9593160927363666</v>
      </c>
      <c r="R126" s="128">
        <v>3</v>
      </c>
      <c r="T126" s="129">
        <f>saida!X66</f>
        <v>298.14999999999998</v>
      </c>
      <c r="U126" s="128">
        <f>saida!V66</f>
        <v>0</v>
      </c>
      <c r="V126" s="128">
        <f>saida!Y66</f>
        <v>1.2312703285497351</v>
      </c>
      <c r="W126" s="128">
        <f>saida!AA66</f>
        <v>0.52174806183850431</v>
      </c>
      <c r="X126" s="128">
        <f>saida!J66</f>
        <v>1.0000000000000001E-5</v>
      </c>
      <c r="Z126" s="128">
        <f t="shared" si="39"/>
        <v>6.6666666666666666E-2</v>
      </c>
      <c r="AA126" s="129">
        <f>saida!$AO$4</f>
        <v>288.14999999999998</v>
      </c>
      <c r="AB126" s="128">
        <f t="shared" si="40"/>
        <v>0.79716487958031834</v>
      </c>
    </row>
    <row r="127" spans="4:28" x14ac:dyDescent="0.25">
      <c r="D127">
        <v>66</v>
      </c>
      <c r="E127" s="132">
        <f>IF(ISNUMBER(saida!W67)=TRUE,saida!W67,"")</f>
        <v>9.6932048603525556E-2</v>
      </c>
      <c r="F127" s="129">
        <f>IF(ISNUMBER(saida!U67)=TRUE,saida!U67,"")</f>
        <v>300.2</v>
      </c>
      <c r="G127" s="128">
        <f>IF(ISNUMBER(saida!V67)=TRUE,saida!V67,"")</f>
        <v>0</v>
      </c>
      <c r="H127" s="128">
        <f>IF(ISNUMBER(saida!Y67)=TRUE,saida!Y67,"")</f>
        <v>1.27770762216482</v>
      </c>
      <c r="I127" s="129">
        <f>(saida!Y67-saida!Z67)/saida!Y67*100</f>
        <v>-0.81393735280514634</v>
      </c>
      <c r="J127" s="129">
        <f t="shared" ref="J127:J190" si="41">ABS(I127)</f>
        <v>0.81393735280514634</v>
      </c>
      <c r="K127" s="129">
        <f t="shared" ref="K127:K190" si="42">ROUND(J127,1)+1</f>
        <v>1.8</v>
      </c>
      <c r="M127" s="129">
        <v>293.14999999999998</v>
      </c>
      <c r="N127" s="128">
        <v>1</v>
      </c>
      <c r="O127" s="128">
        <v>0.86453752640869852</v>
      </c>
      <c r="P127" s="128">
        <v>6.8342505193744199</v>
      </c>
      <c r="Q127" s="128">
        <v>6.8342505193744199</v>
      </c>
      <c r="R127" s="128">
        <v>7.8</v>
      </c>
      <c r="T127" s="129">
        <f>saida!X67</f>
        <v>300.2</v>
      </c>
      <c r="U127" s="128">
        <f>saida!V67</f>
        <v>0</v>
      </c>
      <c r="V127" s="128">
        <f>saida!Y67</f>
        <v>1.27770762216482</v>
      </c>
      <c r="W127" s="128">
        <f>saida!AA67</f>
        <v>0.52005746797268571</v>
      </c>
      <c r="X127" s="128">
        <f>saida!J67</f>
        <v>1.0000000000000001E-5</v>
      </c>
      <c r="Z127" s="128">
        <f t="shared" si="39"/>
        <v>0.1</v>
      </c>
      <c r="AA127" s="129">
        <f>saida!$AO$4</f>
        <v>288.14999999999998</v>
      </c>
      <c r="AB127" s="128">
        <f t="shared" si="40"/>
        <v>0.70113709419956127</v>
      </c>
    </row>
    <row r="128" spans="4:28" x14ac:dyDescent="0.25">
      <c r="D128">
        <v>67</v>
      </c>
      <c r="E128" s="132">
        <f>IF(ISNUMBER(saida!W68)=TRUE,saida!W68,"")</f>
        <v>0.106016834</v>
      </c>
      <c r="F128" s="129">
        <f>IF(ISNUMBER(saida!U68)=TRUE,saida!U68,"")</f>
        <v>303.14999999999998</v>
      </c>
      <c r="G128" s="128">
        <f>IF(ISNUMBER(saida!V68)=TRUE,saida!V68,"")</f>
        <v>0</v>
      </c>
      <c r="H128" s="128">
        <f>IF(ISNUMBER(saida!Y68)=TRUE,saida!Y68,"")</f>
        <v>1.41165969114009</v>
      </c>
      <c r="I128" s="129">
        <f>(saida!Y68-saida!Z68)/saida!Y68*100</f>
        <v>4.9684988295780821</v>
      </c>
      <c r="J128" s="129">
        <f t="shared" si="41"/>
        <v>4.9684988295780821</v>
      </c>
      <c r="K128" s="129">
        <f t="shared" si="42"/>
        <v>6</v>
      </c>
      <c r="M128" s="129">
        <v>293.14999999999998</v>
      </c>
      <c r="N128" s="128">
        <v>0</v>
      </c>
      <c r="O128" s="128">
        <v>1.197446115100915</v>
      </c>
      <c r="P128" s="128">
        <v>3.1600242330091093</v>
      </c>
      <c r="Q128" s="128">
        <v>3.1600242330091093</v>
      </c>
      <c r="R128" s="128">
        <v>4.2</v>
      </c>
      <c r="T128" s="129">
        <f>saida!X68</f>
        <v>303.14999999999998</v>
      </c>
      <c r="U128" s="128">
        <f>saida!V68</f>
        <v>0</v>
      </c>
      <c r="V128" s="128">
        <f>saida!Y68</f>
        <v>1.41165969114009</v>
      </c>
      <c r="W128" s="128">
        <f>saida!AA68</f>
        <v>0.51439271016058541</v>
      </c>
      <c r="X128" s="128">
        <f>saida!J68</f>
        <v>1.0000000000000001E-5</v>
      </c>
      <c r="Z128" s="128">
        <f t="shared" si="39"/>
        <v>0.1333333333333333</v>
      </c>
      <c r="AA128" s="129">
        <f>saida!$AO$4</f>
        <v>288.14999999999998</v>
      </c>
      <c r="AB128" s="128">
        <f t="shared" si="40"/>
        <v>0.62577567775782206</v>
      </c>
    </row>
    <row r="129" spans="4:28" x14ac:dyDescent="0.25">
      <c r="D129">
        <v>68</v>
      </c>
      <c r="E129" s="132">
        <f>IF(ISNUMBER(saida!W69)=TRUE,saida!W69,"")</f>
        <v>8.2830902000000012E-2</v>
      </c>
      <c r="F129" s="129">
        <f>IF(ISNUMBER(saida!U69)=TRUE,saida!U69,"")</f>
        <v>303.14999999999998</v>
      </c>
      <c r="G129" s="128">
        <f>IF(ISNUMBER(saida!V69)=TRUE,saida!V69,"")</f>
        <v>5.0292802837838921E-2</v>
      </c>
      <c r="H129" s="128">
        <f>IF(ISNUMBER(saida!Y69)=TRUE,saida!Y69,"")</f>
        <v>1.075047122880715</v>
      </c>
      <c r="I129" s="129">
        <f>(saida!Y69-saida!Z69)/saida!Y69*100</f>
        <v>0.87081376208834205</v>
      </c>
      <c r="J129" s="129">
        <f t="shared" si="41"/>
        <v>0.87081376208834205</v>
      </c>
      <c r="K129" s="129">
        <f t="shared" si="42"/>
        <v>1.9</v>
      </c>
      <c r="M129" s="129">
        <v>293.14999999999998</v>
      </c>
      <c r="N129" s="128">
        <v>0.72249466255086658</v>
      </c>
      <c r="O129" s="128">
        <v>0.38506588986839507</v>
      </c>
      <c r="P129" s="128">
        <v>-2.3669976781807369</v>
      </c>
      <c r="Q129" s="128">
        <v>2.3669976781807369</v>
      </c>
      <c r="R129" s="128">
        <v>3.4</v>
      </c>
      <c r="T129" s="129">
        <f>saida!X69</f>
        <v>303.14999999999998</v>
      </c>
      <c r="U129" s="128">
        <f>saida!V69</f>
        <v>5.0292802837838921E-2</v>
      </c>
      <c r="V129" s="128">
        <f>saida!Y69</f>
        <v>1.075047122880715</v>
      </c>
      <c r="W129" s="128">
        <f>saida!AA69</f>
        <v>0.52976496296506759</v>
      </c>
      <c r="X129" s="128">
        <f>saida!J69</f>
        <v>-0.1294181533485316</v>
      </c>
      <c r="Z129" s="128">
        <f t="shared" si="39"/>
        <v>0.16666666666666671</v>
      </c>
      <c r="AA129" s="129">
        <f>saida!$AO$4</f>
        <v>288.14999999999998</v>
      </c>
      <c r="AB129" s="128">
        <f t="shared" si="40"/>
        <v>0.56604842078085171</v>
      </c>
    </row>
    <row r="130" spans="4:28" x14ac:dyDescent="0.25">
      <c r="D130">
        <v>69</v>
      </c>
      <c r="E130" s="132">
        <f>IF(ISNUMBER(saida!W70)=TRUE,saida!W70,"")</f>
        <v>0.1042</v>
      </c>
      <c r="F130" s="129">
        <f>IF(ISNUMBER(saida!U70)=TRUE,saida!U70,"")</f>
        <v>303.14999999999998</v>
      </c>
      <c r="G130" s="128">
        <f>IF(ISNUMBER(saida!V70)=TRUE,saida!V70,"")</f>
        <v>0</v>
      </c>
      <c r="H130" s="128">
        <f>IF(ISNUMBER(saida!Y70)=TRUE,saida!Y70,"")</f>
        <v>1.3846537464545849</v>
      </c>
      <c r="I130" s="129">
        <f>(saida!Y70-saida!Z70)/saida!Y70*100</f>
        <v>3.1150279018748557</v>
      </c>
      <c r="J130" s="129">
        <f t="shared" si="41"/>
        <v>3.1150279018748557</v>
      </c>
      <c r="K130" s="129">
        <f t="shared" si="42"/>
        <v>4.0999999999999996</v>
      </c>
      <c r="M130" s="129">
        <v>295.14999999999998</v>
      </c>
      <c r="N130" s="128">
        <v>0</v>
      </c>
      <c r="O130" s="128">
        <v>1.3255809584110669</v>
      </c>
      <c r="P130" s="128">
        <v>9.9043263302700169</v>
      </c>
      <c r="Q130" s="128">
        <v>9.9043263302700169</v>
      </c>
      <c r="R130" s="128">
        <v>10.9</v>
      </c>
      <c r="T130" s="129">
        <f>saida!X70</f>
        <v>303.14999999999998</v>
      </c>
      <c r="U130" s="128">
        <f>saida!V70</f>
        <v>0</v>
      </c>
      <c r="V130" s="128">
        <f>saida!Y70</f>
        <v>1.3846537464545849</v>
      </c>
      <c r="W130" s="128">
        <f>saida!AA70</f>
        <v>0.51580391694619332</v>
      </c>
      <c r="X130" s="128">
        <f>saida!J70</f>
        <v>1.0000000000000001E-5</v>
      </c>
      <c r="Z130" s="128">
        <f t="shared" si="39"/>
        <v>0.2</v>
      </c>
      <c r="AA130" s="129">
        <f>saida!$AO$4</f>
        <v>288.14999999999998</v>
      </c>
      <c r="AB130" s="128">
        <f t="shared" si="40"/>
        <v>0.51832372869203047</v>
      </c>
    </row>
    <row r="131" spans="4:28" x14ac:dyDescent="0.25">
      <c r="D131">
        <v>70</v>
      </c>
      <c r="E131" s="132">
        <f>IF(ISNUMBER(saida!W71)=TRUE,saida!W71,"")</f>
        <v>9.926139434336155E-2</v>
      </c>
      <c r="F131" s="129">
        <f>IF(ISNUMBER(saida!U71)=TRUE,saida!U71,"")</f>
        <v>303.14999999999998</v>
      </c>
      <c r="G131" s="128">
        <f>IF(ISNUMBER(saida!V71)=TRUE,saida!V71,"")</f>
        <v>0</v>
      </c>
      <c r="H131" s="128">
        <f>IF(ISNUMBER(saida!Y71)=TRUE,saida!Y71,"")</f>
        <v>1.3117954456176271</v>
      </c>
      <c r="I131" s="129">
        <f>(saida!Y71-saida!Z71)/saida!Y71*100</f>
        <v>-2.2660507314496958</v>
      </c>
      <c r="J131" s="129">
        <f t="shared" si="41"/>
        <v>2.2660507314496958</v>
      </c>
      <c r="K131" s="129">
        <f t="shared" si="42"/>
        <v>3.3</v>
      </c>
      <c r="M131" s="129">
        <v>297.55</v>
      </c>
      <c r="N131" s="128">
        <v>0.17497443926674119</v>
      </c>
      <c r="O131" s="128">
        <v>0.62519745161687967</v>
      </c>
      <c r="P131" s="128">
        <v>-2.2323745192108304</v>
      </c>
      <c r="Q131" s="128">
        <v>2.2323745192108304</v>
      </c>
      <c r="R131" s="128">
        <v>3.2</v>
      </c>
      <c r="T131" s="129">
        <f>saida!X71</f>
        <v>303.14999999999998</v>
      </c>
      <c r="U131" s="128">
        <f>saida!V71</f>
        <v>0</v>
      </c>
      <c r="V131" s="128">
        <f>saida!Y71</f>
        <v>1.3117954456176271</v>
      </c>
      <c r="W131" s="128">
        <f>saida!AA71</f>
        <v>0.51981510082398819</v>
      </c>
      <c r="X131" s="128">
        <f>saida!J71</f>
        <v>1.0000000000000001E-5</v>
      </c>
      <c r="Z131" s="128">
        <f t="shared" si="39"/>
        <v>0.23333333333333331</v>
      </c>
      <c r="AA131" s="129">
        <f>saida!$AO$4</f>
        <v>288.14999999999998</v>
      </c>
      <c r="AB131" s="128">
        <f t="shared" si="40"/>
        <v>0.47994896770568329</v>
      </c>
    </row>
    <row r="132" spans="4:28" x14ac:dyDescent="0.25">
      <c r="D132">
        <v>71</v>
      </c>
      <c r="E132" s="132">
        <f>IF(ISNUMBER(saida!W72)=TRUE,saida!W72,"")</f>
        <v>6.8045670000000016E-2</v>
      </c>
      <c r="F132" s="129">
        <f>IF(ISNUMBER(saida!U72)=TRUE,saida!U72,"")</f>
        <v>303.14999999999998</v>
      </c>
      <c r="G132" s="128">
        <f>IF(ISNUMBER(saida!V72)=TRUE,saida!V72,"")</f>
        <v>1</v>
      </c>
      <c r="H132" s="128">
        <f>IF(ISNUMBER(saida!Y72)=TRUE,saida!Y72,"")</f>
        <v>0.86914130223527175</v>
      </c>
      <c r="I132" s="129">
        <f>(saida!Y72-saida!Z72)/saida!Y72*100</f>
        <v>-3.8445707292457714</v>
      </c>
      <c r="J132" s="129">
        <f t="shared" si="41"/>
        <v>3.8445707292457714</v>
      </c>
      <c r="K132" s="129">
        <f t="shared" si="42"/>
        <v>4.8</v>
      </c>
      <c r="M132" s="129">
        <v>297.75</v>
      </c>
      <c r="N132" s="128">
        <v>0.3327464396565486</v>
      </c>
      <c r="O132" s="128">
        <v>0.45149915389836998</v>
      </c>
      <c r="P132" s="128">
        <v>-0.96558175037288296</v>
      </c>
      <c r="Q132" s="128">
        <v>0.96558175037288296</v>
      </c>
      <c r="R132" s="128">
        <v>2</v>
      </c>
      <c r="T132" s="129">
        <f>saida!X72</f>
        <v>303.14999999999998</v>
      </c>
      <c r="U132" s="128">
        <f>saida!V72</f>
        <v>1</v>
      </c>
      <c r="V132" s="128">
        <f>saida!Y72</f>
        <v>0.86914130223527175</v>
      </c>
      <c r="W132" s="128">
        <f>saida!AA72</f>
        <v>0.19559612930468559</v>
      </c>
      <c r="X132" s="128">
        <f>saida!J72</f>
        <v>1.0000000000000001E-5</v>
      </c>
      <c r="Z132" s="128">
        <f t="shared" si="39"/>
        <v>0.26666666666666672</v>
      </c>
      <c r="AA132" s="129">
        <f>saida!$AO$4</f>
        <v>288.14999999999998</v>
      </c>
      <c r="AB132" s="128">
        <f t="shared" si="40"/>
        <v>0.44896463284825061</v>
      </c>
    </row>
    <row r="133" spans="4:28" x14ac:dyDescent="0.25">
      <c r="D133">
        <v>72</v>
      </c>
      <c r="E133" s="132">
        <f>IF(ISNUMBER(saida!W73)=TRUE,saida!W73,"")</f>
        <v>3.0830568999999999E-2</v>
      </c>
      <c r="F133" s="129">
        <f>IF(ISNUMBER(saida!U73)=TRUE,saida!U73,"")</f>
        <v>303.14999999999998</v>
      </c>
      <c r="G133" s="128">
        <f>IF(ISNUMBER(saida!V73)=TRUE,saida!V73,"")</f>
        <v>0.4975034457676995</v>
      </c>
      <c r="H133" s="128">
        <f>IF(ISNUMBER(saida!Y73)=TRUE,saida!Y73,"")</f>
        <v>0.37867475826319169</v>
      </c>
      <c r="I133" s="129">
        <f>(saida!Y73-saida!Z73)/saida!Y73*100</f>
        <v>-7.9196446957547284</v>
      </c>
      <c r="J133" s="129">
        <f t="shared" si="41"/>
        <v>7.9196446957547284</v>
      </c>
      <c r="K133" s="129">
        <f t="shared" si="42"/>
        <v>8.9</v>
      </c>
      <c r="M133" s="129">
        <v>298.14999999999998</v>
      </c>
      <c r="N133" s="128">
        <v>0</v>
      </c>
      <c r="O133" s="128">
        <v>1.2191161128139709</v>
      </c>
      <c r="P133" s="128">
        <v>-2.3140175462025789</v>
      </c>
      <c r="Q133" s="128">
        <v>2.3140175462025789</v>
      </c>
      <c r="R133" s="128">
        <v>3.3</v>
      </c>
      <c r="T133" s="129">
        <f>saida!X73</f>
        <v>303.14999999999998</v>
      </c>
      <c r="U133" s="128">
        <f>saida!V73</f>
        <v>0.4975034457676995</v>
      </c>
      <c r="V133" s="128">
        <f>saida!Y73</f>
        <v>0.37867475826319169</v>
      </c>
      <c r="W133" s="128">
        <f>saida!AA73</f>
        <v>0.50204843845713587</v>
      </c>
      <c r="X133" s="128">
        <f>saida!J73</f>
        <v>-0.60560233721063883</v>
      </c>
      <c r="Z133" s="128">
        <f t="shared" si="39"/>
        <v>0.3</v>
      </c>
      <c r="AA133" s="129">
        <f>saida!$AO$4</f>
        <v>288.14999999999998</v>
      </c>
      <c r="AB133" s="128">
        <f t="shared" si="40"/>
        <v>0.42390865832225738</v>
      </c>
    </row>
    <row r="134" spans="4:28" x14ac:dyDescent="0.25">
      <c r="D134">
        <v>73</v>
      </c>
      <c r="E134" s="132">
        <f>IF(ISNUMBER(saida!W74)=TRUE,saida!W74,"")</f>
        <v>4.3431618999999998E-2</v>
      </c>
      <c r="F134" s="129">
        <f>IF(ISNUMBER(saida!U74)=TRUE,saida!U74,"")</f>
        <v>303.14999999999998</v>
      </c>
      <c r="G134" s="128">
        <f>IF(ISNUMBER(saida!V74)=TRUE,saida!V74,"")</f>
        <v>0.24517619181247999</v>
      </c>
      <c r="H134" s="128">
        <f>IF(ISNUMBER(saida!Y74)=TRUE,saida!Y74,"")</f>
        <v>0.54047364544866761</v>
      </c>
      <c r="I134" s="129">
        <f>(saida!Y74-saida!Z74)/saida!Y74*100</f>
        <v>-6.0182762058470018</v>
      </c>
      <c r="J134" s="129">
        <f t="shared" si="41"/>
        <v>6.0182762058470018</v>
      </c>
      <c r="K134" s="129">
        <f t="shared" si="42"/>
        <v>7</v>
      </c>
      <c r="M134" s="129">
        <v>298.14999999999998</v>
      </c>
      <c r="N134" s="128">
        <v>0</v>
      </c>
      <c r="O134" s="128">
        <v>1.2205629580219921</v>
      </c>
      <c r="P134" s="128">
        <v>-2.1927353583177229</v>
      </c>
      <c r="Q134" s="128">
        <v>2.1927353583177229</v>
      </c>
      <c r="R134" s="128">
        <v>3.2</v>
      </c>
      <c r="T134" s="129">
        <f>saida!X74</f>
        <v>303.14999999999998</v>
      </c>
      <c r="U134" s="128">
        <f>saida!V74</f>
        <v>0.24517619181247999</v>
      </c>
      <c r="V134" s="128">
        <f>saida!Y74</f>
        <v>0.54047364544866761</v>
      </c>
      <c r="W134" s="128">
        <f>saida!AA74</f>
        <v>0.55235489540546545</v>
      </c>
      <c r="X134" s="128">
        <f>saida!J74</f>
        <v>-0.50472050396204426</v>
      </c>
      <c r="Z134" s="128">
        <f t="shared" si="39"/>
        <v>0.33333333333333331</v>
      </c>
      <c r="AA134" s="129">
        <f>saida!$AO$4</f>
        <v>288.14999999999998</v>
      </c>
      <c r="AB134" s="128">
        <f t="shared" si="40"/>
        <v>0.40368151821468612</v>
      </c>
    </row>
    <row r="135" spans="4:28" x14ac:dyDescent="0.25">
      <c r="D135">
        <v>74</v>
      </c>
      <c r="E135" s="132">
        <f>IF(ISNUMBER(saida!W75)=TRUE,saida!W75,"")</f>
        <v>6.6869572000000002E-2</v>
      </c>
      <c r="F135" s="129">
        <f>IF(ISNUMBER(saida!U75)=TRUE,saida!U75,"")</f>
        <v>303.14999999999998</v>
      </c>
      <c r="G135" s="128">
        <f>IF(ISNUMBER(saida!V75)=TRUE,saida!V75,"")</f>
        <v>0.1019230533087814</v>
      </c>
      <c r="H135" s="128">
        <f>IF(ISNUMBER(saida!Y75)=TRUE,saida!Y75,"")</f>
        <v>0.85304259309825015</v>
      </c>
      <c r="I135" s="129">
        <f>(saida!Y75-saida!Z75)/saida!Y75*100</f>
        <v>-1.9156286749101223</v>
      </c>
      <c r="J135" s="129">
        <f t="shared" si="41"/>
        <v>1.9156286749101223</v>
      </c>
      <c r="K135" s="129">
        <f t="shared" si="42"/>
        <v>2.9</v>
      </c>
      <c r="M135" s="129">
        <v>298.14999999999998</v>
      </c>
      <c r="N135" s="128">
        <v>0</v>
      </c>
      <c r="O135" s="128">
        <v>1.2234576057683431</v>
      </c>
      <c r="P135" s="128">
        <v>-1.950951769165387</v>
      </c>
      <c r="Q135" s="128">
        <v>1.950951769165387</v>
      </c>
      <c r="R135" s="128">
        <v>3</v>
      </c>
      <c r="T135" s="129">
        <f>saida!X75</f>
        <v>303.14999999999998</v>
      </c>
      <c r="U135" s="128">
        <f>saida!V75</f>
        <v>0.1019230533087814</v>
      </c>
      <c r="V135" s="128">
        <f>saida!Y75</f>
        <v>0.85304259309825015</v>
      </c>
      <c r="W135" s="128">
        <f>saida!AA75</f>
        <v>0.54150862563371027</v>
      </c>
      <c r="X135" s="128">
        <f>saida!J75</f>
        <v>-0.26710935467801711</v>
      </c>
      <c r="Z135" s="128">
        <f t="shared" si="39"/>
        <v>0.36666666666666659</v>
      </c>
      <c r="AA135" s="129">
        <f>saida!$AO$4</f>
        <v>288.14999999999998</v>
      </c>
      <c r="AB135" s="128">
        <f t="shared" si="40"/>
        <v>0.38745228549325228</v>
      </c>
    </row>
    <row r="136" spans="4:28" x14ac:dyDescent="0.25">
      <c r="D136">
        <v>75</v>
      </c>
      <c r="E136" s="132">
        <f>IF(ISNUMBER(saida!W76)=TRUE,saida!W76,"")</f>
        <v>8.6527210000000007E-2</v>
      </c>
      <c r="F136" s="129">
        <f>IF(ISNUMBER(saida!U76)=TRUE,saida!U76,"")</f>
        <v>303.14999999999998</v>
      </c>
      <c r="G136" s="128">
        <f>IF(ISNUMBER(saida!V76)=TRUE,saida!V76,"")</f>
        <v>4.8760617870880152E-2</v>
      </c>
      <c r="H136" s="128">
        <f>IF(ISNUMBER(saida!Y76)=TRUE,saida!Y76,"")</f>
        <v>1.127565058615484</v>
      </c>
      <c r="I136" s="129">
        <f>(saida!Y76-saida!Z76)/saida!Y76*100</f>
        <v>4.868334884210471</v>
      </c>
      <c r="J136" s="129">
        <f t="shared" si="41"/>
        <v>4.868334884210471</v>
      </c>
      <c r="K136" s="129">
        <f t="shared" si="42"/>
        <v>5.9</v>
      </c>
      <c r="M136" s="129">
        <v>298.14999999999998</v>
      </c>
      <c r="N136" s="128">
        <v>0</v>
      </c>
      <c r="O136" s="128">
        <v>1.2205629580219921</v>
      </c>
      <c r="P136" s="128">
        <v>-2.1927353583177229</v>
      </c>
      <c r="Q136" s="128">
        <v>2.1927353583177229</v>
      </c>
      <c r="R136" s="128">
        <v>3.2</v>
      </c>
      <c r="T136" s="129">
        <f>saida!X76</f>
        <v>303.14999999999998</v>
      </c>
      <c r="U136" s="128">
        <f>saida!V76</f>
        <v>4.8760617870880152E-2</v>
      </c>
      <c r="V136" s="128">
        <f>saida!Y76</f>
        <v>1.127565058615484</v>
      </c>
      <c r="W136" s="128">
        <f>saida!AA76</f>
        <v>0.52611688181835237</v>
      </c>
      <c r="X136" s="128">
        <f>saida!J76</f>
        <v>-9.0759787431669986E-2</v>
      </c>
      <c r="Z136" s="128">
        <f t="shared" si="39"/>
        <v>0.4</v>
      </c>
      <c r="AA136" s="129">
        <f>saida!$AO$4</f>
        <v>288.14999999999998</v>
      </c>
      <c r="AB136" s="128">
        <f t="shared" si="40"/>
        <v>0.37459286469288</v>
      </c>
    </row>
    <row r="137" spans="4:28" x14ac:dyDescent="0.25">
      <c r="D137">
        <v>76</v>
      </c>
      <c r="E137" s="132">
        <f>IF(ISNUMBER(saida!W77)=TRUE,saida!W77,"")</f>
        <v>9.9000000000000005E-2</v>
      </c>
      <c r="F137" s="129">
        <f>IF(ISNUMBER(saida!U77)=TRUE,saida!U77,"")</f>
        <v>303.14999999999998</v>
      </c>
      <c r="G137" s="128">
        <f>IF(ISNUMBER(saida!V77)=TRUE,saida!V77,"")</f>
        <v>0</v>
      </c>
      <c r="H137" s="128">
        <f>IF(ISNUMBER(saida!Y77)=TRUE,saida!Y77,"")</f>
        <v>1.307961401187077</v>
      </c>
      <c r="I137" s="129">
        <f>(saida!Y77-saida!Z77)/saida!Y77*100</f>
        <v>-2.5658245488462996</v>
      </c>
      <c r="J137" s="129">
        <f t="shared" si="41"/>
        <v>2.5658245488462996</v>
      </c>
      <c r="K137" s="129">
        <f t="shared" si="42"/>
        <v>3.6</v>
      </c>
      <c r="M137" s="129">
        <v>298.14999999999998</v>
      </c>
      <c r="N137" s="128">
        <v>0</v>
      </c>
      <c r="O137" s="128">
        <v>1.2335989359424879</v>
      </c>
      <c r="P137" s="128">
        <v>-1.1128201582058685</v>
      </c>
      <c r="Q137" s="128">
        <v>1.1128201582058685</v>
      </c>
      <c r="R137" s="128">
        <v>2.1</v>
      </c>
      <c r="T137" s="129">
        <f>saida!X77</f>
        <v>303.14999999999998</v>
      </c>
      <c r="U137" s="128">
        <f>saida!V77</f>
        <v>0</v>
      </c>
      <c r="V137" s="128">
        <f>saida!Y77</f>
        <v>1.307961401187077</v>
      </c>
      <c r="W137" s="128">
        <f>saida!AA77</f>
        <v>0.52003485403702299</v>
      </c>
      <c r="X137" s="128">
        <f>saida!J77</f>
        <v>1.0000000000000001E-5</v>
      </c>
      <c r="Z137" s="128">
        <f t="shared" si="39"/>
        <v>0.43333333333333329</v>
      </c>
      <c r="AA137" s="129">
        <f>saida!$AO$4</f>
        <v>288.14999999999998</v>
      </c>
      <c r="AB137" s="128">
        <f t="shared" si="40"/>
        <v>0.36463182096312219</v>
      </c>
    </row>
    <row r="138" spans="4:28" x14ac:dyDescent="0.25">
      <c r="D138">
        <v>77</v>
      </c>
      <c r="E138" s="132">
        <f>IF(ISNUMBER(saida!W78)=TRUE,saida!W78,"")</f>
        <v>9.9000000000000005E-2</v>
      </c>
      <c r="F138" s="129">
        <f>IF(ISNUMBER(saida!U78)=TRUE,saida!U78,"")</f>
        <v>303.14999999999998</v>
      </c>
      <c r="G138" s="128">
        <f>IF(ISNUMBER(saida!V78)=TRUE,saida!V78,"")</f>
        <v>0</v>
      </c>
      <c r="H138" s="128">
        <f>IF(ISNUMBER(saida!Y78)=TRUE,saida!Y78,"")</f>
        <v>1.307961401187077</v>
      </c>
      <c r="I138" s="129">
        <f>(saida!Y78-saida!Z78)/saida!Y78*100</f>
        <v>-2.5658245488462996</v>
      </c>
      <c r="J138" s="129">
        <f t="shared" si="41"/>
        <v>2.5658245488462996</v>
      </c>
      <c r="K138" s="129">
        <f t="shared" si="42"/>
        <v>3.6</v>
      </c>
      <c r="M138" s="129">
        <v>298.14999999999998</v>
      </c>
      <c r="N138" s="128">
        <v>0</v>
      </c>
      <c r="O138" s="128">
        <v>1.2191161128139709</v>
      </c>
      <c r="P138" s="128">
        <v>-2.3140175462025789</v>
      </c>
      <c r="Q138" s="128">
        <v>2.3140175462025789</v>
      </c>
      <c r="R138" s="128">
        <v>3.3</v>
      </c>
      <c r="T138" s="129">
        <f>saida!X78</f>
        <v>303.14999999999998</v>
      </c>
      <c r="U138" s="128">
        <f>saida!V78</f>
        <v>0</v>
      </c>
      <c r="V138" s="128">
        <f>saida!Y78</f>
        <v>1.307961401187077</v>
      </c>
      <c r="W138" s="128">
        <f>saida!AA78</f>
        <v>0.52003485403702299</v>
      </c>
      <c r="X138" s="128">
        <f>saida!J78</f>
        <v>1.0000000000000001E-5</v>
      </c>
      <c r="Z138" s="128">
        <f t="shared" si="39"/>
        <v>0.46666666666666667</v>
      </c>
      <c r="AA138" s="129">
        <f>saida!$AO$4</f>
        <v>288.14999999999998</v>
      </c>
      <c r="AB138" s="128">
        <f t="shared" si="40"/>
        <v>0.35722214252424561</v>
      </c>
    </row>
    <row r="139" spans="4:28" x14ac:dyDescent="0.25">
      <c r="D139">
        <v>78</v>
      </c>
      <c r="E139" s="132">
        <f>IF(ISNUMBER(saida!W79)=TRUE,saida!W79,"")</f>
        <v>9.9178171620281419E-2</v>
      </c>
      <c r="F139" s="129">
        <f>IF(ISNUMBER(saida!U79)=TRUE,saida!U79,"")</f>
        <v>303.14999999999998</v>
      </c>
      <c r="G139" s="128">
        <f>IF(ISNUMBER(saida!V79)=TRUE,saida!V79,"")</f>
        <v>0</v>
      </c>
      <c r="H139" s="128">
        <f>IF(ISNUMBER(saida!Y79)=TRUE,saida!Y79,"")</f>
        <v>1.310574521232307</v>
      </c>
      <c r="I139" s="129">
        <f>(saida!Y79-saida!Z79)/saida!Y79*100</f>
        <v>-2.3613212506804553</v>
      </c>
      <c r="J139" s="129">
        <f t="shared" si="41"/>
        <v>2.3613212506804553</v>
      </c>
      <c r="K139" s="129">
        <f t="shared" si="42"/>
        <v>3.4</v>
      </c>
      <c r="M139" s="129">
        <v>298.14999999999998</v>
      </c>
      <c r="N139" s="128">
        <v>0</v>
      </c>
      <c r="O139" s="128">
        <v>1.2312703285497351</v>
      </c>
      <c r="P139" s="128">
        <v>-1.3040471008707009</v>
      </c>
      <c r="Q139" s="128">
        <v>1.3040471008707009</v>
      </c>
      <c r="R139" s="128">
        <v>2.2999999999999998</v>
      </c>
      <c r="T139" s="129">
        <f>saida!X79</f>
        <v>303.14999999999998</v>
      </c>
      <c r="U139" s="128">
        <f>saida!V79</f>
        <v>0</v>
      </c>
      <c r="V139" s="128">
        <f>saida!Y79</f>
        <v>1.310574521232307</v>
      </c>
      <c r="W139" s="128">
        <f>saida!AA79</f>
        <v>0.51988498207893707</v>
      </c>
      <c r="X139" s="128">
        <f>saida!J79</f>
        <v>1.0000000000000001E-5</v>
      </c>
      <c r="Z139" s="128">
        <f t="shared" si="39"/>
        <v>0.5</v>
      </c>
      <c r="AA139" s="129">
        <f>saida!$AO$4</f>
        <v>288.14999999999998</v>
      </c>
      <c r="AB139" s="128">
        <f t="shared" si="40"/>
        <v>0.35211919206332037</v>
      </c>
    </row>
    <row r="140" spans="4:28" x14ac:dyDescent="0.25">
      <c r="D140">
        <v>79</v>
      </c>
      <c r="E140" s="132">
        <f>IF(ISNUMBER(saida!W80)=TRUE,saida!W80,"")</f>
        <v>9.9100000000000008E-2</v>
      </c>
      <c r="F140" s="129">
        <f>IF(ISNUMBER(saida!U80)=TRUE,saida!U80,"")</f>
        <v>303.14999999999998</v>
      </c>
      <c r="G140" s="128">
        <f>IF(ISNUMBER(saida!V80)=TRUE,saida!V80,"")</f>
        <v>0</v>
      </c>
      <c r="H140" s="128">
        <f>IF(ISNUMBER(saida!Y80)=TRUE,saida!Y80,"")</f>
        <v>1.309427904830669</v>
      </c>
      <c r="I140" s="129">
        <f>(saida!Y80-saida!Z80)/saida!Y80*100</f>
        <v>-2.4509551811980343</v>
      </c>
      <c r="J140" s="129">
        <f t="shared" si="41"/>
        <v>2.4509551811980343</v>
      </c>
      <c r="K140" s="129">
        <f t="shared" si="42"/>
        <v>3.5</v>
      </c>
      <c r="M140" s="129">
        <v>300.2</v>
      </c>
      <c r="N140" s="128">
        <v>0</v>
      </c>
      <c r="O140" s="128">
        <v>1.27770762216482</v>
      </c>
      <c r="P140" s="128">
        <v>-0.51237537488818896</v>
      </c>
      <c r="Q140" s="128">
        <v>0.51237537488818896</v>
      </c>
      <c r="R140" s="128">
        <v>1.5</v>
      </c>
      <c r="T140" s="129">
        <f>saida!X80</f>
        <v>303.14999999999998</v>
      </c>
      <c r="U140" s="128">
        <f>saida!V80</f>
        <v>0</v>
      </c>
      <c r="V140" s="128">
        <f>saida!Y80</f>
        <v>1.309427904830669</v>
      </c>
      <c r="W140" s="128">
        <f>saida!AA80</f>
        <v>0.51995069320402143</v>
      </c>
      <c r="X140" s="128">
        <f>saida!J80</f>
        <v>1.0000000000000001E-5</v>
      </c>
      <c r="Z140" s="128">
        <f t="shared" si="39"/>
        <v>0.53333333333333333</v>
      </c>
      <c r="AA140" s="129">
        <f>saida!$AO$4</f>
        <v>288.14999999999998</v>
      </c>
      <c r="AB140" s="128">
        <f t="shared" si="40"/>
        <v>0.34916642617443627</v>
      </c>
    </row>
    <row r="141" spans="4:28" x14ac:dyDescent="0.25">
      <c r="D141">
        <v>80</v>
      </c>
      <c r="E141" s="132">
        <f>IF(ISNUMBER(saida!W81)=TRUE,saida!W81,"")</f>
        <v>0.1001074915120299</v>
      </c>
      <c r="F141" s="129">
        <f>IF(ISNUMBER(saida!U81)=TRUE,saida!U81,"")</f>
        <v>303.14999999999998</v>
      </c>
      <c r="G141" s="128">
        <f>IF(ISNUMBER(saida!V81)=TRUE,saida!V81,"")</f>
        <v>-6.4447598725985021E-17</v>
      </c>
      <c r="H141" s="128">
        <f>IF(ISNUMBER(saida!Y81)=TRUE,saida!Y81,"")</f>
        <v>1.324220987930806</v>
      </c>
      <c r="I141" s="129">
        <f>(saida!Y81-saida!Z81)/saida!Y81*100</f>
        <v>-1.3064592794553187</v>
      </c>
      <c r="J141" s="129">
        <f t="shared" si="41"/>
        <v>1.3064592794553187</v>
      </c>
      <c r="K141" s="129">
        <f t="shared" si="42"/>
        <v>2.2999999999999998</v>
      </c>
      <c r="M141" s="129">
        <v>303.14999999999998</v>
      </c>
      <c r="N141" s="128">
        <v>0</v>
      </c>
      <c r="O141" s="128">
        <v>1.41165969114009</v>
      </c>
      <c r="P141" s="128">
        <v>5.1927545396329151</v>
      </c>
      <c r="Q141" s="128">
        <v>5.1927545396329151</v>
      </c>
      <c r="R141" s="128">
        <v>6.2</v>
      </c>
      <c r="T141" s="129">
        <f>saida!X81</f>
        <v>303.14999999999998</v>
      </c>
      <c r="U141" s="128">
        <f>saida!V81</f>
        <v>-6.4447598725985021E-17</v>
      </c>
      <c r="V141" s="128">
        <f>saida!Y81</f>
        <v>1.324220987930806</v>
      </c>
      <c r="W141" s="128">
        <f>saida!AA81</f>
        <v>0.51910905322761858</v>
      </c>
      <c r="X141" s="128">
        <f>saida!J81</f>
        <v>-1.1114122110932821E-2</v>
      </c>
      <c r="Z141" s="128">
        <f t="shared" si="39"/>
        <v>0.56666666666666665</v>
      </c>
      <c r="AA141" s="129">
        <f>saida!$AO$4</f>
        <v>288.14999999999998</v>
      </c>
      <c r="AB141" s="128">
        <f t="shared" si="40"/>
        <v>0.34828741882643022</v>
      </c>
    </row>
    <row r="142" spans="4:28" x14ac:dyDescent="0.25">
      <c r="D142">
        <v>81</v>
      </c>
      <c r="E142" s="132">
        <f>IF(ISNUMBER(saida!W82)=TRUE,saida!W82,"")</f>
        <v>0.1012938661333663</v>
      </c>
      <c r="F142" s="129">
        <f>IF(ISNUMBER(saida!U82)=TRUE,saida!U82,"")</f>
        <v>303.14999999999998</v>
      </c>
      <c r="G142" s="128">
        <f>IF(ISNUMBER(saida!V82)=TRUE,saida!V82,"")</f>
        <v>0</v>
      </c>
      <c r="H142" s="128">
        <f>IF(ISNUMBER(saida!Y82)=TRUE,saida!Y82,"")</f>
        <v>1.3416831506085951</v>
      </c>
      <c r="I142" s="129">
        <f>(saida!Y82-saida!Z82)/saida!Y82*100</f>
        <v>1.2056102840125558E-2</v>
      </c>
      <c r="J142" s="129">
        <f t="shared" si="41"/>
        <v>1.2056102840125558E-2</v>
      </c>
      <c r="K142" s="129">
        <f t="shared" si="42"/>
        <v>1</v>
      </c>
      <c r="M142" s="129">
        <v>303.14999999999998</v>
      </c>
      <c r="N142" s="128">
        <v>5.0292802837838921E-2</v>
      </c>
      <c r="O142" s="128">
        <v>1.075047122880715</v>
      </c>
      <c r="P142" s="128">
        <v>0.45269722276974439</v>
      </c>
      <c r="Q142" s="128">
        <v>0.45269722276974439</v>
      </c>
      <c r="R142" s="128">
        <v>1.5</v>
      </c>
      <c r="T142" s="129">
        <f>saida!X82</f>
        <v>303.14999999999998</v>
      </c>
      <c r="U142" s="128">
        <f>saida!V82</f>
        <v>0</v>
      </c>
      <c r="V142" s="128">
        <f>saida!Y82</f>
        <v>1.3416831506085951</v>
      </c>
      <c r="W142" s="128">
        <f>saida!AA82</f>
        <v>0.51813240440107056</v>
      </c>
      <c r="X142" s="128">
        <f>saida!J82</f>
        <v>1.0000000000000001E-5</v>
      </c>
      <c r="Z142" s="128">
        <f t="shared" si="39"/>
        <v>0.6</v>
      </c>
      <c r="AA142" s="129">
        <f>saida!$AO$4</f>
        <v>288.14999999999998</v>
      </c>
      <c r="AB142" s="128">
        <f t="shared" si="40"/>
        <v>0.3494834786324249</v>
      </c>
    </row>
    <row r="143" spans="4:28" x14ac:dyDescent="0.25">
      <c r="D143">
        <v>82</v>
      </c>
      <c r="E143" s="132">
        <f>IF(ISNUMBER(saida!W83)=TRUE,saida!W83,"")</f>
        <v>5.5276606000000013E-2</v>
      </c>
      <c r="F143" s="129">
        <f>IF(ISNUMBER(saida!U83)=TRUE,saida!U83,"")</f>
        <v>305.85000000000002</v>
      </c>
      <c r="G143" s="128">
        <f>IF(ISNUMBER(saida!V83)=TRUE,saida!V83,"")</f>
        <v>0.17497443926674119</v>
      </c>
      <c r="H143" s="128">
        <f>IF(ISNUMBER(saida!Y83)=TRUE,saida!Y83,"")</f>
        <v>0.69650016521132119</v>
      </c>
      <c r="I143" s="129">
        <f>(saida!Y83-saida!Z83)/saida!Y83*100</f>
        <v>-2.1459727448538968</v>
      </c>
      <c r="J143" s="129">
        <f t="shared" si="41"/>
        <v>2.1459727448538968</v>
      </c>
      <c r="K143" s="129">
        <f t="shared" si="42"/>
        <v>3.1</v>
      </c>
      <c r="M143" s="129">
        <v>303.14999999999998</v>
      </c>
      <c r="N143" s="128">
        <v>8.6848208036063197E-3</v>
      </c>
      <c r="O143" s="128">
        <v>1.3295867328268429</v>
      </c>
      <c r="P143" s="128">
        <v>3.3571683067047546</v>
      </c>
      <c r="Q143" s="128">
        <v>3.3571683067047546</v>
      </c>
      <c r="R143" s="128">
        <v>4.4000000000000004</v>
      </c>
      <c r="T143" s="129">
        <f>saida!X83</f>
        <v>305.85000000000002</v>
      </c>
      <c r="U143" s="128">
        <f>saida!V83</f>
        <v>0.17497443926674119</v>
      </c>
      <c r="V143" s="128">
        <f>saida!Y83</f>
        <v>0.69650016521132119</v>
      </c>
      <c r="W143" s="128">
        <f>saida!AA83</f>
        <v>0.54566474169529722</v>
      </c>
      <c r="X143" s="128">
        <f>saida!J83</f>
        <v>-0.39750690802508371</v>
      </c>
      <c r="Z143" s="128">
        <f t="shared" si="39"/>
        <v>0.6333333333333333</v>
      </c>
      <c r="AA143" s="129">
        <f>saida!$AO$4</f>
        <v>288.14999999999998</v>
      </c>
      <c r="AB143" s="128">
        <f t="shared" si="40"/>
        <v>0.35283682935423188</v>
      </c>
    </row>
    <row r="144" spans="4:28" x14ac:dyDescent="0.25">
      <c r="D144">
        <v>83</v>
      </c>
      <c r="E144" s="132">
        <f>IF(ISNUMBER(saida!W84)=TRUE,saida!W84,"")</f>
        <v>9.0475538999999994E-2</v>
      </c>
      <c r="F144" s="129">
        <f>IF(ISNUMBER(saida!U84)=TRUE,saida!U84,"")</f>
        <v>305.85000000000002</v>
      </c>
      <c r="G144" s="128">
        <f>IF(ISNUMBER(saida!V84)=TRUE,saida!V84,"")</f>
        <v>5.0915893279574548E-2</v>
      </c>
      <c r="H144" s="128">
        <f>IF(ISNUMBER(saida!Y84)=TRUE,saida!Y84,"")</f>
        <v>1.1841352774788101</v>
      </c>
      <c r="I144" s="129">
        <f>(saida!Y84-saida!Z84)/saida!Y84*100</f>
        <v>6.7727733178383653</v>
      </c>
      <c r="J144" s="129">
        <f t="shared" si="41"/>
        <v>6.7727733178383653</v>
      </c>
      <c r="K144" s="129">
        <f t="shared" si="42"/>
        <v>7.8</v>
      </c>
      <c r="M144" s="129">
        <v>303.14999999999998</v>
      </c>
      <c r="N144" s="128">
        <v>8.5032766002584945E-3</v>
      </c>
      <c r="O144" s="128">
        <v>1.311074692443664</v>
      </c>
      <c r="P144" s="128">
        <v>1.9100296904944729</v>
      </c>
      <c r="Q144" s="128">
        <v>1.9100296904944729</v>
      </c>
      <c r="R144" s="128">
        <v>2.9</v>
      </c>
      <c r="T144" s="129">
        <f>saida!X84</f>
        <v>305.85000000000002</v>
      </c>
      <c r="U144" s="128">
        <f>saida!V84</f>
        <v>5.0915893279574548E-2</v>
      </c>
      <c r="V144" s="128">
        <f>saida!Y84</f>
        <v>1.1841352774788101</v>
      </c>
      <c r="W144" s="128">
        <f>saida!AA84</f>
        <v>0.52318456878482944</v>
      </c>
      <c r="X144" s="128">
        <f>saida!J84</f>
        <v>-7.9623736093011238E-2</v>
      </c>
      <c r="Z144" s="128">
        <f t="shared" si="39"/>
        <v>0.66666666666666663</v>
      </c>
      <c r="AA144" s="129">
        <f>saida!$AO$4</f>
        <v>288.14999999999998</v>
      </c>
      <c r="AB144" s="128">
        <f t="shared" si="40"/>
        <v>0.35852005256387282</v>
      </c>
    </row>
    <row r="145" spans="4:28" x14ac:dyDescent="0.25">
      <c r="D145">
        <v>84</v>
      </c>
      <c r="E145" s="132">
        <f>IF(ISNUMBER(saida!W85)=TRUE,saida!W85,"")</f>
        <v>4.2759563E-2</v>
      </c>
      <c r="F145" s="129">
        <f>IF(ISNUMBER(saida!U85)=TRUE,saida!U85,"")</f>
        <v>305.85000000000002</v>
      </c>
      <c r="G145" s="128">
        <f>IF(ISNUMBER(saida!V85)=TRUE,saida!V85,"")</f>
        <v>0.3327464396565486</v>
      </c>
      <c r="H145" s="128">
        <f>IF(ISNUMBER(saida!Y85)=TRUE,saida!Y85,"")</f>
        <v>0.53173683468200583</v>
      </c>
      <c r="I145" s="129">
        <f>(saida!Y85-saida!Z85)/saida!Y85*100</f>
        <v>5.9291004540304071</v>
      </c>
      <c r="J145" s="129">
        <f t="shared" si="41"/>
        <v>5.9291004540304071</v>
      </c>
      <c r="K145" s="129">
        <f t="shared" si="42"/>
        <v>6.9</v>
      </c>
      <c r="M145" s="129">
        <v>303.14999999999998</v>
      </c>
      <c r="N145" s="128">
        <v>0</v>
      </c>
      <c r="O145" s="128">
        <v>1.3846537464545849</v>
      </c>
      <c r="P145" s="128">
        <v>3.3436574399113459</v>
      </c>
      <c r="Q145" s="128">
        <v>3.3436574399113459</v>
      </c>
      <c r="R145" s="128">
        <v>4.3</v>
      </c>
      <c r="T145" s="129">
        <f>saida!X85</f>
        <v>305.85000000000002</v>
      </c>
      <c r="U145" s="128">
        <f>saida!V85</f>
        <v>0.3327464396565486</v>
      </c>
      <c r="V145" s="128">
        <f>saida!Y85</f>
        <v>0.53173683468200583</v>
      </c>
      <c r="W145" s="128">
        <f>saida!AA85</f>
        <v>0.52754767918446432</v>
      </c>
      <c r="X145" s="128">
        <f>saida!J85</f>
        <v>-0.48404426442737269</v>
      </c>
      <c r="Z145" s="128">
        <f t="shared" si="39"/>
        <v>0.7</v>
      </c>
      <c r="AA145" s="129">
        <f>saida!$AO$4</f>
        <v>288.14999999999998</v>
      </c>
      <c r="AB145" s="128">
        <f t="shared" si="40"/>
        <v>0.36681342296967168</v>
      </c>
    </row>
    <row r="146" spans="4:28" x14ac:dyDescent="0.25">
      <c r="D146">
        <v>85</v>
      </c>
      <c r="E146" s="132">
        <f>IF(ISNUMBER(saida!W86)=TRUE,saida!W86,"")</f>
        <v>7.3170097000000003E-2</v>
      </c>
      <c r="F146" s="129">
        <f>IF(ISNUMBER(saida!U86)=TRUE,saida!U86,"")</f>
        <v>308.14999999999998</v>
      </c>
      <c r="G146" s="128">
        <f>IF(ISNUMBER(saida!V86)=TRUE,saida!V86,"")</f>
        <v>1</v>
      </c>
      <c r="H146" s="128">
        <f>IF(ISNUMBER(saida!Y86)=TRUE,saida!Y86,"")</f>
        <v>0.93976251433052882</v>
      </c>
      <c r="I146" s="129">
        <f>(saida!Y86-saida!Z86)/saida!Y86*100</f>
        <v>-0.90578216264319711</v>
      </c>
      <c r="J146" s="129">
        <f t="shared" si="41"/>
        <v>0.90578216264319711</v>
      </c>
      <c r="K146" s="129">
        <f t="shared" si="42"/>
        <v>1.9</v>
      </c>
      <c r="M146" s="129">
        <v>303.14999999999998</v>
      </c>
      <c r="N146" s="128">
        <v>0</v>
      </c>
      <c r="O146" s="128">
        <v>1.3117954456176271</v>
      </c>
      <c r="P146" s="128">
        <v>-2.0247229028999048</v>
      </c>
      <c r="Q146" s="128">
        <v>2.0247229028999048</v>
      </c>
      <c r="R146" s="128">
        <v>3</v>
      </c>
      <c r="T146" s="129">
        <f>saida!X86</f>
        <v>308.14999999999998</v>
      </c>
      <c r="U146" s="128">
        <f>saida!V86</f>
        <v>1</v>
      </c>
      <c r="V146" s="128">
        <f>saida!Y86</f>
        <v>0.93976251433052882</v>
      </c>
      <c r="W146" s="128">
        <f>saida!AA86</f>
        <v>0.20016042701557779</v>
      </c>
      <c r="X146" s="128">
        <f>saida!J86</f>
        <v>1.0000000000000001E-5</v>
      </c>
      <c r="Z146" s="128">
        <f t="shared" si="39"/>
        <v>0.73333333333333328</v>
      </c>
      <c r="AA146" s="129">
        <f>saida!$AO$4</f>
        <v>288.14999999999998</v>
      </c>
      <c r="AB146" s="128">
        <f t="shared" si="40"/>
        <v>0.37813313123195852</v>
      </c>
    </row>
    <row r="147" spans="4:28" x14ac:dyDescent="0.25">
      <c r="D147">
        <v>86</v>
      </c>
      <c r="E147" s="132">
        <f>IF(ISNUMBER(saida!W87)=TRUE,saida!W87,"")</f>
        <v>3.5282940000000013E-2</v>
      </c>
      <c r="F147" s="129">
        <f>IF(ISNUMBER(saida!U87)=TRUE,saida!U87,"")</f>
        <v>308.14999999999998</v>
      </c>
      <c r="G147" s="128">
        <f>IF(ISNUMBER(saida!V87)=TRUE,saida!V87,"")</f>
        <v>0.50964254374454676</v>
      </c>
      <c r="H147" s="128">
        <f>IF(ISNUMBER(saida!Y87)=TRUE,saida!Y87,"")</f>
        <v>0.43536080931335458</v>
      </c>
      <c r="I147" s="129">
        <f>(saida!Y87-saida!Z87)/saida!Y87*100</f>
        <v>2.3978603074024507</v>
      </c>
      <c r="J147" s="129">
        <f t="shared" si="41"/>
        <v>2.3978603074024507</v>
      </c>
      <c r="K147" s="129">
        <f t="shared" si="42"/>
        <v>3.4</v>
      </c>
      <c r="M147" s="129">
        <v>303.14999999999998</v>
      </c>
      <c r="N147" s="128">
        <v>1</v>
      </c>
      <c r="O147" s="128">
        <v>0.86914130223527175</v>
      </c>
      <c r="P147" s="128">
        <v>-3.8445712628349886</v>
      </c>
      <c r="Q147" s="128">
        <v>3.8445712628349886</v>
      </c>
      <c r="R147" s="128">
        <v>4.8</v>
      </c>
      <c r="T147" s="129">
        <f>saida!X87</f>
        <v>308.14999999999998</v>
      </c>
      <c r="U147" s="128">
        <f>saida!V87</f>
        <v>0.50964254374454676</v>
      </c>
      <c r="V147" s="128">
        <f>saida!Y87</f>
        <v>0.43536080931335458</v>
      </c>
      <c r="W147" s="128">
        <f>saida!AA87</f>
        <v>0.48137083512738471</v>
      </c>
      <c r="X147" s="128">
        <f>saida!J87</f>
        <v>-0.56663122994629322</v>
      </c>
      <c r="Z147" s="128">
        <f t="shared" si="39"/>
        <v>0.76666666666666661</v>
      </c>
      <c r="AA147" s="129">
        <f>saida!$AO$4</f>
        <v>288.14999999999998</v>
      </c>
      <c r="AB147" s="128">
        <f t="shared" si="40"/>
        <v>0.39307558803825599</v>
      </c>
    </row>
    <row r="148" spans="4:28" x14ac:dyDescent="0.25">
      <c r="D148">
        <v>87</v>
      </c>
      <c r="E148" s="132">
        <f>IF(ISNUMBER(saida!W88)=TRUE,saida!W88,"")</f>
        <v>4.7883989999999987E-2</v>
      </c>
      <c r="F148" s="129">
        <f>IF(ISNUMBER(saida!U88)=TRUE,saida!U88,"")</f>
        <v>308.14999999999998</v>
      </c>
      <c r="G148" s="128">
        <f>IF(ISNUMBER(saida!V88)=TRUE,saida!V88,"")</f>
        <v>0.2456964285887456</v>
      </c>
      <c r="H148" s="128">
        <f>IF(ISNUMBER(saida!Y88)=TRUE,saida!Y88,"")</f>
        <v>0.59866654274619324</v>
      </c>
      <c r="I148" s="129">
        <f>(saida!Y88-saida!Z88)/saida!Y88*100</f>
        <v>-1.9049897207024213</v>
      </c>
      <c r="J148" s="129">
        <f t="shared" si="41"/>
        <v>1.9049897207024213</v>
      </c>
      <c r="K148" s="129">
        <f t="shared" si="42"/>
        <v>2.9</v>
      </c>
      <c r="M148" s="129">
        <v>303.14999999999998</v>
      </c>
      <c r="N148" s="128">
        <v>0.4975034457676995</v>
      </c>
      <c r="O148" s="128">
        <v>0.37867475826319169</v>
      </c>
      <c r="P148" s="128">
        <v>-7.6231046660099926</v>
      </c>
      <c r="Q148" s="128">
        <v>7.6231046660099926</v>
      </c>
      <c r="R148" s="128">
        <v>8.6</v>
      </c>
      <c r="T148" s="129">
        <f>saida!X88</f>
        <v>308.14999999999998</v>
      </c>
      <c r="U148" s="128">
        <f>saida!V88</f>
        <v>0.2456964285887456</v>
      </c>
      <c r="V148" s="128">
        <f>saida!Y88</f>
        <v>0.59866654274619324</v>
      </c>
      <c r="W148" s="128">
        <f>saida!AA88</f>
        <v>0.54224061204094032</v>
      </c>
      <c r="X148" s="128">
        <f>saida!J88</f>
        <v>-0.48959712516940918</v>
      </c>
      <c r="Z148" s="128">
        <f t="shared" si="39"/>
        <v>0.8</v>
      </c>
      <c r="AA148" s="129">
        <f>saida!$AO$4</f>
        <v>288.14999999999998</v>
      </c>
      <c r="AB148" s="128">
        <f t="shared" si="40"/>
        <v>0.4124867917805074</v>
      </c>
    </row>
    <row r="149" spans="4:28" x14ac:dyDescent="0.25">
      <c r="D149">
        <v>88</v>
      </c>
      <c r="E149" s="132">
        <f>IF(ISNUMBER(saida!W89)=TRUE,saida!W89,"")</f>
        <v>7.2498040999999999E-2</v>
      </c>
      <c r="F149" s="129">
        <f>IF(ISNUMBER(saida!U89)=TRUE,saida!U89,"")</f>
        <v>308.14999999999998</v>
      </c>
      <c r="G149" s="128">
        <f>IF(ISNUMBER(saida!V89)=TRUE,saida!V89,"")</f>
        <v>0.1014704979129509</v>
      </c>
      <c r="H149" s="128">
        <f>IF(ISNUMBER(saida!Y89)=TRUE,saida!Y89,"")</f>
        <v>0.93045625578026403</v>
      </c>
      <c r="I149" s="129">
        <f>(saida!Y89-saida!Z89)/saida!Y89*100</f>
        <v>-0.39469512601847934</v>
      </c>
      <c r="J149" s="129">
        <f t="shared" si="41"/>
        <v>0.39469512601847934</v>
      </c>
      <c r="K149" s="129">
        <f t="shared" si="42"/>
        <v>1.4</v>
      </c>
      <c r="M149" s="129">
        <v>303.14999999999998</v>
      </c>
      <c r="N149" s="128">
        <v>0.24517619181247999</v>
      </c>
      <c r="O149" s="128">
        <v>0.54047364544866761</v>
      </c>
      <c r="P149" s="128">
        <v>-6.7162979474926665</v>
      </c>
      <c r="Q149" s="128">
        <v>6.7162979474926665</v>
      </c>
      <c r="R149" s="128">
        <v>7.7</v>
      </c>
      <c r="T149" s="129">
        <f>saida!X89</f>
        <v>308.14999999999998</v>
      </c>
      <c r="U149" s="128">
        <f>saida!V89</f>
        <v>0.1014704979129509</v>
      </c>
      <c r="V149" s="128">
        <f>saida!Y89</f>
        <v>0.93045625578026403</v>
      </c>
      <c r="W149" s="128">
        <f>saida!AA89</f>
        <v>0.53544622641230244</v>
      </c>
      <c r="X149" s="128">
        <f>saida!J89</f>
        <v>-0.25825810430526491</v>
      </c>
      <c r="Z149" s="128">
        <f t="shared" si="39"/>
        <v>0.83333333333333337</v>
      </c>
      <c r="AA149" s="129">
        <f>saida!$AO$4</f>
        <v>288.14999999999998</v>
      </c>
      <c r="AB149" s="128">
        <f t="shared" si="40"/>
        <v>0.43757270071390852</v>
      </c>
    </row>
    <row r="150" spans="4:28" x14ac:dyDescent="0.25">
      <c r="D150">
        <v>89</v>
      </c>
      <c r="E150" s="132">
        <f>IF(ISNUMBER(saida!W90)=TRUE,saida!W90,"")</f>
        <v>9.2407700000000023E-2</v>
      </c>
      <c r="F150" s="129">
        <f>IF(ISNUMBER(saida!U90)=TRUE,saida!U90,"")</f>
        <v>308.14999999999998</v>
      </c>
      <c r="G150" s="128">
        <f>IF(ISNUMBER(saida!V90)=TRUE,saida!V90,"")</f>
        <v>4.8578895647660159E-2</v>
      </c>
      <c r="H150" s="128">
        <f>IF(ISNUMBER(saida!Y90)=TRUE,saida!Y90,"")</f>
        <v>1.211997942247858</v>
      </c>
      <c r="I150" s="129">
        <f>(saida!Y90-saida!Z90)/saida!Y90*100</f>
        <v>5.0340451165935818</v>
      </c>
      <c r="J150" s="129">
        <f t="shared" si="41"/>
        <v>5.0340451165935818</v>
      </c>
      <c r="K150" s="129">
        <f t="shared" si="42"/>
        <v>6</v>
      </c>
      <c r="M150" s="129">
        <v>303.14999999999998</v>
      </c>
      <c r="N150" s="128">
        <v>0.1019230533087814</v>
      </c>
      <c r="O150" s="128">
        <v>0.85304259309825015</v>
      </c>
      <c r="P150" s="128">
        <v>-2.7039065973830647</v>
      </c>
      <c r="Q150" s="128">
        <v>2.7039065973830647</v>
      </c>
      <c r="R150" s="128">
        <v>3.7</v>
      </c>
      <c r="T150" s="129">
        <f>saida!X90</f>
        <v>308.14999999999998</v>
      </c>
      <c r="U150" s="128">
        <f>saida!V90</f>
        <v>4.8578895647660159E-2</v>
      </c>
      <c r="V150" s="128">
        <f>saida!Y90</f>
        <v>1.211997942247858</v>
      </c>
      <c r="W150" s="128">
        <f>saida!AA90</f>
        <v>0.5227814615584303</v>
      </c>
      <c r="X150" s="128">
        <f>saida!J90</f>
        <v>-9.0097983880689403E-2</v>
      </c>
      <c r="Z150" s="128">
        <f t="shared" si="39"/>
        <v>0.8666666666666667</v>
      </c>
      <c r="AA150" s="129">
        <f>saida!$AO$4</f>
        <v>288.14999999999998</v>
      </c>
      <c r="AB150" s="128">
        <f t="shared" si="40"/>
        <v>0.47007996428790949</v>
      </c>
    </row>
    <row r="151" spans="4:28" x14ac:dyDescent="0.25">
      <c r="D151">
        <v>90</v>
      </c>
      <c r="E151" s="132">
        <f>IF(ISNUMBER(saida!W91)=TRUE,saida!W91,"")</f>
        <v>0.11307342200000001</v>
      </c>
      <c r="F151" s="129">
        <f>IF(ISNUMBER(saida!U91)=TRUE,saida!U91,"")</f>
        <v>308.14999999999998</v>
      </c>
      <c r="G151" s="128">
        <f>IF(ISNUMBER(saida!V91)=TRUE,saida!V91,"")</f>
        <v>0</v>
      </c>
      <c r="H151" s="128">
        <f>IF(ISNUMBER(saida!Y91)=TRUE,saida!Y91,"")</f>
        <v>1.517600253941201</v>
      </c>
      <c r="I151" s="129">
        <f>(saida!Y91-saida!Z91)/saida!Y91*100</f>
        <v>5.4601686490464072</v>
      </c>
      <c r="J151" s="129">
        <f t="shared" si="41"/>
        <v>5.4601686490464072</v>
      </c>
      <c r="K151" s="129">
        <f t="shared" si="42"/>
        <v>6.5</v>
      </c>
      <c r="M151" s="129">
        <v>303.14999999999998</v>
      </c>
      <c r="N151" s="128">
        <v>4.8760617870880152E-2</v>
      </c>
      <c r="O151" s="128">
        <v>1.127565058615484</v>
      </c>
      <c r="P151" s="128">
        <v>4.4814294726507367</v>
      </c>
      <c r="Q151" s="128">
        <v>4.4814294726507367</v>
      </c>
      <c r="R151" s="128">
        <v>5.5</v>
      </c>
      <c r="T151" s="129">
        <f>saida!X91</f>
        <v>308.14999999999998</v>
      </c>
      <c r="U151" s="128">
        <f>saida!V91</f>
        <v>0</v>
      </c>
      <c r="V151" s="128">
        <f>saida!Y91</f>
        <v>1.517600253941201</v>
      </c>
      <c r="W151" s="128">
        <f>saida!AA91</f>
        <v>0.51259156311656062</v>
      </c>
      <c r="X151" s="128">
        <f>saida!J91</f>
        <v>1.0000000000000001E-5</v>
      </c>
      <c r="Z151" s="128">
        <f t="shared" si="39"/>
        <v>0.9</v>
      </c>
      <c r="AA151" s="129">
        <f>saida!$AO$4</f>
        <v>288.14999999999998</v>
      </c>
      <c r="AB151" s="128">
        <f t="shared" si="40"/>
        <v>0.51260421678196744</v>
      </c>
    </row>
    <row r="152" spans="4:28" x14ac:dyDescent="0.25">
      <c r="D152">
        <v>91</v>
      </c>
      <c r="E152" s="132">
        <f>IF(ISNUMBER(saida!W92)=TRUE,saida!W92,"")</f>
        <v>0.1044241447250582</v>
      </c>
      <c r="F152" s="129">
        <f>IF(ISNUMBER(saida!U92)=TRUE,saida!U92,"")</f>
        <v>308.14999999999998</v>
      </c>
      <c r="G152" s="128">
        <f>IF(ISNUMBER(saida!V92)=TRUE,saida!V92,"")</f>
        <v>0</v>
      </c>
      <c r="H152" s="128">
        <f>IF(ISNUMBER(saida!Y92)=TRUE,saida!Y92,"")</f>
        <v>1.3879795731308111</v>
      </c>
      <c r="I152" s="129">
        <f>(saida!Y92-saida!Z92)/saida!Y92*100</f>
        <v>-3.3687201477594892</v>
      </c>
      <c r="J152" s="129">
        <f t="shared" si="41"/>
        <v>3.3687201477594892</v>
      </c>
      <c r="K152" s="129">
        <f t="shared" si="42"/>
        <v>4.4000000000000004</v>
      </c>
      <c r="M152" s="129">
        <v>303.14999999999998</v>
      </c>
      <c r="N152" s="128">
        <v>0</v>
      </c>
      <c r="O152" s="128">
        <v>1.307961401187077</v>
      </c>
      <c r="P152" s="128">
        <v>-2.3237893128637293</v>
      </c>
      <c r="Q152" s="128">
        <v>2.3237893128637293</v>
      </c>
      <c r="R152" s="128">
        <v>3.3</v>
      </c>
      <c r="T152" s="129">
        <f>saida!X92</f>
        <v>308.14999999999998</v>
      </c>
      <c r="U152" s="128">
        <f>saida!V92</f>
        <v>0</v>
      </c>
      <c r="V152" s="128">
        <f>saida!Y92</f>
        <v>1.3879795731308111</v>
      </c>
      <c r="W152" s="128">
        <f>saida!AA92</f>
        <v>0.51872370863574913</v>
      </c>
      <c r="X152" s="128">
        <f>saida!J92</f>
        <v>1.0000000000000001E-5</v>
      </c>
      <c r="Z152" s="128">
        <f t="shared" si="39"/>
        <v>0.93333333333333335</v>
      </c>
      <c r="AA152" s="129">
        <f>saida!$AO$4</f>
        <v>288.14999999999998</v>
      </c>
      <c r="AB152" s="128">
        <f t="shared" si="40"/>
        <v>0.56914516570556795</v>
      </c>
    </row>
    <row r="153" spans="4:28" x14ac:dyDescent="0.25">
      <c r="D153">
        <v>92</v>
      </c>
      <c r="E153" s="132">
        <f>IF(ISNUMBER(saida!W93)=TRUE,saida!W93,"")</f>
        <v>0.106</v>
      </c>
      <c r="F153" s="129">
        <f>IF(ISNUMBER(saida!U93)=TRUE,saida!U93,"")</f>
        <v>308.14999999999998</v>
      </c>
      <c r="G153" s="128">
        <f>IF(ISNUMBER(saida!V93)=TRUE,saida!V93,"")</f>
        <v>0</v>
      </c>
      <c r="H153" s="128">
        <f>IF(ISNUMBER(saida!Y93)=TRUE,saida!Y93,"")</f>
        <v>1.411408961898323</v>
      </c>
      <c r="I153" s="129">
        <f>(saida!Y93-saida!Z93)/saida!Y93*100</f>
        <v>-1.6527993933067024</v>
      </c>
      <c r="J153" s="129">
        <f t="shared" si="41"/>
        <v>1.6527993933067024</v>
      </c>
      <c r="K153" s="129">
        <f t="shared" si="42"/>
        <v>2.7</v>
      </c>
      <c r="M153" s="129">
        <v>303.14999999999998</v>
      </c>
      <c r="N153" s="128">
        <v>0</v>
      </c>
      <c r="O153" s="128">
        <v>1.316765309222476</v>
      </c>
      <c r="P153" s="128">
        <v>-1.6396512780639458</v>
      </c>
      <c r="Q153" s="128">
        <v>1.6396512780639458</v>
      </c>
      <c r="R153" s="128">
        <v>2.6</v>
      </c>
      <c r="T153" s="129">
        <f>saida!X93</f>
        <v>308.14999999999998</v>
      </c>
      <c r="U153" s="128">
        <f>saida!V93</f>
        <v>0</v>
      </c>
      <c r="V153" s="128">
        <f>saida!Y93</f>
        <v>1.411408961898323</v>
      </c>
      <c r="W153" s="128">
        <f>saida!AA93</f>
        <v>0.51755303179752332</v>
      </c>
      <c r="X153" s="128">
        <f>saida!J93</f>
        <v>1.0000000000000001E-5</v>
      </c>
      <c r="Z153" s="128">
        <f t="shared" si="39"/>
        <v>0.96666666666666667</v>
      </c>
      <c r="AA153" s="129">
        <f>saida!$AO$4</f>
        <v>288.14999999999998</v>
      </c>
      <c r="AB153" s="128">
        <f t="shared" si="40"/>
        <v>0.64618001713948681</v>
      </c>
    </row>
    <row r="154" spans="4:28" x14ac:dyDescent="0.25">
      <c r="D154">
        <v>93</v>
      </c>
      <c r="E154" s="132">
        <f>IF(ISNUMBER(saida!W94)=TRUE,saida!W94,"")</f>
        <v>0.106</v>
      </c>
      <c r="F154" s="129">
        <f>IF(ISNUMBER(saida!U94)=TRUE,saida!U94,"")</f>
        <v>308.14999999999998</v>
      </c>
      <c r="G154" s="128">
        <f>IF(ISNUMBER(saida!V94)=TRUE,saida!V94,"")</f>
        <v>0</v>
      </c>
      <c r="H154" s="128">
        <f>IF(ISNUMBER(saida!Y94)=TRUE,saida!Y94,"")</f>
        <v>1.411408961898323</v>
      </c>
      <c r="I154" s="129">
        <f>(saida!Y94-saida!Z94)/saida!Y94*100</f>
        <v>-1.6527993933067024</v>
      </c>
      <c r="J154" s="129">
        <f t="shared" si="41"/>
        <v>1.6527993933067024</v>
      </c>
      <c r="K154" s="129">
        <f t="shared" si="42"/>
        <v>2.7</v>
      </c>
      <c r="M154" s="129">
        <v>303.14999999999998</v>
      </c>
      <c r="N154" s="128">
        <v>0</v>
      </c>
      <c r="O154" s="128">
        <v>1.307961401187077</v>
      </c>
      <c r="P154" s="128">
        <v>-2.3237893128637293</v>
      </c>
      <c r="Q154" s="128">
        <v>2.3237893128637293</v>
      </c>
      <c r="R154" s="128">
        <v>3.3</v>
      </c>
      <c r="T154" s="129">
        <f>saida!X94</f>
        <v>308.14999999999998</v>
      </c>
      <c r="U154" s="128">
        <f>saida!V94</f>
        <v>0</v>
      </c>
      <c r="V154" s="128">
        <f>saida!Y94</f>
        <v>1.411408961898323</v>
      </c>
      <c r="W154" s="128">
        <f>saida!AA94</f>
        <v>0.51755303179752332</v>
      </c>
      <c r="X154" s="128">
        <f>saida!J94</f>
        <v>1.0000000000000001E-5</v>
      </c>
      <c r="Z154" s="128">
        <f t="shared" si="39"/>
        <v>1</v>
      </c>
      <c r="AA154" s="129">
        <f>saida!$AO$4</f>
        <v>288.14999999999998</v>
      </c>
      <c r="AB154" s="128">
        <f t="shared" si="40"/>
        <v>0.7549480194402749</v>
      </c>
    </row>
    <row r="155" spans="4:28" x14ac:dyDescent="0.25">
      <c r="D155">
        <v>94</v>
      </c>
      <c r="E155" s="132">
        <f>IF(ISNUMBER(saida!W95)=TRUE,saida!W95,"")</f>
        <v>0.10580000000000001</v>
      </c>
      <c r="F155" s="129">
        <f>IF(ISNUMBER(saida!U95)=TRUE,saida!U95,"")</f>
        <v>308.14999999999998</v>
      </c>
      <c r="G155" s="128">
        <f>IF(ISNUMBER(saida!V95)=TRUE,saida!V95,"")</f>
        <v>0</v>
      </c>
      <c r="H155" s="128">
        <f>IF(ISNUMBER(saida!Y95)=TRUE,saida!Y95,"")</f>
        <v>1.4084308409218449</v>
      </c>
      <c r="I155" s="129">
        <f>(saida!Y95-saida!Z95)/saida!Y95*100</f>
        <v>-1.867743801931538</v>
      </c>
      <c r="J155" s="129">
        <f t="shared" si="41"/>
        <v>1.867743801931538</v>
      </c>
      <c r="K155" s="129">
        <f t="shared" si="42"/>
        <v>2.9</v>
      </c>
      <c r="M155" s="129">
        <v>303.14999999999998</v>
      </c>
      <c r="N155" s="128">
        <v>0</v>
      </c>
      <c r="O155" s="128">
        <v>1.310574521232307</v>
      </c>
      <c r="P155" s="128">
        <v>-2.119768602384851</v>
      </c>
      <c r="Q155" s="128">
        <v>2.119768602384851</v>
      </c>
      <c r="R155" s="128">
        <v>3.1</v>
      </c>
      <c r="T155" s="129">
        <f>saida!X95</f>
        <v>308.14999999999998</v>
      </c>
      <c r="U155" s="128">
        <f>saida!V95</f>
        <v>0</v>
      </c>
      <c r="V155" s="128">
        <f>saida!Y95</f>
        <v>1.4084308409218449</v>
      </c>
      <c r="W155" s="128">
        <f>saida!AA95</f>
        <v>0.51770023382419128</v>
      </c>
      <c r="X155" s="128">
        <f>saida!J95</f>
        <v>1.0000000000000001E-5</v>
      </c>
      <c r="Z155" s="133">
        <f t="shared" si="39"/>
        <v>0</v>
      </c>
      <c r="AA155" s="134">
        <f>saida!$AO$5</f>
        <v>292.75</v>
      </c>
      <c r="AB155" s="133">
        <f t="shared" ref="AB155:AB185" si="43">J5</f>
        <v>1.1585399864417421</v>
      </c>
    </row>
    <row r="156" spans="4:28" x14ac:dyDescent="0.25">
      <c r="D156">
        <v>95</v>
      </c>
      <c r="E156" s="132">
        <f>IF(ISNUMBER(saida!W96)=TRUE,saida!W96,"")</f>
        <v>0.10718991966773769</v>
      </c>
      <c r="F156" s="129">
        <f>IF(ISNUMBER(saida!U96)=TRUE,saida!U96,"")</f>
        <v>308.14999999999998</v>
      </c>
      <c r="G156" s="128">
        <f>IF(ISNUMBER(saida!V96)=TRUE,saida!V96,"")</f>
        <v>0</v>
      </c>
      <c r="H156" s="128">
        <f>IF(ISNUMBER(saida!Y96)=TRUE,saida!Y96,"")</f>
        <v>1.429155169725415</v>
      </c>
      <c r="I156" s="129">
        <f>(saida!Y96-saida!Z96)/saida!Y96*100</f>
        <v>-0.39054897959836482</v>
      </c>
      <c r="J156" s="129">
        <f t="shared" si="41"/>
        <v>0.39054897959836482</v>
      </c>
      <c r="K156" s="129">
        <f t="shared" si="42"/>
        <v>1.4</v>
      </c>
      <c r="M156" s="129">
        <v>303.14999999999998</v>
      </c>
      <c r="N156" s="128">
        <v>0</v>
      </c>
      <c r="O156" s="128">
        <v>1.309427904830669</v>
      </c>
      <c r="P156" s="128">
        <v>-2.2091910144008211</v>
      </c>
      <c r="Q156" s="128">
        <v>2.2091910144008211</v>
      </c>
      <c r="R156" s="128">
        <v>3.2</v>
      </c>
      <c r="T156" s="129">
        <f>saida!X96</f>
        <v>308.14999999999998</v>
      </c>
      <c r="U156" s="128">
        <f>saida!V96</f>
        <v>0</v>
      </c>
      <c r="V156" s="128">
        <f>saida!Y96</f>
        <v>1.429155169725415</v>
      </c>
      <c r="W156" s="128">
        <f>saida!AA96</f>
        <v>0.51668536878383753</v>
      </c>
      <c r="X156" s="128">
        <f>saida!J96</f>
        <v>1.0000000000000001E-5</v>
      </c>
      <c r="Z156" s="133">
        <f t="shared" si="39"/>
        <v>3.3333333333333333E-2</v>
      </c>
      <c r="AA156" s="134">
        <f>saida!$AO$5</f>
        <v>292.75</v>
      </c>
      <c r="AB156" s="133">
        <f t="shared" si="43"/>
        <v>0.98722773249111728</v>
      </c>
    </row>
    <row r="157" spans="4:28" x14ac:dyDescent="0.25">
      <c r="D157">
        <v>96</v>
      </c>
      <c r="E157" s="132">
        <f>IF(ISNUMBER(saida!W97)=TRUE,saida!W97,"")</f>
        <v>0.11031028352146301</v>
      </c>
      <c r="F157" s="129">
        <f>IF(ISNUMBER(saida!U97)=TRUE,saida!U97,"")</f>
        <v>310.39999999999998</v>
      </c>
      <c r="G157" s="128">
        <f>IF(ISNUMBER(saida!V97)=TRUE,saida!V97,"")</f>
        <v>0</v>
      </c>
      <c r="H157" s="128">
        <f>IF(ISNUMBER(saida!Y97)=TRUE,saida!Y97,"")</f>
        <v>1.4759170651998901</v>
      </c>
      <c r="I157" s="129">
        <f>(saida!Y97-saida!Z97)/saida!Y97*100</f>
        <v>-0.12548151496778326</v>
      </c>
      <c r="J157" s="129">
        <f t="shared" si="41"/>
        <v>0.12548151496778326</v>
      </c>
      <c r="K157" s="129">
        <f t="shared" si="42"/>
        <v>1.1000000000000001</v>
      </c>
      <c r="M157" s="129">
        <v>303.14999999999998</v>
      </c>
      <c r="N157" s="128">
        <v>-6.4447598725985021E-17</v>
      </c>
      <c r="O157" s="128">
        <v>1.324220987930806</v>
      </c>
      <c r="P157" s="128">
        <v>-1.0673958995186639</v>
      </c>
      <c r="Q157" s="128">
        <v>1.0673958995186639</v>
      </c>
      <c r="R157" s="128">
        <v>2.1</v>
      </c>
      <c r="T157" s="129">
        <f>saida!X97</f>
        <v>310.39999999999998</v>
      </c>
      <c r="U157" s="128">
        <f>saida!V97</f>
        <v>0</v>
      </c>
      <c r="V157" s="128">
        <f>saida!Y97</f>
        <v>1.4759170651998901</v>
      </c>
      <c r="W157" s="128">
        <f>saida!AA97</f>
        <v>0.51591488224075921</v>
      </c>
      <c r="X157" s="128">
        <f>saida!J97</f>
        <v>1.0000000000000001E-5</v>
      </c>
      <c r="Z157" s="133">
        <f t="shared" si="39"/>
        <v>6.6666666666666666E-2</v>
      </c>
      <c r="AA157" s="134">
        <f>saida!$AO$5</f>
        <v>292.75</v>
      </c>
      <c r="AB157" s="133">
        <f t="shared" si="43"/>
        <v>0.85510060317151992</v>
      </c>
    </row>
    <row r="158" spans="4:28" x14ac:dyDescent="0.25">
      <c r="D158">
        <v>97</v>
      </c>
      <c r="E158" s="132">
        <f>IF(ISNUMBER(saida!W98)=TRUE,saida!W98,"")</f>
        <v>0.1116</v>
      </c>
      <c r="F158" s="129">
        <f>IF(ISNUMBER(saida!U98)=TRUE,saida!U98,"")</f>
        <v>311.14999999999998</v>
      </c>
      <c r="G158" s="128">
        <f>IF(ISNUMBER(saida!V98)=TRUE,saida!V98,"")</f>
        <v>0</v>
      </c>
      <c r="H158" s="128">
        <f>IF(ISNUMBER(saida!Y98)=TRUE,saida!Y98,"")</f>
        <v>1.4953407513632779</v>
      </c>
      <c r="I158" s="129">
        <f>(saida!Y98-saida!Z98)/saida!Y98*100</f>
        <v>0.20595220728066324</v>
      </c>
      <c r="J158" s="129">
        <f t="shared" si="41"/>
        <v>0.20595220728066324</v>
      </c>
      <c r="K158" s="129">
        <f t="shared" si="42"/>
        <v>1.2</v>
      </c>
      <c r="M158" s="129">
        <v>303.14999999999998</v>
      </c>
      <c r="N158" s="128">
        <v>0</v>
      </c>
      <c r="O158" s="128">
        <v>1.3416831506085951</v>
      </c>
      <c r="P158" s="128">
        <v>0.24800804592654513</v>
      </c>
      <c r="Q158" s="128">
        <v>0.24800804592654513</v>
      </c>
      <c r="R158" s="128">
        <v>1.2</v>
      </c>
      <c r="T158" s="129">
        <f>saida!X98</f>
        <v>311.14999999999998</v>
      </c>
      <c r="U158" s="128">
        <f>saida!V98</f>
        <v>0</v>
      </c>
      <c r="V158" s="128">
        <f>saida!Y98</f>
        <v>1.4953407513632779</v>
      </c>
      <c r="W158" s="128">
        <f>saida!AA98</f>
        <v>0.51552771108758189</v>
      </c>
      <c r="X158" s="128">
        <f>saida!J98</f>
        <v>1.0000000000000001E-5</v>
      </c>
      <c r="Z158" s="133">
        <f t="shared" ref="Z158:Z221" si="44">Z127</f>
        <v>0.1</v>
      </c>
      <c r="AA158" s="134">
        <f>saida!$AO$5</f>
        <v>292.75</v>
      </c>
      <c r="AB158" s="133">
        <f t="shared" si="43"/>
        <v>0.75199293587731686</v>
      </c>
    </row>
    <row r="159" spans="4:28" x14ac:dyDescent="0.25">
      <c r="D159">
        <v>98</v>
      </c>
      <c r="E159" s="132">
        <f>IF(ISNUMBER(saida!W99)=TRUE,saida!W99,"")</f>
        <v>3.4694890999999999E-2</v>
      </c>
      <c r="F159" s="129">
        <f>IF(ISNUMBER(saida!U99)=TRUE,saida!U99,"")</f>
        <v>313.14999999999998</v>
      </c>
      <c r="G159" s="128">
        <f>IF(ISNUMBER(saida!V99)=TRUE,saida!V99,"")</f>
        <v>0.46664766241592831</v>
      </c>
      <c r="H159" s="128">
        <f>IF(ISNUMBER(saida!Y99)=TRUE,saida!Y99,"")</f>
        <v>0.42784400097896919</v>
      </c>
      <c r="I159" s="129">
        <f>(saida!Y99-saida!Z99)/saida!Y99*100</f>
        <v>-6.8334026471019813</v>
      </c>
      <c r="J159" s="129">
        <f t="shared" si="41"/>
        <v>6.8334026471019813</v>
      </c>
      <c r="K159" s="129">
        <f t="shared" si="42"/>
        <v>7.8</v>
      </c>
      <c r="M159" s="129">
        <v>305.85000000000002</v>
      </c>
      <c r="N159" s="128">
        <v>0.17497443926674119</v>
      </c>
      <c r="O159" s="128">
        <v>0.69650016521132119</v>
      </c>
      <c r="P159" s="128">
        <v>-3.0380164563672003</v>
      </c>
      <c r="Q159" s="128">
        <v>3.0380164563672003</v>
      </c>
      <c r="R159" s="128">
        <v>4</v>
      </c>
      <c r="T159" s="129">
        <f>saida!X99</f>
        <v>313.14999999999998</v>
      </c>
      <c r="U159" s="128">
        <f>saida!V99</f>
        <v>0.46664766241592831</v>
      </c>
      <c r="V159" s="128">
        <f>saida!Y99</f>
        <v>0.42784400097896919</v>
      </c>
      <c r="W159" s="128">
        <f>saida!AA99</f>
        <v>0.50076151742543396</v>
      </c>
      <c r="X159" s="128">
        <f>saida!J99</f>
        <v>-0.67638062426752887</v>
      </c>
      <c r="Z159" s="133">
        <f t="shared" si="44"/>
        <v>0.1333333333333333</v>
      </c>
      <c r="AA159" s="134">
        <f>saida!$AO$5</f>
        <v>292.75</v>
      </c>
      <c r="AB159" s="133">
        <f t="shared" si="43"/>
        <v>0.67066067167265941</v>
      </c>
    </row>
    <row r="160" spans="4:28" x14ac:dyDescent="0.25">
      <c r="D160">
        <v>99</v>
      </c>
      <c r="E160" s="132">
        <f>IF(ISNUMBER(saida!W100)=TRUE,saida!W100,"")</f>
        <v>9.5683973000000005E-2</v>
      </c>
      <c r="F160" s="129">
        <f>IF(ISNUMBER(saida!U100)=TRUE,saida!U100,"")</f>
        <v>313.14999999999998</v>
      </c>
      <c r="G160" s="128">
        <f>IF(ISNUMBER(saida!V100)=TRUE,saida!V100,"")</f>
        <v>4.9963614532937961E-2</v>
      </c>
      <c r="H160" s="128">
        <f>IF(ISNUMBER(saida!Y100)=TRUE,saida!Y100,"")</f>
        <v>1.259515441497312</v>
      </c>
      <c r="I160" s="129">
        <f>(saida!Y100-saida!Z100)/saida!Y100*100</f>
        <v>2.7798644318368759</v>
      </c>
      <c r="J160" s="129">
        <f t="shared" si="41"/>
        <v>2.7798644318368759</v>
      </c>
      <c r="K160" s="129">
        <f t="shared" si="42"/>
        <v>3.8</v>
      </c>
      <c r="M160" s="129">
        <v>305.85000000000002</v>
      </c>
      <c r="N160" s="128">
        <v>5.0915893279574548E-2</v>
      </c>
      <c r="O160" s="128">
        <v>1.1841352774788101</v>
      </c>
      <c r="P160" s="128">
        <v>6.3435267646067857</v>
      </c>
      <c r="Q160" s="128">
        <v>6.3435267646067857</v>
      </c>
      <c r="R160" s="128">
        <v>7.3</v>
      </c>
      <c r="T160" s="129">
        <f>saida!X100</f>
        <v>313.14999999999998</v>
      </c>
      <c r="U160" s="128">
        <f>saida!V100</f>
        <v>4.9963614532937961E-2</v>
      </c>
      <c r="V160" s="128">
        <f>saida!Y100</f>
        <v>1.259515441497312</v>
      </c>
      <c r="W160" s="128">
        <f>saida!AA100</f>
        <v>0.52205115185982909</v>
      </c>
      <c r="X160" s="128">
        <f>saida!J100</f>
        <v>-0.11515001597846999</v>
      </c>
      <c r="Z160" s="133">
        <f t="shared" si="44"/>
        <v>0.16666666666666671</v>
      </c>
      <c r="AA160" s="134">
        <f>saida!$AO$5</f>
        <v>292.75</v>
      </c>
      <c r="AB160" s="133">
        <f t="shared" si="43"/>
        <v>0.6058926929677444</v>
      </c>
    </row>
    <row r="161" spans="4:28" x14ac:dyDescent="0.25">
      <c r="D161">
        <v>100</v>
      </c>
      <c r="E161" s="132">
        <f>IF(ISNUMBER(saida!W101)=TRUE,saida!W101,"")</f>
        <v>3.444287E-2</v>
      </c>
      <c r="F161" s="129">
        <f>IF(ISNUMBER(saida!U101)=TRUE,saida!U101,"")</f>
        <v>313.14999999999998</v>
      </c>
      <c r="G161" s="128">
        <f>IF(ISNUMBER(saida!V101)=TRUE,saida!V101,"")</f>
        <v>0.50861854777461857</v>
      </c>
      <c r="H161" s="128">
        <f>IF(ISNUMBER(saida!Y101)=TRUE,saida!Y101,"")</f>
        <v>0.42462531450624791</v>
      </c>
      <c r="I161" s="129">
        <f>(saida!Y101-saida!Z101)/saida!Y101*100</f>
        <v>-4.5317187661531522</v>
      </c>
      <c r="J161" s="129">
        <f t="shared" si="41"/>
        <v>4.5317187661531522</v>
      </c>
      <c r="K161" s="129">
        <f t="shared" si="42"/>
        <v>5.5</v>
      </c>
      <c r="M161" s="129">
        <v>305.85000000000002</v>
      </c>
      <c r="N161" s="128">
        <v>0.3327464396565486</v>
      </c>
      <c r="O161" s="128">
        <v>0.53173683468200583</v>
      </c>
      <c r="P161" s="128">
        <v>5.6785406509474914</v>
      </c>
      <c r="Q161" s="128">
        <v>5.6785406509474914</v>
      </c>
      <c r="R161" s="128">
        <v>6.7</v>
      </c>
      <c r="T161" s="129">
        <f>saida!X101</f>
        <v>313.14999999999998</v>
      </c>
      <c r="U161" s="128">
        <f>saida!V101</f>
        <v>0.50861854777461857</v>
      </c>
      <c r="V161" s="128">
        <f>saida!Y101</f>
        <v>0.42462531450624791</v>
      </c>
      <c r="W161" s="128">
        <f>saida!AA101</f>
        <v>0.48455767794362359</v>
      </c>
      <c r="X161" s="128">
        <f>saida!J101</f>
        <v>-0.66040612602038151</v>
      </c>
      <c r="Z161" s="133">
        <f t="shared" si="44"/>
        <v>0.2</v>
      </c>
      <c r="AA161" s="134">
        <f>saida!$AO$5</f>
        <v>292.75</v>
      </c>
      <c r="AB161" s="133">
        <f t="shared" si="43"/>
        <v>0.5539005959552763</v>
      </c>
    </row>
    <row r="162" spans="4:28" x14ac:dyDescent="0.25">
      <c r="D162">
        <v>101</v>
      </c>
      <c r="E162" s="132">
        <f>IF(ISNUMBER(saida!W102)=TRUE,saida!W102,"")</f>
        <v>5.1496291E-2</v>
      </c>
      <c r="F162" s="129">
        <f>IF(ISNUMBER(saida!U102)=TRUE,saida!U102,"")</f>
        <v>313.14999999999998</v>
      </c>
      <c r="G162" s="128">
        <f>IF(ISNUMBER(saida!V102)=TRUE,saida!V102,"")</f>
        <v>0.9191345911734865</v>
      </c>
      <c r="H162" s="128">
        <f>IF(ISNUMBER(saida!Y102)=TRUE,saida!Y102,"")</f>
        <v>0.64628107848548222</v>
      </c>
      <c r="I162" s="129">
        <f>(saida!Y102-saida!Z102)/saida!Y102*100</f>
        <v>-11.248295497413618</v>
      </c>
      <c r="J162" s="129">
        <f t="shared" si="41"/>
        <v>11.248295497413618</v>
      </c>
      <c r="K162" s="129">
        <f t="shared" si="42"/>
        <v>12.2</v>
      </c>
      <c r="M162" s="129">
        <v>308.14999999999998</v>
      </c>
      <c r="N162" s="128">
        <v>9.9905229795760556E-3</v>
      </c>
      <c r="O162" s="128">
        <v>1.4104085666950219</v>
      </c>
      <c r="P162" s="128">
        <v>3.0078229194612645</v>
      </c>
      <c r="Q162" s="128">
        <v>3.0078229194612645</v>
      </c>
      <c r="R162" s="128">
        <v>4</v>
      </c>
      <c r="T162" s="129">
        <f>saida!X102</f>
        <v>313.14999999999998</v>
      </c>
      <c r="U162" s="128">
        <f>saida!V102</f>
        <v>0.9191345911734865</v>
      </c>
      <c r="V162" s="128">
        <f>saida!Y102</f>
        <v>0.64628107848548222</v>
      </c>
      <c r="W162" s="128">
        <f>saida!AA102</f>
        <v>0.26892100429695032</v>
      </c>
      <c r="X162" s="128">
        <f>saida!J102</f>
        <v>-0.27736023126383541</v>
      </c>
      <c r="Z162" s="133">
        <f t="shared" si="44"/>
        <v>0.23333333333333331</v>
      </c>
      <c r="AA162" s="134">
        <f>saida!$AO$5</f>
        <v>292.75</v>
      </c>
      <c r="AB162" s="133">
        <f t="shared" si="43"/>
        <v>0.51190069558430129</v>
      </c>
    </row>
    <row r="163" spans="4:28" x14ac:dyDescent="0.25">
      <c r="D163">
        <v>102</v>
      </c>
      <c r="E163" s="132">
        <f>IF(ISNUMBER(saida!W103)=TRUE,saida!W103,"")</f>
        <v>3.5786982000000002E-2</v>
      </c>
      <c r="F163" s="129">
        <f>IF(ISNUMBER(saida!U103)=TRUE,saida!U103,"")</f>
        <v>313.14999999999998</v>
      </c>
      <c r="G163" s="128">
        <f>IF(ISNUMBER(saida!V103)=TRUE,saida!V103,"")</f>
        <v>0.71895089747308805</v>
      </c>
      <c r="H163" s="128">
        <f>IF(ISNUMBER(saida!Y103)=TRUE,saida!Y103,"")</f>
        <v>0.44181108535914831</v>
      </c>
      <c r="I163" s="129">
        <f>(saida!Y103-saida!Z103)/saida!Y103*100</f>
        <v>-5.3082385482575756</v>
      </c>
      <c r="J163" s="129">
        <f t="shared" si="41"/>
        <v>5.3082385482575756</v>
      </c>
      <c r="K163" s="129">
        <f t="shared" si="42"/>
        <v>6.3</v>
      </c>
      <c r="M163" s="129">
        <v>308.14999999999998</v>
      </c>
      <c r="N163" s="128">
        <v>1</v>
      </c>
      <c r="O163" s="128">
        <v>0.93976251433052882</v>
      </c>
      <c r="P163" s="128">
        <v>-0.9057825256868326</v>
      </c>
      <c r="Q163" s="128">
        <v>0.9057825256868326</v>
      </c>
      <c r="R163" s="128">
        <v>1.9</v>
      </c>
      <c r="T163" s="129">
        <f>saida!X103</f>
        <v>313.14999999999998</v>
      </c>
      <c r="U163" s="128">
        <f>saida!V103</f>
        <v>0.71895089747308805</v>
      </c>
      <c r="V163" s="128">
        <f>saida!Y103</f>
        <v>0.44181108535914831</v>
      </c>
      <c r="W163" s="128">
        <f>saida!AA103</f>
        <v>0.38789959787421308</v>
      </c>
      <c r="X163" s="128">
        <f>saida!J103</f>
        <v>-0.56048099168977006</v>
      </c>
      <c r="Z163" s="133">
        <f t="shared" si="44"/>
        <v>0.26666666666666672</v>
      </c>
      <c r="AA163" s="134">
        <f>saida!$AO$5</f>
        <v>292.75</v>
      </c>
      <c r="AB163" s="133">
        <f t="shared" si="43"/>
        <v>0.47782682237762919</v>
      </c>
    </row>
    <row r="164" spans="4:28" x14ac:dyDescent="0.25">
      <c r="D164">
        <v>103</v>
      </c>
      <c r="E164" s="132">
        <f>IF(ISNUMBER(saida!W104)=TRUE,saida!W104,"")</f>
        <v>3.5450954E-2</v>
      </c>
      <c r="F164" s="129">
        <f>IF(ISNUMBER(saida!U104)=TRUE,saida!U104,"")</f>
        <v>313.14999999999998</v>
      </c>
      <c r="G164" s="128">
        <f>IF(ISNUMBER(saida!V104)=TRUE,saida!V104,"")</f>
        <v>0.57674401387693175</v>
      </c>
      <c r="H164" s="128">
        <f>IF(ISNUMBER(saida!Y104)=TRUE,saida!Y104,"")</f>
        <v>0.4375101522831219</v>
      </c>
      <c r="I164" s="129">
        <f>(saida!Y104-saida!Z104)/saida!Y104*100</f>
        <v>0.7392053382208289</v>
      </c>
      <c r="J164" s="129">
        <f t="shared" si="41"/>
        <v>0.7392053382208289</v>
      </c>
      <c r="K164" s="129">
        <f t="shared" si="42"/>
        <v>1.7</v>
      </c>
      <c r="M164" s="129">
        <v>308.14999999999998</v>
      </c>
      <c r="N164" s="128">
        <v>0.50964254374454676</v>
      </c>
      <c r="O164" s="128">
        <v>0.43536080931335458</v>
      </c>
      <c r="P164" s="128">
        <v>2.6688019123961277</v>
      </c>
      <c r="Q164" s="128">
        <v>2.6688019123961277</v>
      </c>
      <c r="R164" s="128">
        <v>3.7</v>
      </c>
      <c r="T164" s="129">
        <f>saida!X104</f>
        <v>313.14999999999998</v>
      </c>
      <c r="U164" s="128">
        <f>saida!V104</f>
        <v>0.57674401387693175</v>
      </c>
      <c r="V164" s="128">
        <f>saida!Y104</f>
        <v>0.4375101522831219</v>
      </c>
      <c r="W164" s="128">
        <f>saida!AA104</f>
        <v>0.45221415251275809</v>
      </c>
      <c r="X164" s="128">
        <f>saida!J104</f>
        <v>-0.60801614733077858</v>
      </c>
      <c r="Z164" s="133">
        <f t="shared" si="44"/>
        <v>0.3</v>
      </c>
      <c r="AA164" s="134">
        <f>saida!$AO$5</f>
        <v>292.75</v>
      </c>
      <c r="AB164" s="133">
        <f t="shared" si="43"/>
        <v>0.45013178456661618</v>
      </c>
    </row>
    <row r="165" spans="4:28" x14ac:dyDescent="0.25">
      <c r="D165">
        <v>104</v>
      </c>
      <c r="E165" s="132">
        <f>IF(ISNUMBER(saida!W105)=TRUE,saida!W105,"")</f>
        <v>3.8307191999999997E-2</v>
      </c>
      <c r="F165" s="129">
        <f>IF(ISNUMBER(saida!U105)=TRUE,saida!U105,"")</f>
        <v>313.14999999999998</v>
      </c>
      <c r="G165" s="128">
        <f>IF(ISNUMBER(saida!V105)=TRUE,saida!V105,"")</f>
        <v>0.40389744738143801</v>
      </c>
      <c r="H165" s="128">
        <f>IF(ISNUMBER(saida!Y105)=TRUE,saida!Y105,"")</f>
        <v>0.47416388706111662</v>
      </c>
      <c r="I165" s="129">
        <f>(saida!Y105-saida!Z105)/saida!Y105*100</f>
        <v>-2.9455463474463399</v>
      </c>
      <c r="J165" s="129">
        <f t="shared" si="41"/>
        <v>2.9455463474463399</v>
      </c>
      <c r="K165" s="129">
        <f t="shared" si="42"/>
        <v>3.9</v>
      </c>
      <c r="M165" s="129">
        <v>308.14999999999998</v>
      </c>
      <c r="N165" s="128">
        <v>0.2456964285887456</v>
      </c>
      <c r="O165" s="128">
        <v>0.59866654274619324</v>
      </c>
      <c r="P165" s="128">
        <v>-2.5891068214192172</v>
      </c>
      <c r="Q165" s="128">
        <v>2.5891068214192172</v>
      </c>
      <c r="R165" s="128">
        <v>3.6</v>
      </c>
      <c r="T165" s="129">
        <f>saida!X105</f>
        <v>313.14999999999998</v>
      </c>
      <c r="U165" s="128">
        <f>saida!V105</f>
        <v>0.40389744738143801</v>
      </c>
      <c r="V165" s="128">
        <f>saida!Y105</f>
        <v>0.47416388706111662</v>
      </c>
      <c r="W165" s="128">
        <f>saida!AA105</f>
        <v>0.51393074335741884</v>
      </c>
      <c r="X165" s="128">
        <f>saida!J105</f>
        <v>-0.6319798662192565</v>
      </c>
      <c r="Z165" s="133">
        <f t="shared" si="44"/>
        <v>0.33333333333333331</v>
      </c>
      <c r="AA165" s="134">
        <f>saida!$AO$5</f>
        <v>292.75</v>
      </c>
      <c r="AB165" s="133">
        <f t="shared" si="43"/>
        <v>0.42764913522454379</v>
      </c>
    </row>
    <row r="166" spans="4:28" x14ac:dyDescent="0.25">
      <c r="D166">
        <v>105</v>
      </c>
      <c r="E166" s="132">
        <f>IF(ISNUMBER(saida!W106)=TRUE,saida!W106,"")</f>
        <v>4.8640053000000003E-2</v>
      </c>
      <c r="F166" s="129">
        <f>IF(ISNUMBER(saida!U106)=TRUE,saida!U106,"")</f>
        <v>313.14999999999998</v>
      </c>
      <c r="G166" s="128">
        <f>IF(ISNUMBER(saida!V106)=TRUE,saida!V106,"")</f>
        <v>0.24681401297973421</v>
      </c>
      <c r="H166" s="128">
        <f>IF(ISNUMBER(saida!Y106)=TRUE,saida!Y106,"")</f>
        <v>0.60860245570123839</v>
      </c>
      <c r="I166" s="129">
        <f>(saida!Y106-saida!Z106)/saida!Y106*100</f>
        <v>-6.3994851564056781</v>
      </c>
      <c r="J166" s="129">
        <f t="shared" si="41"/>
        <v>6.3994851564056781</v>
      </c>
      <c r="K166" s="129">
        <f t="shared" si="42"/>
        <v>7.4</v>
      </c>
      <c r="M166" s="129">
        <v>308.14999999999998</v>
      </c>
      <c r="N166" s="128">
        <v>0.1014704979129509</v>
      </c>
      <c r="O166" s="128">
        <v>0.93045625578026403</v>
      </c>
      <c r="P166" s="128">
        <v>-1.2045219258490178</v>
      </c>
      <c r="Q166" s="128">
        <v>1.2045219258490178</v>
      </c>
      <c r="R166" s="128">
        <v>2.2000000000000002</v>
      </c>
      <c r="T166" s="129">
        <f>saida!X106</f>
        <v>313.14999999999998</v>
      </c>
      <c r="U166" s="128">
        <f>saida!V106</f>
        <v>0.24681401297973421</v>
      </c>
      <c r="V166" s="128">
        <f>saida!Y106</f>
        <v>0.60860245570123839</v>
      </c>
      <c r="W166" s="128">
        <f>saida!AA106</f>
        <v>0.54034504462940369</v>
      </c>
      <c r="X166" s="128">
        <f>saida!J106</f>
        <v>-0.54340806598364755</v>
      </c>
      <c r="Z166" s="133">
        <f t="shared" si="44"/>
        <v>0.36666666666666659</v>
      </c>
      <c r="AA166" s="134">
        <f>saida!$AO$5</f>
        <v>292.75</v>
      </c>
      <c r="AB166" s="133">
        <f t="shared" si="43"/>
        <v>0.4094962511734247</v>
      </c>
    </row>
    <row r="167" spans="4:28" x14ac:dyDescent="0.25">
      <c r="D167">
        <v>106</v>
      </c>
      <c r="E167" s="132">
        <f>IF(ISNUMBER(saida!W107)=TRUE,saida!W107,"")</f>
        <v>7.4766230000000003E-2</v>
      </c>
      <c r="F167" s="129">
        <f>IF(ISNUMBER(saida!U107)=TRUE,saida!U107,"")</f>
        <v>313.14999999999998</v>
      </c>
      <c r="G167" s="128">
        <f>IF(ISNUMBER(saida!V107)=TRUE,saida!V107,"")</f>
        <v>0.1007480746769235</v>
      </c>
      <c r="H167" s="128">
        <f>IF(ISNUMBER(saida!Y107)=TRUE,saida!Y107,"")</f>
        <v>0.96191906181720976</v>
      </c>
      <c r="I167" s="129">
        <f>(saida!Y107-saida!Z107)/saida!Y107*100</f>
        <v>-4.2584490314016854</v>
      </c>
      <c r="J167" s="129">
        <f t="shared" si="41"/>
        <v>4.2584490314016854</v>
      </c>
      <c r="K167" s="129">
        <f t="shared" si="42"/>
        <v>5.3</v>
      </c>
      <c r="M167" s="129">
        <v>308.14999999999998</v>
      </c>
      <c r="N167" s="128">
        <v>4.8578895647660159E-2</v>
      </c>
      <c r="O167" s="128">
        <v>1.211997942247858</v>
      </c>
      <c r="P167" s="128">
        <v>4.596900641282204</v>
      </c>
      <c r="Q167" s="128">
        <v>4.596900641282204</v>
      </c>
      <c r="R167" s="128">
        <v>5.6</v>
      </c>
      <c r="T167" s="129">
        <f>saida!X107</f>
        <v>313.14999999999998</v>
      </c>
      <c r="U167" s="128">
        <f>saida!V107</f>
        <v>0.1007480746769235</v>
      </c>
      <c r="V167" s="128">
        <f>saida!Y107</f>
        <v>0.96191906181720976</v>
      </c>
      <c r="W167" s="128">
        <f>saida!AA107</f>
        <v>0.53417092144977207</v>
      </c>
      <c r="X167" s="128">
        <f>saida!J107</f>
        <v>-0.29348461641338819</v>
      </c>
      <c r="Z167" s="133">
        <f t="shared" si="44"/>
        <v>0.4</v>
      </c>
      <c r="AA167" s="134">
        <f>saida!$AO$5</f>
        <v>292.75</v>
      </c>
      <c r="AB167" s="133">
        <f t="shared" si="43"/>
        <v>0.39500602837266618</v>
      </c>
    </row>
    <row r="168" spans="4:28" x14ac:dyDescent="0.25">
      <c r="D168">
        <v>107</v>
      </c>
      <c r="E168" s="132">
        <f>IF(ISNUMBER(saida!W108)=TRUE,saida!W108,"")</f>
        <v>0.118785898</v>
      </c>
      <c r="F168" s="129">
        <f>IF(ISNUMBER(saida!U108)=TRUE,saida!U108,"")</f>
        <v>313.14999999999998</v>
      </c>
      <c r="G168" s="128">
        <f>IF(ISNUMBER(saida!V108)=TRUE,saida!V108,"")</f>
        <v>0</v>
      </c>
      <c r="H168" s="128">
        <f>IF(ISNUMBER(saida!Y108)=TRUE,saida!Y108,"")</f>
        <v>1.604604371163366</v>
      </c>
      <c r="I168" s="129">
        <f>(saida!Y108-saida!Z108)/saida!Y108*100</f>
        <v>4.5705666352208345</v>
      </c>
      <c r="J168" s="129">
        <f t="shared" si="41"/>
        <v>4.5705666352208345</v>
      </c>
      <c r="K168" s="129">
        <f t="shared" si="42"/>
        <v>5.6</v>
      </c>
      <c r="M168" s="129">
        <v>308.14999999999998</v>
      </c>
      <c r="N168" s="128">
        <v>0</v>
      </c>
      <c r="O168" s="128">
        <v>1.517600253941201</v>
      </c>
      <c r="P168" s="128">
        <v>5.6020552679458762</v>
      </c>
      <c r="Q168" s="128">
        <v>5.6020552679458762</v>
      </c>
      <c r="R168" s="128">
        <v>6.6</v>
      </c>
      <c r="T168" s="129">
        <f>saida!X108</f>
        <v>313.14999999999998</v>
      </c>
      <c r="U168" s="128">
        <f>saida!V108</f>
        <v>0</v>
      </c>
      <c r="V168" s="128">
        <f>saida!Y108</f>
        <v>1.604604371163366</v>
      </c>
      <c r="W168" s="128">
        <f>saida!AA108</f>
        <v>0.5123516453580208</v>
      </c>
      <c r="X168" s="128">
        <f>saida!J108</f>
        <v>1.0000000000000001E-5</v>
      </c>
      <c r="Z168" s="133">
        <f t="shared" si="44"/>
        <v>0.43333333333333329</v>
      </c>
      <c r="AA168" s="134">
        <f>saida!$AO$5</f>
        <v>292.75</v>
      </c>
      <c r="AB168" s="133">
        <f t="shared" si="43"/>
        <v>0.38367868787039883</v>
      </c>
    </row>
    <row r="169" spans="4:28" x14ac:dyDescent="0.25">
      <c r="D169">
        <v>108</v>
      </c>
      <c r="E169" s="132">
        <f>IF(ISNUMBER(saida!W109)=TRUE,saida!W109,"")</f>
        <v>9.635602900000001E-2</v>
      </c>
      <c r="F169" s="129">
        <f>IF(ISNUMBER(saida!U109)=TRUE,saida!U109,"")</f>
        <v>313.14999999999998</v>
      </c>
      <c r="G169" s="128">
        <f>IF(ISNUMBER(saida!V109)=TRUE,saida!V109,"")</f>
        <v>4.9197340745047898E-2</v>
      </c>
      <c r="H169" s="128">
        <f>IF(ISNUMBER(saida!Y109)=TRUE,saida!Y109,"")</f>
        <v>1.269305209584584</v>
      </c>
      <c r="I169" s="129">
        <f>(saida!Y109-saida!Z109)/saida!Y109*100</f>
        <v>3.2184550849455706</v>
      </c>
      <c r="J169" s="129">
        <f t="shared" si="41"/>
        <v>3.2184550849455706</v>
      </c>
      <c r="K169" s="129">
        <f t="shared" si="42"/>
        <v>4.2</v>
      </c>
      <c r="M169" s="129">
        <v>308.14999999999998</v>
      </c>
      <c r="N169" s="128">
        <v>0</v>
      </c>
      <c r="O169" s="128">
        <v>1.3879795731308111</v>
      </c>
      <c r="P169" s="128">
        <v>-3.2135830167518717</v>
      </c>
      <c r="Q169" s="128">
        <v>3.2135830167518717</v>
      </c>
      <c r="R169" s="128">
        <v>4.2</v>
      </c>
      <c r="T169" s="129">
        <f>saida!X109</f>
        <v>313.14999999999998</v>
      </c>
      <c r="U169" s="128">
        <f>saida!V109</f>
        <v>4.9197340745047898E-2</v>
      </c>
      <c r="V169" s="128">
        <f>saida!Y109</f>
        <v>1.269305209584584</v>
      </c>
      <c r="W169" s="128">
        <f>saida!AA109</f>
        <v>0.5216116484823099</v>
      </c>
      <c r="X169" s="128">
        <f>saida!J109</f>
        <v>-0.1092797193020096</v>
      </c>
      <c r="Z169" s="133">
        <f t="shared" si="44"/>
        <v>0.46666666666666667</v>
      </c>
      <c r="AA169" s="134">
        <f>saida!$AO$5</f>
        <v>292.75</v>
      </c>
      <c r="AB169" s="133">
        <f t="shared" si="43"/>
        <v>0.37514799600784399</v>
      </c>
    </row>
    <row r="170" spans="4:28" x14ac:dyDescent="0.25">
      <c r="D170">
        <v>109</v>
      </c>
      <c r="E170" s="132">
        <f>IF(ISNUMBER(saida!W110)=TRUE,saida!W110,"")</f>
        <v>5.6872739000000012E-2</v>
      </c>
      <c r="F170" s="129">
        <f>IF(ISNUMBER(saida!U110)=TRUE,saida!U110,"")</f>
        <v>313.14999999999998</v>
      </c>
      <c r="G170" s="128">
        <f>IF(ISNUMBER(saida!V110)=TRUE,saida!V110,"")</f>
        <v>0.17497443926674119</v>
      </c>
      <c r="H170" s="128">
        <f>IF(ISNUMBER(saida!Y110)=TRUE,saida!Y110,"")</f>
        <v>0.71782465420644881</v>
      </c>
      <c r="I170" s="129">
        <f>(saida!Y110-saida!Z110)/saida!Y110*100</f>
        <v>-9.2533906625800668</v>
      </c>
      <c r="J170" s="129">
        <f t="shared" si="41"/>
        <v>9.2533906625800668</v>
      </c>
      <c r="K170" s="129">
        <f t="shared" si="42"/>
        <v>10.3</v>
      </c>
      <c r="M170" s="129">
        <v>308.14999999999998</v>
      </c>
      <c r="N170" s="128">
        <v>0</v>
      </c>
      <c r="O170" s="128">
        <v>1.411408961898323</v>
      </c>
      <c r="P170" s="128">
        <v>-1.5002375386738109</v>
      </c>
      <c r="Q170" s="128">
        <v>1.5002375386738109</v>
      </c>
      <c r="R170" s="128">
        <v>2.5</v>
      </c>
      <c r="T170" s="129">
        <f>saida!X110</f>
        <v>313.14999999999998</v>
      </c>
      <c r="U170" s="128">
        <f>saida!V110</f>
        <v>0.17497443926674119</v>
      </c>
      <c r="V170" s="128">
        <f>saida!Y110</f>
        <v>0.71782465420644881</v>
      </c>
      <c r="W170" s="128">
        <f>saida!AA110</f>
        <v>0.5435791712655399</v>
      </c>
      <c r="X170" s="128">
        <f>saida!J110</f>
        <v>-0.46895110407720542</v>
      </c>
      <c r="Z170" s="133">
        <f t="shared" si="44"/>
        <v>0.5</v>
      </c>
      <c r="AA170" s="134">
        <f>saida!$AO$5</f>
        <v>292.75</v>
      </c>
      <c r="AB170" s="133">
        <f t="shared" si="43"/>
        <v>0.3691581090953947</v>
      </c>
    </row>
    <row r="171" spans="4:28" x14ac:dyDescent="0.25">
      <c r="D171">
        <v>110</v>
      </c>
      <c r="E171" s="132">
        <f>IF(ISNUMBER(saida!W111)=TRUE,saida!W111,"")</f>
        <v>0.11054947554665349</v>
      </c>
      <c r="F171" s="129">
        <f>IF(ISNUMBER(saida!U111)=TRUE,saida!U111,"")</f>
        <v>313.14999999999998</v>
      </c>
      <c r="G171" s="128">
        <f>IF(ISNUMBER(saida!V111)=TRUE,saida!V111,"")</f>
        <v>0</v>
      </c>
      <c r="H171" s="128">
        <f>IF(ISNUMBER(saida!Y111)=TRUE,saida!Y111,"")</f>
        <v>1.4795151455195481</v>
      </c>
      <c r="I171" s="129">
        <f>(saida!Y111-saida!Z111)/saida!Y111*100</f>
        <v>-3.4977481497803451</v>
      </c>
      <c r="J171" s="129">
        <f t="shared" si="41"/>
        <v>3.4977481497803451</v>
      </c>
      <c r="K171" s="129">
        <f t="shared" si="42"/>
        <v>4.5</v>
      </c>
      <c r="M171" s="129">
        <v>308.14999999999998</v>
      </c>
      <c r="N171" s="128">
        <v>0</v>
      </c>
      <c r="O171" s="128">
        <v>1.412898522127189</v>
      </c>
      <c r="P171" s="128">
        <v>-1.3932300539250555</v>
      </c>
      <c r="Q171" s="128">
        <v>1.3932300539250555</v>
      </c>
      <c r="R171" s="128">
        <v>2.4</v>
      </c>
      <c r="T171" s="129">
        <f>saida!X111</f>
        <v>313.14999999999998</v>
      </c>
      <c r="U171" s="128">
        <f>saida!V111</f>
        <v>0</v>
      </c>
      <c r="V171" s="128">
        <f>saida!Y111</f>
        <v>1.4795151455195481</v>
      </c>
      <c r="W171" s="128">
        <f>saida!AA111</f>
        <v>0.51748731187638253</v>
      </c>
      <c r="X171" s="128">
        <f>saida!J111</f>
        <v>1.0000000000000001E-5</v>
      </c>
      <c r="Z171" s="133">
        <f t="shared" si="44"/>
        <v>0.53333333333333333</v>
      </c>
      <c r="AA171" s="134">
        <f>saida!$AO$5</f>
        <v>292.75</v>
      </c>
      <c r="AB171" s="133">
        <f t="shared" si="43"/>
        <v>0.36554858115409478</v>
      </c>
    </row>
    <row r="172" spans="4:28" x14ac:dyDescent="0.25">
      <c r="D172">
        <v>111</v>
      </c>
      <c r="E172" s="132">
        <f>IF(ISNUMBER(saida!W112)=TRUE,saida!W112,"")</f>
        <v>0.1130269315109822</v>
      </c>
      <c r="F172" s="129">
        <f>IF(ISNUMBER(saida!U112)=TRUE,saida!U112,"")</f>
        <v>313.14999999999998</v>
      </c>
      <c r="G172" s="128">
        <f>IF(ISNUMBER(saida!V112)=TRUE,saida!V112,"")</f>
        <v>0</v>
      </c>
      <c r="H172" s="128">
        <f>IF(ISNUMBER(saida!Y112)=TRUE,saida!Y112,"")</f>
        <v>1.516896775915739</v>
      </c>
      <c r="I172" s="129">
        <f>(saida!Y112-saida!Z112)/saida!Y112*100</f>
        <v>-0.94720243724330899</v>
      </c>
      <c r="J172" s="129">
        <f t="shared" si="41"/>
        <v>0.94720243724330899</v>
      </c>
      <c r="K172" s="129">
        <f t="shared" si="42"/>
        <v>1.9</v>
      </c>
      <c r="M172" s="129">
        <v>308.14999999999998</v>
      </c>
      <c r="N172" s="128">
        <v>0</v>
      </c>
      <c r="O172" s="128">
        <v>1.411408961898323</v>
      </c>
      <c r="P172" s="128">
        <v>-1.5002375386738109</v>
      </c>
      <c r="Q172" s="128">
        <v>1.5002375386738109</v>
      </c>
      <c r="R172" s="128">
        <v>2.5</v>
      </c>
      <c r="T172" s="129">
        <f>saida!X112</f>
        <v>313.14999999999998</v>
      </c>
      <c r="U172" s="128">
        <f>saida!V112</f>
        <v>0</v>
      </c>
      <c r="V172" s="128">
        <f>saida!Y112</f>
        <v>1.516896775915739</v>
      </c>
      <c r="W172" s="128">
        <f>saida!AA112</f>
        <v>0.51588152422121736</v>
      </c>
      <c r="X172" s="128">
        <f>saida!J112</f>
        <v>1.0000000000000001E-5</v>
      </c>
      <c r="Z172" s="133">
        <f t="shared" si="44"/>
        <v>0.56666666666666665</v>
      </c>
      <c r="AA172" s="134">
        <f>saida!$AO$5</f>
        <v>292.75</v>
      </c>
      <c r="AB172" s="133">
        <f t="shared" si="43"/>
        <v>0.36424604360466051</v>
      </c>
    </row>
    <row r="173" spans="4:28" x14ac:dyDescent="0.25">
      <c r="D173">
        <v>112</v>
      </c>
      <c r="E173" s="132">
        <f>IF(ISNUMBER(saida!W113)=TRUE,saida!W113,"")</f>
        <v>0.121054087</v>
      </c>
      <c r="F173" s="129">
        <f>IF(ISNUMBER(saida!U113)=TRUE,saida!U113,"")</f>
        <v>313.14999999999998</v>
      </c>
      <c r="G173" s="128">
        <f>IF(ISNUMBER(saida!V113)=TRUE,saida!V113,"")</f>
        <v>0</v>
      </c>
      <c r="H173" s="128">
        <f>IF(ISNUMBER(saida!Y113)=TRUE,saida!Y113,"")</f>
        <v>1.639463792580375</v>
      </c>
      <c r="I173" s="129">
        <f>(saida!Y113-saida!Z113)/saida!Y113*100</f>
        <v>6.5996537357132556</v>
      </c>
      <c r="J173" s="129">
        <f t="shared" si="41"/>
        <v>6.5996537357132556</v>
      </c>
      <c r="K173" s="129">
        <f t="shared" si="42"/>
        <v>7.6</v>
      </c>
      <c r="M173" s="129">
        <v>308.14999999999998</v>
      </c>
      <c r="N173" s="128">
        <v>0</v>
      </c>
      <c r="O173" s="128">
        <v>1.4084308409218449</v>
      </c>
      <c r="P173" s="128">
        <v>-1.7148593559109182</v>
      </c>
      <c r="Q173" s="128">
        <v>1.7148593559109182</v>
      </c>
      <c r="R173" s="128">
        <v>2.7</v>
      </c>
      <c r="T173" s="129">
        <f>saida!X113</f>
        <v>313.14999999999998</v>
      </c>
      <c r="U173" s="128">
        <f>saida!V113</f>
        <v>0</v>
      </c>
      <c r="V173" s="128">
        <f>saida!Y113</f>
        <v>1.639463792580375</v>
      </c>
      <c r="W173" s="128">
        <f>saida!AA113</f>
        <v>0.51103503979592557</v>
      </c>
      <c r="X173" s="128">
        <f>saida!J113</f>
        <v>1.0000000000000001E-5</v>
      </c>
      <c r="Z173" s="133">
        <f t="shared" si="44"/>
        <v>0.6</v>
      </c>
      <c r="AA173" s="134">
        <f>saida!$AO$5</f>
        <v>292.75</v>
      </c>
      <c r="AB173" s="133">
        <f t="shared" si="43"/>
        <v>0.36526183496468972</v>
      </c>
    </row>
    <row r="174" spans="4:28" x14ac:dyDescent="0.25">
      <c r="D174">
        <v>113</v>
      </c>
      <c r="E174" s="132">
        <f>IF(ISNUMBER(saida!W114)=TRUE,saida!W114,"")</f>
        <v>3.5534960999999997E-2</v>
      </c>
      <c r="F174" s="129">
        <f>IF(ISNUMBER(saida!U114)=TRUE,saida!U114,"")</f>
        <v>313.14999999999998</v>
      </c>
      <c r="G174" s="128">
        <f>IF(ISNUMBER(saida!V114)=TRUE,saida!V114,"")</f>
        <v>0.5009388968838171</v>
      </c>
      <c r="H174" s="128">
        <f>IF(ISNUMBER(saida!Y114)=TRUE,saida!Y114,"")</f>
        <v>0.43858510458666822</v>
      </c>
      <c r="I174" s="129">
        <f>(saida!Y114-saida!Z114)/saida!Y114*100</f>
        <v>-1.6590334969690059</v>
      </c>
      <c r="J174" s="129">
        <f t="shared" si="41"/>
        <v>1.6590334969690059</v>
      </c>
      <c r="K174" s="129">
        <f t="shared" si="42"/>
        <v>2.7</v>
      </c>
      <c r="M174" s="129">
        <v>308.14999999999998</v>
      </c>
      <c r="N174" s="128">
        <v>0</v>
      </c>
      <c r="O174" s="128">
        <v>1.429155169725415</v>
      </c>
      <c r="P174" s="128">
        <v>-0.23988152694235748</v>
      </c>
      <c r="Q174" s="128">
        <v>0.23988152694235748</v>
      </c>
      <c r="R174" s="128">
        <v>1.2</v>
      </c>
      <c r="T174" s="129">
        <f>saida!X114</f>
        <v>313.14999999999998</v>
      </c>
      <c r="U174" s="128">
        <f>saida!V114</f>
        <v>0.5009388968838171</v>
      </c>
      <c r="V174" s="128">
        <f>saida!Y114</f>
        <v>0.43858510458666822</v>
      </c>
      <c r="W174" s="128">
        <f>saida!AA114</f>
        <v>0.48421363979779852</v>
      </c>
      <c r="X174" s="128">
        <f>saida!J114</f>
        <v>-0.63909306802892796</v>
      </c>
      <c r="Z174" s="133">
        <f t="shared" si="44"/>
        <v>0.6333333333333333</v>
      </c>
      <c r="AA174" s="134">
        <f>saida!$AO$5</f>
        <v>292.75</v>
      </c>
      <c r="AB174" s="133">
        <f t="shared" si="43"/>
        <v>0.3686955511789346</v>
      </c>
    </row>
    <row r="175" spans="4:28" x14ac:dyDescent="0.25">
      <c r="D175">
        <v>114</v>
      </c>
      <c r="E175" s="132">
        <f>IF(ISNUMBER(saida!W115)=TRUE,saida!W115,"")</f>
        <v>9.4843903000000007E-2</v>
      </c>
      <c r="F175" s="129">
        <f>IF(ISNUMBER(saida!U115)=TRUE,saida!U115,"")</f>
        <v>313.14999999999998</v>
      </c>
      <c r="G175" s="128">
        <f>IF(ISNUMBER(saida!V115)=TRUE,saida!V115,"")</f>
        <v>4.9051673881479581E-2</v>
      </c>
      <c r="H175" s="128">
        <f>IF(ISNUMBER(saida!Y115)=TRUE,saida!Y115,"")</f>
        <v>1.24729867449592</v>
      </c>
      <c r="I175" s="129">
        <f>(saida!Y115-saida!Z115)/saida!Y115*100</f>
        <v>1.4505078797385635</v>
      </c>
      <c r="J175" s="129">
        <f t="shared" si="41"/>
        <v>1.4505078797385635</v>
      </c>
      <c r="K175" s="129">
        <f t="shared" si="42"/>
        <v>2.5</v>
      </c>
      <c r="M175" s="129">
        <v>310.39999999999998</v>
      </c>
      <c r="N175" s="128">
        <v>0</v>
      </c>
      <c r="O175" s="128">
        <v>1.4759170651998901</v>
      </c>
      <c r="P175" s="128">
        <v>-5.4096406556584401E-3</v>
      </c>
      <c r="Q175" s="128">
        <v>5.4096406556584401E-3</v>
      </c>
      <c r="R175" s="128">
        <v>1</v>
      </c>
      <c r="T175" s="129">
        <f>saida!X115</f>
        <v>313.14999999999998</v>
      </c>
      <c r="U175" s="128">
        <f>saida!V115</f>
        <v>4.9051673881479581E-2</v>
      </c>
      <c r="V175" s="128">
        <f>saida!Y115</f>
        <v>1.24729867449592</v>
      </c>
      <c r="W175" s="128">
        <f>saida!AA115</f>
        <v>0.52288327910387666</v>
      </c>
      <c r="X175" s="128">
        <f>saida!J115</f>
        <v>-0.1245301307715873</v>
      </c>
      <c r="Z175" s="133">
        <f t="shared" si="44"/>
        <v>0.66666666666666663</v>
      </c>
      <c r="AA175" s="134">
        <f>saida!$AO$5</f>
        <v>292.75</v>
      </c>
      <c r="AB175" s="133">
        <f t="shared" si="43"/>
        <v>0.37474522170832758</v>
      </c>
    </row>
    <row r="176" spans="4:28" x14ac:dyDescent="0.25">
      <c r="D176">
        <v>115</v>
      </c>
      <c r="E176" s="132">
        <f>IF(ISNUMBER(saida!W116)=TRUE,saida!W116,"")</f>
        <v>7.6026335E-2</v>
      </c>
      <c r="F176" s="129">
        <f>IF(ISNUMBER(saida!U116)=TRUE,saida!U116,"")</f>
        <v>313.14999999999998</v>
      </c>
      <c r="G176" s="128">
        <f>IF(ISNUMBER(saida!V116)=TRUE,saida!V116,"")</f>
        <v>0.1008833732204313</v>
      </c>
      <c r="H176" s="128">
        <f>IF(ISNUMBER(saida!Y116)=TRUE,saida!Y116,"")</f>
        <v>0.97946514525389639</v>
      </c>
      <c r="I176" s="129">
        <f>(saida!Y116-saida!Z116)/saida!Y116*100</f>
        <v>-2.3399481992072819</v>
      </c>
      <c r="J176" s="129">
        <f t="shared" si="41"/>
        <v>2.3399481992072819</v>
      </c>
      <c r="K176" s="129">
        <f t="shared" si="42"/>
        <v>3.3</v>
      </c>
      <c r="M176" s="129">
        <v>311.14999999999998</v>
      </c>
      <c r="N176" s="128">
        <v>0</v>
      </c>
      <c r="O176" s="128">
        <v>1.4953407513632779</v>
      </c>
      <c r="P176" s="128">
        <v>0.31674448626882085</v>
      </c>
      <c r="Q176" s="128">
        <v>0.31674448626882085</v>
      </c>
      <c r="R176" s="128">
        <v>1.3</v>
      </c>
      <c r="T176" s="129">
        <f>saida!X116</f>
        <v>313.14999999999998</v>
      </c>
      <c r="U176" s="128">
        <f>saida!V116</f>
        <v>0.1008833732204313</v>
      </c>
      <c r="V176" s="128">
        <f>saida!Y116</f>
        <v>0.97946514525389639</v>
      </c>
      <c r="W176" s="128">
        <f>saida!AA116</f>
        <v>0.53269777895229398</v>
      </c>
      <c r="X176" s="128">
        <f>saida!J116</f>
        <v>-0.27798802110713827</v>
      </c>
      <c r="Z176" s="133">
        <f t="shared" si="44"/>
        <v>0.7</v>
      </c>
      <c r="AA176" s="134">
        <f>saida!$AO$5</f>
        <v>292.75</v>
      </c>
      <c r="AB176" s="133">
        <f t="shared" si="43"/>
        <v>0.38372573505002427</v>
      </c>
    </row>
    <row r="177" spans="4:28" x14ac:dyDescent="0.25">
      <c r="D177">
        <v>116</v>
      </c>
      <c r="E177" s="132">
        <f>IF(ISNUMBER(saida!W117)=TRUE,saida!W117,"")</f>
        <v>4.8640053000000003E-2</v>
      </c>
      <c r="F177" s="129">
        <f>IF(ISNUMBER(saida!U117)=TRUE,saida!U117,"")</f>
        <v>313.14999999999998</v>
      </c>
      <c r="G177" s="128">
        <f>IF(ISNUMBER(saida!V117)=TRUE,saida!V117,"")</f>
        <v>0.24584521969541651</v>
      </c>
      <c r="H177" s="128">
        <f>IF(ISNUMBER(saida!Y117)=TRUE,saida!Y117,"")</f>
        <v>0.60860245570123839</v>
      </c>
      <c r="I177" s="129">
        <f>(saida!Y117-saida!Z117)/saida!Y117*100</f>
        <v>-6.6448153632032376</v>
      </c>
      <c r="J177" s="129">
        <f t="shared" si="41"/>
        <v>6.6448153632032376</v>
      </c>
      <c r="K177" s="129">
        <f t="shared" si="42"/>
        <v>7.6</v>
      </c>
      <c r="M177" s="129">
        <v>313.14999999999998</v>
      </c>
      <c r="N177" s="128">
        <v>8.8059380233939041E-3</v>
      </c>
      <c r="O177" s="128">
        <v>1.513787642661566</v>
      </c>
      <c r="P177" s="128">
        <v>2.9138627195224398</v>
      </c>
      <c r="Q177" s="128">
        <v>2.9138627195224398</v>
      </c>
      <c r="R177" s="128">
        <v>3.9</v>
      </c>
      <c r="T177" s="129">
        <f>saida!X117</f>
        <v>313.14999999999998</v>
      </c>
      <c r="U177" s="128">
        <f>saida!V117</f>
        <v>0.24584521969541651</v>
      </c>
      <c r="V177" s="128">
        <f>saida!Y117</f>
        <v>0.60860245570123839</v>
      </c>
      <c r="W177" s="128">
        <f>saida!AA117</f>
        <v>0.54061413336050779</v>
      </c>
      <c r="X177" s="128">
        <f>saida!J117</f>
        <v>-0.54421249877617439</v>
      </c>
      <c r="Z177" s="133">
        <f t="shared" si="44"/>
        <v>0.73333333333333328</v>
      </c>
      <c r="AA177" s="134">
        <f>saida!$AO$5</f>
        <v>292.75</v>
      </c>
      <c r="AB177" s="133">
        <f t="shared" si="43"/>
        <v>0.39609844897737961</v>
      </c>
    </row>
    <row r="178" spans="4:28" x14ac:dyDescent="0.25">
      <c r="D178">
        <v>117</v>
      </c>
      <c r="E178" s="132">
        <f>IF(ISNUMBER(saida!W118)=TRUE,saida!W118,"")</f>
        <v>3.7299107999999997E-2</v>
      </c>
      <c r="F178" s="129">
        <f>IF(ISNUMBER(saida!U118)=TRUE,saida!U118,"")</f>
        <v>313.14999999999998</v>
      </c>
      <c r="G178" s="128">
        <f>IF(ISNUMBER(saida!V118)=TRUE,saida!V118,"")</f>
        <v>0.71784801893518102</v>
      </c>
      <c r="H178" s="128">
        <f>IF(ISNUMBER(saida!Y118)=TRUE,saida!Y118,"")</f>
        <v>0.46120243960467838</v>
      </c>
      <c r="I178" s="129">
        <f>(saida!Y118-saida!Z118)/saida!Y118*100</f>
        <v>-0.75906860124169795</v>
      </c>
      <c r="J178" s="129">
        <f t="shared" si="41"/>
        <v>0.75906860124169795</v>
      </c>
      <c r="K178" s="129">
        <f t="shared" si="42"/>
        <v>1.8</v>
      </c>
      <c r="M178" s="129">
        <v>313.14999999999998</v>
      </c>
      <c r="N178" s="128">
        <v>0.46664766241592831</v>
      </c>
      <c r="O178" s="128">
        <v>0.42784400097896919</v>
      </c>
      <c r="P178" s="128">
        <v>-6.5796482661585234</v>
      </c>
      <c r="Q178" s="128">
        <v>6.5796482661585234</v>
      </c>
      <c r="R178" s="128">
        <v>7.6</v>
      </c>
      <c r="T178" s="129">
        <f>saida!X118</f>
        <v>313.14999999999998</v>
      </c>
      <c r="U178" s="128">
        <f>saida!V118</f>
        <v>0.71784801893518102</v>
      </c>
      <c r="V178" s="128">
        <f>saida!Y118</f>
        <v>0.46120243960467838</v>
      </c>
      <c r="W178" s="128">
        <f>saida!AA118</f>
        <v>0.38357171907393323</v>
      </c>
      <c r="X178" s="128">
        <f>saida!J118</f>
        <v>-0.53022876573882383</v>
      </c>
      <c r="Z178" s="133">
        <f t="shared" si="44"/>
        <v>0.76666666666666661</v>
      </c>
      <c r="AA178" s="134">
        <f>saida!$AO$5</f>
        <v>292.75</v>
      </c>
      <c r="AB178" s="133">
        <f t="shared" si="43"/>
        <v>0.41251697951116839</v>
      </c>
    </row>
    <row r="179" spans="4:28" x14ac:dyDescent="0.25">
      <c r="D179">
        <v>118</v>
      </c>
      <c r="E179" s="132">
        <f>IF(ISNUMBER(saida!W119)=TRUE,saida!W119,"")</f>
        <v>4.4775731000000013E-2</v>
      </c>
      <c r="F179" s="129">
        <f>IF(ISNUMBER(saida!U119)=TRUE,saida!U119,"")</f>
        <v>313.14999999999998</v>
      </c>
      <c r="G179" s="128">
        <f>IF(ISNUMBER(saida!V119)=TRUE,saida!V119,"")</f>
        <v>0.8388874363217097</v>
      </c>
      <c r="H179" s="128">
        <f>IF(ISNUMBER(saida!Y119)=TRUE,saida!Y119,"")</f>
        <v>0.55798414811841435</v>
      </c>
      <c r="I179" s="129">
        <f>(saida!Y119-saida!Z119)/saida!Y119*100</f>
        <v>-2.362898057483072</v>
      </c>
      <c r="J179" s="129">
        <f t="shared" si="41"/>
        <v>2.362898057483072</v>
      </c>
      <c r="K179" s="129">
        <f t="shared" si="42"/>
        <v>3.4</v>
      </c>
      <c r="M179" s="129">
        <v>313.14999999999998</v>
      </c>
      <c r="N179" s="128">
        <v>4.9963614532937961E-2</v>
      </c>
      <c r="O179" s="128">
        <v>1.259515441497312</v>
      </c>
      <c r="P179" s="128">
        <v>2.291839194299754</v>
      </c>
      <c r="Q179" s="128">
        <v>2.291839194299754</v>
      </c>
      <c r="R179" s="128">
        <v>3.3</v>
      </c>
      <c r="T179" s="129">
        <f>saida!X119</f>
        <v>313.14999999999998</v>
      </c>
      <c r="U179" s="128">
        <f>saida!V119</f>
        <v>0.8388874363217097</v>
      </c>
      <c r="V179" s="128">
        <f>saida!Y119</f>
        <v>0.55798414811841435</v>
      </c>
      <c r="W179" s="128">
        <f>saida!AA119</f>
        <v>0.31206554772645551</v>
      </c>
      <c r="X179" s="128">
        <f>saida!J119</f>
        <v>-0.3833410738382298</v>
      </c>
      <c r="Z179" s="133">
        <f t="shared" si="44"/>
        <v>0.8</v>
      </c>
      <c r="AA179" s="134">
        <f>saida!$AO$5</f>
        <v>292.75</v>
      </c>
      <c r="AB179" s="133">
        <f t="shared" si="43"/>
        <v>0.4338976267526794</v>
      </c>
    </row>
    <row r="180" spans="4:28" x14ac:dyDescent="0.25">
      <c r="D180">
        <v>119</v>
      </c>
      <c r="E180" s="132">
        <f>IF(ISNUMBER(saida!W120)=TRUE,saida!W120,"")</f>
        <v>7.6698391000000005E-2</v>
      </c>
      <c r="F180" s="129">
        <f>IF(ISNUMBER(saida!U120)=TRUE,saida!U120,"")</f>
        <v>313.14999999999998</v>
      </c>
      <c r="G180" s="128">
        <f>IF(ISNUMBER(saida!V120)=TRUE,saida!V120,"")</f>
        <v>1</v>
      </c>
      <c r="H180" s="128">
        <f>IF(ISNUMBER(saida!Y120)=TRUE,saida!Y120,"")</f>
        <v>0.98884263939368922</v>
      </c>
      <c r="I180" s="129">
        <f>(saida!Y120-saida!Z120)/saida!Y120*100</f>
        <v>-0.27413967989692095</v>
      </c>
      <c r="J180" s="129">
        <f t="shared" si="41"/>
        <v>0.27413967989692095</v>
      </c>
      <c r="K180" s="129">
        <f t="shared" si="42"/>
        <v>1.3</v>
      </c>
      <c r="M180" s="129">
        <v>313.14999999999998</v>
      </c>
      <c r="N180" s="128">
        <v>0.50861854777461857</v>
      </c>
      <c r="O180" s="128">
        <v>0.42462531450624791</v>
      </c>
      <c r="P180" s="128">
        <v>-4.2215694861492139</v>
      </c>
      <c r="Q180" s="128">
        <v>4.2215694861492139</v>
      </c>
      <c r="R180" s="128">
        <v>5.2</v>
      </c>
      <c r="T180" s="129">
        <f>saida!X120</f>
        <v>313.14999999999998</v>
      </c>
      <c r="U180" s="128">
        <f>saida!V120</f>
        <v>1</v>
      </c>
      <c r="V180" s="128">
        <f>saida!Y120</f>
        <v>0.98884263939368922</v>
      </c>
      <c r="W180" s="128">
        <f>saida!AA120</f>
        <v>0.20773430027879811</v>
      </c>
      <c r="X180" s="128">
        <f>saida!J120</f>
        <v>1.0000000000000001E-5</v>
      </c>
      <c r="Z180" s="133">
        <f t="shared" si="44"/>
        <v>0.83333333333333337</v>
      </c>
      <c r="AA180" s="134">
        <f>saida!$AO$5</f>
        <v>292.75</v>
      </c>
      <c r="AB180" s="133">
        <f t="shared" si="43"/>
        <v>0.46152908042100022</v>
      </c>
    </row>
    <row r="181" spans="4:28" x14ac:dyDescent="0.25">
      <c r="D181">
        <v>120</v>
      </c>
      <c r="E181" s="132">
        <f>IF(ISNUMBER(saida!W121)=TRUE,saida!W121,"")</f>
        <v>9.2995749000000003E-2</v>
      </c>
      <c r="F181" s="129">
        <f>IF(ISNUMBER(saida!U121)=TRUE,saida!U121,"")</f>
        <v>313.14999999999998</v>
      </c>
      <c r="G181" s="128">
        <f>IF(ISNUMBER(saida!V121)=TRUE,saida!V121,"")</f>
        <v>5.0915893279574548E-2</v>
      </c>
      <c r="H181" s="128">
        <f>IF(ISNUMBER(saida!Y121)=TRUE,saida!Y121,"")</f>
        <v>1.220501446139308</v>
      </c>
      <c r="I181" s="129">
        <f>(saida!Y121-saida!Z121)/saida!Y121*100</f>
        <v>7.2091708960216341E-2</v>
      </c>
      <c r="J181" s="129">
        <f t="shared" si="41"/>
        <v>7.2091708960216341E-2</v>
      </c>
      <c r="K181" s="129">
        <f t="shared" si="42"/>
        <v>1.1000000000000001</v>
      </c>
      <c r="M181" s="129">
        <v>313.14999999999998</v>
      </c>
      <c r="N181" s="128">
        <v>9.018062286794722E-3</v>
      </c>
      <c r="O181" s="128">
        <v>1.558403335216558</v>
      </c>
      <c r="P181" s="128">
        <v>5.7836206046392409</v>
      </c>
      <c r="Q181" s="128">
        <v>5.7836206046392409</v>
      </c>
      <c r="R181" s="128">
        <v>6.8</v>
      </c>
      <c r="T181" s="129">
        <f>saida!X121</f>
        <v>313.14999999999998</v>
      </c>
      <c r="U181" s="128">
        <f>saida!V121</f>
        <v>5.0915893279574548E-2</v>
      </c>
      <c r="V181" s="128">
        <f>saida!Y121</f>
        <v>1.220501446139308</v>
      </c>
      <c r="W181" s="128">
        <f>saida!AA121</f>
        <v>0.52417555886016509</v>
      </c>
      <c r="X181" s="128">
        <f>saida!J121</f>
        <v>-0.14127410457784639</v>
      </c>
      <c r="Z181" s="133">
        <f t="shared" si="44"/>
        <v>0.8666666666666667</v>
      </c>
      <c r="AA181" s="134">
        <f>saida!$AO$5</f>
        <v>292.75</v>
      </c>
      <c r="AB181" s="133">
        <f t="shared" si="43"/>
        <v>0.49724776583735469</v>
      </c>
    </row>
    <row r="182" spans="4:28" x14ac:dyDescent="0.25">
      <c r="D182">
        <v>121</v>
      </c>
      <c r="E182" s="132">
        <f>IF(ISNUMBER(saida!W122)=TRUE,saida!W122,"")</f>
        <v>4.3347612000000008E-2</v>
      </c>
      <c r="F182" s="129">
        <f>IF(ISNUMBER(saida!U122)=TRUE,saida!U122,"")</f>
        <v>313.14999999999998</v>
      </c>
      <c r="G182" s="128">
        <f>IF(ISNUMBER(saida!V122)=TRUE,saida!V122,"")</f>
        <v>0.3327464396565486</v>
      </c>
      <c r="H182" s="128">
        <f>IF(ISNUMBER(saida!Y122)=TRUE,saida!Y122,"")</f>
        <v>0.53938087279410019</v>
      </c>
      <c r="I182" s="129">
        <f>(saida!Y122-saida!Z122)/saida!Y122*100</f>
        <v>-0.65911783000217472</v>
      </c>
      <c r="J182" s="129">
        <f t="shared" si="41"/>
        <v>0.65911783000217472</v>
      </c>
      <c r="K182" s="129">
        <f t="shared" si="42"/>
        <v>1.7</v>
      </c>
      <c r="M182" s="129">
        <v>313.14999999999998</v>
      </c>
      <c r="N182" s="128">
        <v>0.9191345911734865</v>
      </c>
      <c r="O182" s="128">
        <v>0.64628107848548222</v>
      </c>
      <c r="P182" s="128">
        <v>-12.113457337339188</v>
      </c>
      <c r="Q182" s="128">
        <v>12.113457337339188</v>
      </c>
      <c r="R182" s="128">
        <v>13.1</v>
      </c>
      <c r="T182" s="129">
        <f>saida!X122</f>
        <v>313.14999999999998</v>
      </c>
      <c r="U182" s="128">
        <f>saida!V122</f>
        <v>0.3327464396565486</v>
      </c>
      <c r="V182" s="128">
        <f>saida!Y122</f>
        <v>0.53938087279410019</v>
      </c>
      <c r="W182" s="128">
        <f>saida!AA122</f>
        <v>0.52577736107145401</v>
      </c>
      <c r="X182" s="128">
        <f>saida!J122</f>
        <v>-0.57596653425639677</v>
      </c>
      <c r="Z182" s="133">
        <f t="shared" si="44"/>
        <v>0.9</v>
      </c>
      <c r="AA182" s="134">
        <f>saida!$AO$5</f>
        <v>292.75</v>
      </c>
      <c r="AB182" s="133">
        <f t="shared" si="43"/>
        <v>0.54372892986606713</v>
      </c>
    </row>
    <row r="183" spans="4:28" x14ac:dyDescent="0.25">
      <c r="D183">
        <v>122</v>
      </c>
      <c r="E183" s="132">
        <f>IF(ISNUMBER(saida!W123)=TRUE,saida!W123,"")</f>
        <v>0.1161161684001793</v>
      </c>
      <c r="F183" s="129">
        <f>IF(ISNUMBER(saida!U123)=TRUE,saida!U123,"")</f>
        <v>315.60000000000002</v>
      </c>
      <c r="G183" s="128">
        <f>IF(ISNUMBER(saida!V123)=TRUE,saida!V123,"")</f>
        <v>0</v>
      </c>
      <c r="H183" s="128">
        <f>IF(ISNUMBER(saida!Y123)=TRUE,saida!Y123,"")</f>
        <v>1.5638029610552</v>
      </c>
      <c r="I183" s="129">
        <f>(saida!Y123-saida!Z123)/saida!Y123*100</f>
        <v>-1.0196694825441786</v>
      </c>
      <c r="J183" s="129">
        <f t="shared" si="41"/>
        <v>1.0196694825441786</v>
      </c>
      <c r="K183" s="129">
        <f t="shared" si="42"/>
        <v>2</v>
      </c>
      <c r="M183" s="129">
        <v>313.14999999999998</v>
      </c>
      <c r="N183" s="128">
        <v>0.71895089747308805</v>
      </c>
      <c r="O183" s="128">
        <v>0.44181108535914831</v>
      </c>
      <c r="P183" s="128">
        <v>-5.5490469673165395</v>
      </c>
      <c r="Q183" s="128">
        <v>5.5490469673165395</v>
      </c>
      <c r="R183" s="128">
        <v>6.5</v>
      </c>
      <c r="T183" s="129">
        <f>saida!X123</f>
        <v>315.60000000000002</v>
      </c>
      <c r="U183" s="128">
        <f>saida!V123</f>
        <v>0</v>
      </c>
      <c r="V183" s="128">
        <f>saida!Y123</f>
        <v>1.5638029610552</v>
      </c>
      <c r="W183" s="128">
        <f>saida!AA123</f>
        <v>0.5155611206754821</v>
      </c>
      <c r="X183" s="128">
        <f>saida!J123</f>
        <v>1.0000000000000001E-5</v>
      </c>
      <c r="Z183" s="133">
        <f t="shared" si="44"/>
        <v>0.93333333333333335</v>
      </c>
      <c r="AA183" s="134">
        <f>saida!$AO$5</f>
        <v>292.75</v>
      </c>
      <c r="AB183" s="133">
        <f t="shared" si="43"/>
        <v>0.60499553279641138</v>
      </c>
    </row>
    <row r="184" spans="4:28" x14ac:dyDescent="0.25">
      <c r="D184">
        <v>123</v>
      </c>
      <c r="E184" s="132">
        <f>IF(ISNUMBER(saida!W124)=TRUE,saida!W124,"")</f>
        <v>0.1217284384331635</v>
      </c>
      <c r="F184" s="129">
        <f>IF(ISNUMBER(saida!U124)=TRUE,saida!U124,"")</f>
        <v>318.14999999999998</v>
      </c>
      <c r="G184" s="128">
        <f>IF(ISNUMBER(saida!V124)=TRUE,saida!V124,"")</f>
        <v>0</v>
      </c>
      <c r="H184" s="128">
        <f>IF(ISNUMBER(saida!Y124)=TRUE,saida!Y124,"")</f>
        <v>1.6498625114573791</v>
      </c>
      <c r="I184" s="129">
        <f>(saida!Y124-saida!Z124)/saida!Y124*100</f>
        <v>1.1418316228838448</v>
      </c>
      <c r="J184" s="129">
        <f t="shared" si="41"/>
        <v>1.1418316228838448</v>
      </c>
      <c r="K184" s="129">
        <f t="shared" si="42"/>
        <v>2.1</v>
      </c>
      <c r="M184" s="129">
        <v>313.14999999999998</v>
      </c>
      <c r="N184" s="128">
        <v>0.57674401387693175</v>
      </c>
      <c r="O184" s="128">
        <v>0.4375101522831219</v>
      </c>
      <c r="P184" s="128">
        <v>1.0062041215062796</v>
      </c>
      <c r="Q184" s="128">
        <v>1.0062041215062796</v>
      </c>
      <c r="R184" s="128">
        <v>2</v>
      </c>
      <c r="T184" s="129">
        <f>saida!X124</f>
        <v>318.14999999999998</v>
      </c>
      <c r="U184" s="128">
        <f>saida!V124</f>
        <v>0</v>
      </c>
      <c r="V184" s="128">
        <f>saida!Y124</f>
        <v>1.6498625114573791</v>
      </c>
      <c r="W184" s="128">
        <f>saida!AA124</f>
        <v>0.51408611174091701</v>
      </c>
      <c r="X184" s="128">
        <f>saida!J124</f>
        <v>1.0000000000000001E-5</v>
      </c>
      <c r="Z184" s="133">
        <f t="shared" si="44"/>
        <v>0.96666666666666667</v>
      </c>
      <c r="AA184" s="134">
        <f>saida!$AO$5</f>
        <v>292.75</v>
      </c>
      <c r="AB184" s="133">
        <f t="shared" si="43"/>
        <v>0.68737209828717161</v>
      </c>
    </row>
    <row r="185" spans="4:28" x14ac:dyDescent="0.25">
      <c r="D185">
        <v>124</v>
      </c>
      <c r="E185" s="132">
        <f>IF(ISNUMBER(saida!W125)=TRUE,saida!W125,"")</f>
        <v>0.12</v>
      </c>
      <c r="F185" s="129">
        <f>IF(ISNUMBER(saida!U125)=TRUE,saida!U125,"")</f>
        <v>318.14999999999998</v>
      </c>
      <c r="G185" s="128">
        <f>IF(ISNUMBER(saida!V125)=TRUE,saida!V125,"")</f>
        <v>0</v>
      </c>
      <c r="H185" s="128">
        <f>IF(ISNUMBER(saida!Y125)=TRUE,saida!Y125,"")</f>
        <v>1.623241353263851</v>
      </c>
      <c r="I185" s="129">
        <f>(saida!Y125-saida!Z125)/saida!Y125*100</f>
        <v>-0.47944233850091528</v>
      </c>
      <c r="J185" s="129">
        <f t="shared" si="41"/>
        <v>0.47944233850091528</v>
      </c>
      <c r="K185" s="129">
        <f t="shared" si="42"/>
        <v>1.5</v>
      </c>
      <c r="M185" s="129">
        <v>313.14999999999998</v>
      </c>
      <c r="N185" s="128">
        <v>0.40389744738143801</v>
      </c>
      <c r="O185" s="128">
        <v>0.47416388706111662</v>
      </c>
      <c r="P185" s="128">
        <v>-2.8909601829678175</v>
      </c>
      <c r="Q185" s="128">
        <v>2.8909601829678175</v>
      </c>
      <c r="R185" s="128">
        <v>3.9</v>
      </c>
      <c r="T185" s="129">
        <f>saida!X125</f>
        <v>318.14999999999998</v>
      </c>
      <c r="U185" s="128">
        <f>saida!V125</f>
        <v>0</v>
      </c>
      <c r="V185" s="128">
        <f>saida!Y125</f>
        <v>1.623241353263851</v>
      </c>
      <c r="W185" s="128">
        <f>saida!AA125</f>
        <v>0.5150215302116341</v>
      </c>
      <c r="X185" s="128">
        <f>saida!J125</f>
        <v>1.0000000000000001E-5</v>
      </c>
      <c r="Z185" s="133">
        <f t="shared" si="44"/>
        <v>1</v>
      </c>
      <c r="AA185" s="134">
        <f>saida!$AO$5</f>
        <v>292.75</v>
      </c>
      <c r="AB185" s="133">
        <f t="shared" si="43"/>
        <v>0.80144886620892897</v>
      </c>
    </row>
    <row r="186" spans="4:28" x14ac:dyDescent="0.25">
      <c r="D186">
        <v>125</v>
      </c>
      <c r="E186" s="132">
        <f>IF(ISNUMBER(saida!W126)=TRUE,saida!W126,"")</f>
        <v>0.12</v>
      </c>
      <c r="F186" s="129">
        <f>IF(ISNUMBER(saida!U126)=TRUE,saida!U126,"")</f>
        <v>318.14999999999998</v>
      </c>
      <c r="G186" s="128">
        <f>IF(ISNUMBER(saida!V126)=TRUE,saida!V126,"")</f>
        <v>0</v>
      </c>
      <c r="H186" s="128">
        <f>IF(ISNUMBER(saida!Y126)=TRUE,saida!Y126,"")</f>
        <v>1.623241353263851</v>
      </c>
      <c r="I186" s="129">
        <f>(saida!Y126-saida!Z126)/saida!Y126*100</f>
        <v>-0.47944233850091528</v>
      </c>
      <c r="J186" s="129">
        <f t="shared" si="41"/>
        <v>0.47944233850091528</v>
      </c>
      <c r="K186" s="129">
        <f t="shared" si="42"/>
        <v>1.5</v>
      </c>
      <c r="M186" s="129">
        <v>313.14999999999998</v>
      </c>
      <c r="N186" s="128">
        <v>0.24681401297973421</v>
      </c>
      <c r="O186" s="128">
        <v>0.60860245570123839</v>
      </c>
      <c r="P186" s="128">
        <v>-7.096983918886723</v>
      </c>
      <c r="Q186" s="128">
        <v>7.096983918886723</v>
      </c>
      <c r="R186" s="128">
        <v>8.1</v>
      </c>
      <c r="T186" s="129">
        <f>saida!X126</f>
        <v>318.14999999999998</v>
      </c>
      <c r="U186" s="128">
        <f>saida!V126</f>
        <v>0</v>
      </c>
      <c r="V186" s="128">
        <f>saida!Y126</f>
        <v>1.623241353263851</v>
      </c>
      <c r="W186" s="128">
        <f>saida!AA126</f>
        <v>0.5150215302116341</v>
      </c>
      <c r="X186" s="128">
        <f>saida!J126</f>
        <v>1.0000000000000001E-5</v>
      </c>
      <c r="Z186" s="128">
        <f t="shared" si="44"/>
        <v>0</v>
      </c>
      <c r="AA186" s="129">
        <f>saida!$AO$6</f>
        <v>293.14999999999998</v>
      </c>
      <c r="AB186" s="128">
        <f t="shared" ref="AB186:AB216" si="45">K5</f>
        <v>1.1653008477829501</v>
      </c>
    </row>
    <row r="187" spans="4:28" x14ac:dyDescent="0.25">
      <c r="D187">
        <v>126</v>
      </c>
      <c r="E187" s="132">
        <f>IF(ISNUMBER(saida!W127)=TRUE,saida!W127,"")</f>
        <v>0.1198</v>
      </c>
      <c r="F187" s="129">
        <f>IF(ISNUMBER(saida!U127)=TRUE,saida!U127,"")</f>
        <v>318.14999999999998</v>
      </c>
      <c r="G187" s="128">
        <f>IF(ISNUMBER(saida!V127)=TRUE,saida!V127,"")</f>
        <v>0</v>
      </c>
      <c r="H187" s="128">
        <f>IF(ISNUMBER(saida!Y127)=TRUE,saida!Y127,"")</f>
        <v>1.6201677310695319</v>
      </c>
      <c r="I187" s="129">
        <f>(saida!Y127-saida!Z127)/saida!Y127*100</f>
        <v>-0.67006201208282568</v>
      </c>
      <c r="J187" s="129">
        <f t="shared" si="41"/>
        <v>0.67006201208282568</v>
      </c>
      <c r="K187" s="129">
        <f t="shared" si="42"/>
        <v>1.7</v>
      </c>
      <c r="M187" s="129">
        <v>313.14999999999998</v>
      </c>
      <c r="N187" s="128">
        <v>0.1007480746769235</v>
      </c>
      <c r="O187" s="128">
        <v>0.96191906181720976</v>
      </c>
      <c r="P187" s="128">
        <v>-5.1059242233974267</v>
      </c>
      <c r="Q187" s="128">
        <v>5.1059242233974267</v>
      </c>
      <c r="R187" s="128">
        <v>6.1</v>
      </c>
      <c r="T187" s="129">
        <f>saida!X127</f>
        <v>318.14999999999998</v>
      </c>
      <c r="U187" s="128">
        <f>saida!V127</f>
        <v>0</v>
      </c>
      <c r="V187" s="128">
        <f>saida!Y127</f>
        <v>1.6201677310695319</v>
      </c>
      <c r="W187" s="128">
        <f>saida!AA127</f>
        <v>0.51513124649108577</v>
      </c>
      <c r="X187" s="128">
        <f>saida!J127</f>
        <v>1.0000000000000001E-5</v>
      </c>
      <c r="Z187" s="128">
        <f t="shared" si="44"/>
        <v>3.3333333333333333E-2</v>
      </c>
      <c r="AA187" s="129">
        <f>saida!$AO$6</f>
        <v>293.14999999999998</v>
      </c>
      <c r="AB187" s="128">
        <f t="shared" si="45"/>
        <v>0.99312673561134801</v>
      </c>
    </row>
    <row r="188" spans="4:28" x14ac:dyDescent="0.25">
      <c r="D188">
        <v>127</v>
      </c>
      <c r="E188" s="132">
        <f>IF(ISNUMBER(saida!W128)=TRUE,saida!W128,"")</f>
        <v>0.11995465190990751</v>
      </c>
      <c r="F188" s="129">
        <f>IF(ISNUMBER(saida!U128)=TRUE,saida!U128,"")</f>
        <v>318.7</v>
      </c>
      <c r="G188" s="128">
        <f>IF(ISNUMBER(saida!V128)=TRUE,saida!V128,"")</f>
        <v>0</v>
      </c>
      <c r="H188" s="128">
        <f>IF(ISNUMBER(saida!Y128)=TRUE,saida!Y128,"")</f>
        <v>1.622544316312958</v>
      </c>
      <c r="I188" s="129">
        <f>(saida!Y128-saida!Z128)/saida!Y128*100</f>
        <v>-1.2108386567696356</v>
      </c>
      <c r="J188" s="129">
        <f t="shared" si="41"/>
        <v>1.2108386567696356</v>
      </c>
      <c r="K188" s="129">
        <f t="shared" si="42"/>
        <v>2.2000000000000002</v>
      </c>
      <c r="M188" s="129">
        <v>313.14999999999998</v>
      </c>
      <c r="N188" s="128">
        <v>0</v>
      </c>
      <c r="O188" s="128">
        <v>1.604604371163366</v>
      </c>
      <c r="P188" s="128">
        <v>4.6565256017686458</v>
      </c>
      <c r="Q188" s="128">
        <v>4.6565256017686458</v>
      </c>
      <c r="R188" s="128">
        <v>5.7</v>
      </c>
      <c r="T188" s="129">
        <f>saida!X128</f>
        <v>318.7</v>
      </c>
      <c r="U188" s="128">
        <f>saida!V128</f>
        <v>0</v>
      </c>
      <c r="V188" s="128">
        <f>saida!Y128</f>
        <v>1.622544316312958</v>
      </c>
      <c r="W188" s="128">
        <f>saida!AA128</f>
        <v>0.51541196886787433</v>
      </c>
      <c r="X188" s="128">
        <f>saida!J128</f>
        <v>1.0000000000000001E-5</v>
      </c>
      <c r="Z188" s="128">
        <f t="shared" si="44"/>
        <v>6.6666666666666666E-2</v>
      </c>
      <c r="AA188" s="129">
        <f>saida!$AO$6</f>
        <v>293.14999999999998</v>
      </c>
      <c r="AB188" s="128">
        <f t="shared" si="45"/>
        <v>0.86025998431469197</v>
      </c>
    </row>
    <row r="189" spans="4:28" x14ac:dyDescent="0.25">
      <c r="D189">
        <v>128</v>
      </c>
      <c r="E189" s="132">
        <f>IF(ISNUMBER(saida!W129)=TRUE,saida!W129,"")</f>
        <v>0.11114126100000001</v>
      </c>
      <c r="F189" s="129">
        <f>IF(ISNUMBER(saida!U129)=TRUE,saida!U129,"")</f>
        <v>322.14999999999998</v>
      </c>
      <c r="G189" s="128">
        <f>IF(ISNUMBER(saida!V129)=TRUE,saida!V129,"")</f>
        <v>4.9963614532937961E-2</v>
      </c>
      <c r="H189" s="128">
        <f>IF(ISNUMBER(saida!Y129)=TRUE,saida!Y129,"")</f>
        <v>1.488425485345878</v>
      </c>
      <c r="I189" s="129">
        <f>(saida!Y129-saida!Z129)/saida!Y129*100</f>
        <v>7.4948210106383666</v>
      </c>
      <c r="J189" s="129">
        <f t="shared" si="41"/>
        <v>7.4948210106383666</v>
      </c>
      <c r="K189" s="129">
        <f t="shared" si="42"/>
        <v>8.5</v>
      </c>
      <c r="M189" s="129">
        <v>313.14999999999998</v>
      </c>
      <c r="N189" s="128">
        <v>4.9197340745047898E-2</v>
      </c>
      <c r="O189" s="128">
        <v>1.269305209584584</v>
      </c>
      <c r="P189" s="128">
        <v>2.7391961536847442</v>
      </c>
      <c r="Q189" s="128">
        <v>2.7391961536847442</v>
      </c>
      <c r="R189" s="128">
        <v>3.7</v>
      </c>
      <c r="T189" s="129">
        <f>saida!X129</f>
        <v>322.14999999999998</v>
      </c>
      <c r="U189" s="128">
        <f>saida!V129</f>
        <v>4.9963614532937961E-2</v>
      </c>
      <c r="V189" s="128">
        <f>saida!Y129</f>
        <v>1.488425485345878</v>
      </c>
      <c r="W189" s="128">
        <f>saida!AA129</f>
        <v>0.51544324445358869</v>
      </c>
      <c r="X189" s="128">
        <f>saida!J129</f>
        <v>-7.3947325636120442E-2</v>
      </c>
      <c r="Z189" s="128">
        <f t="shared" si="44"/>
        <v>0.1</v>
      </c>
      <c r="AA189" s="129">
        <f>saida!$AO$6</f>
        <v>293.14999999999998</v>
      </c>
      <c r="AB189" s="128">
        <f t="shared" si="45"/>
        <v>0.75652366066645627</v>
      </c>
    </row>
    <row r="190" spans="4:28" x14ac:dyDescent="0.25">
      <c r="D190">
        <v>129</v>
      </c>
      <c r="E190" s="132">
        <f>IF(ISNUMBER(saida!W130)=TRUE,saida!W130,"")</f>
        <v>0.134663221</v>
      </c>
      <c r="F190" s="129">
        <f>IF(ISNUMBER(saida!U130)=TRUE,saida!U130,"")</f>
        <v>323.14999999999998</v>
      </c>
      <c r="G190" s="128">
        <f>IF(ISNUMBER(saida!V130)=TRUE,saida!V130,"")</f>
        <v>0</v>
      </c>
      <c r="H190" s="128">
        <f>IF(ISNUMBER(saida!Y130)=TRUE,saida!Y130,"")</f>
        <v>1.8524579549854081</v>
      </c>
      <c r="I190" s="129">
        <f>(saida!Y130-saida!Z130)/saida!Y130*100</f>
        <v>6.3989062659089564</v>
      </c>
      <c r="J190" s="129">
        <f t="shared" si="41"/>
        <v>6.3989062659089564</v>
      </c>
      <c r="K190" s="129">
        <f t="shared" si="42"/>
        <v>7.4</v>
      </c>
      <c r="M190" s="129">
        <v>313.14999999999998</v>
      </c>
      <c r="N190" s="128">
        <v>0.17497443926674119</v>
      </c>
      <c r="O190" s="128">
        <v>0.71782465420644881</v>
      </c>
      <c r="P190" s="128">
        <v>-10.208148457217451</v>
      </c>
      <c r="Q190" s="128">
        <v>10.208148457217451</v>
      </c>
      <c r="R190" s="128">
        <v>11.2</v>
      </c>
      <c r="T190" s="129">
        <f>saida!X130</f>
        <v>323.14999999999998</v>
      </c>
      <c r="U190" s="128">
        <f>saida!V130</f>
        <v>0</v>
      </c>
      <c r="V190" s="128">
        <f>saida!Y130</f>
        <v>1.8524579549854081</v>
      </c>
      <c r="W190" s="128">
        <f>saida!AA130</f>
        <v>0.51150927564567517</v>
      </c>
      <c r="X190" s="128">
        <f>saida!J130</f>
        <v>1.0000000000000001E-5</v>
      </c>
      <c r="Z190" s="128">
        <f t="shared" si="44"/>
        <v>0.1333333333333333</v>
      </c>
      <c r="AA190" s="129">
        <f>saida!$AO$6</f>
        <v>293.14999999999998</v>
      </c>
      <c r="AB190" s="128">
        <f t="shared" si="45"/>
        <v>0.67465886465836167</v>
      </c>
    </row>
    <row r="191" spans="4:28" x14ac:dyDescent="0.25">
      <c r="D191">
        <v>130</v>
      </c>
      <c r="E191" s="132">
        <f>IF(ISNUMBER(saida!W131)=TRUE,saida!W131,"")</f>
        <v>3.8475205999999998E-2</v>
      </c>
      <c r="F191" s="129">
        <f>IF(ISNUMBER(saida!U131)=TRUE,saida!U131,"")</f>
        <v>323.14999999999998</v>
      </c>
      <c r="G191" s="128">
        <f>IF(ISNUMBER(saida!V131)=TRUE,saida!V131,"")</f>
        <v>0.50788851873368657</v>
      </c>
      <c r="H191" s="128">
        <f>IF(ISNUMBER(saida!Y131)=TRUE,saida!Y131,"")</f>
        <v>0.47632677062303608</v>
      </c>
      <c r="I191" s="129">
        <f>(saida!Y131-saida!Z131)/saida!Y131*100</f>
        <v>-1.1322503367305412</v>
      </c>
      <c r="J191" s="129">
        <f t="shared" ref="J191:J223" si="46">ABS(I191)</f>
        <v>1.1322503367305412</v>
      </c>
      <c r="K191" s="129">
        <f t="shared" ref="K191:K254" si="47">ROUND(J191,1)+1</f>
        <v>2.1</v>
      </c>
      <c r="M191" s="129">
        <v>313.14999999999998</v>
      </c>
      <c r="N191" s="128">
        <v>0</v>
      </c>
      <c r="O191" s="128">
        <v>1.514976467604837</v>
      </c>
      <c r="P191" s="128">
        <v>-0.98411364975056026</v>
      </c>
      <c r="Q191" s="128">
        <v>0.98411364975056026</v>
      </c>
      <c r="R191" s="128">
        <v>2</v>
      </c>
      <c r="T191" s="129">
        <f>saida!X131</f>
        <v>323.14999999999998</v>
      </c>
      <c r="U191" s="128">
        <f>saida!V131</f>
        <v>0.50788851873368657</v>
      </c>
      <c r="V191" s="128">
        <f>saida!Y131</f>
        <v>0.47632677062303608</v>
      </c>
      <c r="W191" s="128">
        <f>saida!AA131</f>
        <v>0.47256550302877182</v>
      </c>
      <c r="X191" s="128">
        <f>saida!J131</f>
        <v>-0.71605331581540421</v>
      </c>
      <c r="Z191" s="128">
        <f t="shared" si="44"/>
        <v>0.16666666666666671</v>
      </c>
      <c r="AA191" s="129">
        <f>saida!$AO$6</f>
        <v>293.14999999999998</v>
      </c>
      <c r="AB191" s="128">
        <f t="shared" si="45"/>
        <v>0.60943969403119358</v>
      </c>
    </row>
    <row r="192" spans="4:28" x14ac:dyDescent="0.25">
      <c r="D192">
        <v>131</v>
      </c>
      <c r="E192" s="132">
        <f>IF(ISNUMBER(saida!W132)=TRUE,saida!W132,"")</f>
        <v>5.5444620000000007E-2</v>
      </c>
      <c r="F192" s="129">
        <f>IF(ISNUMBER(saida!U132)=TRUE,saida!U132,"")</f>
        <v>323.14999999999998</v>
      </c>
      <c r="G192" s="128">
        <f>IF(ISNUMBER(saida!V132)=TRUE,saida!V132,"")</f>
        <v>0.2467393886519276</v>
      </c>
      <c r="H192" s="128">
        <f>IF(ISNUMBER(saida!Y132)=TRUE,saida!Y132,"")</f>
        <v>0.69874145441848012</v>
      </c>
      <c r="I192" s="129">
        <f>(saida!Y132-saida!Z132)/saida!Y132*100</f>
        <v>-4.5014385073292456</v>
      </c>
      <c r="J192" s="129">
        <f t="shared" si="46"/>
        <v>4.5014385073292456</v>
      </c>
      <c r="K192" s="129">
        <f t="shared" si="47"/>
        <v>5.5</v>
      </c>
      <c r="M192" s="129">
        <v>313.14999999999998</v>
      </c>
      <c r="N192" s="128">
        <v>0</v>
      </c>
      <c r="O192" s="128">
        <v>1.4795151455195481</v>
      </c>
      <c r="P192" s="128">
        <v>-3.4045215722214723</v>
      </c>
      <c r="Q192" s="128">
        <v>3.4045215722214723</v>
      </c>
      <c r="R192" s="128">
        <v>4.4000000000000004</v>
      </c>
      <c r="T192" s="129">
        <f>saida!X132</f>
        <v>323.14999999999998</v>
      </c>
      <c r="U192" s="128">
        <f>saida!V132</f>
        <v>0.2467393886519276</v>
      </c>
      <c r="V192" s="128">
        <f>saida!Y132</f>
        <v>0.69874145441848012</v>
      </c>
      <c r="W192" s="128">
        <f>saida!AA132</f>
        <v>0.52773962009133013</v>
      </c>
      <c r="X192" s="128">
        <f>saida!J132</f>
        <v>-0.56263704459189945</v>
      </c>
      <c r="Z192" s="128">
        <f t="shared" si="44"/>
        <v>0.2</v>
      </c>
      <c r="AA192" s="129">
        <f>saida!$AO$6</f>
        <v>293.14999999999998</v>
      </c>
      <c r="AB192" s="128">
        <f t="shared" si="45"/>
        <v>0.55706451406431068</v>
      </c>
    </row>
    <row r="193" spans="4:28" x14ac:dyDescent="0.25">
      <c r="D193">
        <v>132</v>
      </c>
      <c r="E193" s="132">
        <f>IF(ISNUMBER(saida!W133)=TRUE,saida!W133,"")</f>
        <v>8.7031252000000003E-2</v>
      </c>
      <c r="F193" s="129">
        <f>IF(ISNUMBER(saida!U133)=TRUE,saida!U133,"")</f>
        <v>323.14999999999998</v>
      </c>
      <c r="G193" s="128">
        <f>IF(ISNUMBER(saida!V133)=TRUE,saida!V133,"")</f>
        <v>0.10079316621160669</v>
      </c>
      <c r="H193" s="128">
        <f>IF(ISNUMBER(saida!Y133)=TRUE,saida!Y133,"")</f>
        <v>1.134759543817375</v>
      </c>
      <c r="I193" s="129">
        <f>(saida!Y133-saida!Z133)/saida!Y133*100</f>
        <v>-0.7826515992848454</v>
      </c>
      <c r="J193" s="129">
        <f t="shared" si="46"/>
        <v>0.7826515992848454</v>
      </c>
      <c r="K193" s="129">
        <f t="shared" si="47"/>
        <v>1.8</v>
      </c>
      <c r="M193" s="129">
        <v>313.14999999999998</v>
      </c>
      <c r="N193" s="128">
        <v>0</v>
      </c>
      <c r="O193" s="128">
        <v>1.516896775915739</v>
      </c>
      <c r="P193" s="128">
        <v>-0.85627328790812296</v>
      </c>
      <c r="Q193" s="128">
        <v>0.85627328790812296</v>
      </c>
      <c r="R193" s="128">
        <v>1.9</v>
      </c>
      <c r="T193" s="129">
        <f>saida!X133</f>
        <v>323.14999999999998</v>
      </c>
      <c r="U193" s="128">
        <f>saida!V133</f>
        <v>0.10079316621160669</v>
      </c>
      <c r="V193" s="128">
        <f>saida!Y133</f>
        <v>1.134759543817375</v>
      </c>
      <c r="W193" s="128">
        <f>saida!AA133</f>
        <v>0.52448193874641724</v>
      </c>
      <c r="X193" s="128">
        <f>saida!J133</f>
        <v>-0.27405130167043379</v>
      </c>
      <c r="Z193" s="128">
        <f t="shared" si="44"/>
        <v>0.23333333333333331</v>
      </c>
      <c r="AA193" s="129">
        <f>saida!$AO$6</f>
        <v>293.14999999999998</v>
      </c>
      <c r="AB193" s="128">
        <f t="shared" si="45"/>
        <v>0.51473841922807506</v>
      </c>
    </row>
    <row r="194" spans="4:28" x14ac:dyDescent="0.25">
      <c r="D194">
        <v>133</v>
      </c>
      <c r="E194" s="132">
        <f>IF(ISNUMBER(saida!W134)=TRUE,saida!W134,"")</f>
        <v>0.11063721899999999</v>
      </c>
      <c r="F194" s="129">
        <f>IF(ISNUMBER(saida!U134)=TRUE,saida!U134,"")</f>
        <v>323.14999999999998</v>
      </c>
      <c r="G194" s="128">
        <f>IF(ISNUMBER(saida!V134)=TRUE,saida!V134,"")</f>
        <v>4.778102915591935E-2</v>
      </c>
      <c r="H194" s="128">
        <f>IF(ISNUMBER(saida!Y134)=TRUE,saida!Y134,"")</f>
        <v>1.4808355241931359</v>
      </c>
      <c r="I194" s="129">
        <f>(saida!Y134-saida!Z134)/saida!Y134*100</f>
        <v>4.9810021619105047</v>
      </c>
      <c r="J194" s="129">
        <f t="shared" si="46"/>
        <v>4.9810021619105047</v>
      </c>
      <c r="K194" s="129">
        <f t="shared" si="47"/>
        <v>6</v>
      </c>
      <c r="M194" s="129">
        <v>313.14999999999998</v>
      </c>
      <c r="N194" s="128">
        <v>0</v>
      </c>
      <c r="O194" s="128">
        <v>1.639463792580375</v>
      </c>
      <c r="P194" s="128">
        <v>6.6837849828243705</v>
      </c>
      <c r="Q194" s="128">
        <v>6.6837849828243705</v>
      </c>
      <c r="R194" s="128">
        <v>7.7</v>
      </c>
      <c r="T194" s="129">
        <f>saida!X134</f>
        <v>323.14999999999998</v>
      </c>
      <c r="U194" s="128">
        <f>saida!V134</f>
        <v>4.778102915591935E-2</v>
      </c>
      <c r="V194" s="128">
        <f>saida!Y134</f>
        <v>1.4808355241931359</v>
      </c>
      <c r="W194" s="128">
        <f>saida!AA134</f>
        <v>0.51662732440351478</v>
      </c>
      <c r="X194" s="128">
        <f>saida!J134</f>
        <v>-9.2011315976224306E-2</v>
      </c>
      <c r="Z194" s="128">
        <f t="shared" si="44"/>
        <v>0.26666666666666672</v>
      </c>
      <c r="AA194" s="129">
        <f>saida!$AO$6</f>
        <v>293.14999999999998</v>
      </c>
      <c r="AB194" s="128">
        <f t="shared" si="45"/>
        <v>0.48038601810350728</v>
      </c>
    </row>
    <row r="195" spans="4:28" x14ac:dyDescent="0.25">
      <c r="D195">
        <v>134</v>
      </c>
      <c r="E195" s="132">
        <f>IF(ISNUMBER(saida!W135)=TRUE,saida!W135,"")</f>
        <v>0.13170000000000001</v>
      </c>
      <c r="F195" s="129">
        <f>IF(ISNUMBER(saida!U135)=TRUE,saida!U135,"")</f>
        <v>323.14999999999998</v>
      </c>
      <c r="G195" s="128">
        <f>IF(ISNUMBER(saida!V135)=TRUE,saida!V135,"")</f>
        <v>0</v>
      </c>
      <c r="H195" s="128">
        <f>IF(ISNUMBER(saida!Y135)=TRUE,saida!Y135,"")</f>
        <v>1.805512494509073</v>
      </c>
      <c r="I195" s="129">
        <f>(saida!Y135-saida!Z135)/saida!Y135*100</f>
        <v>3.9651671143943643</v>
      </c>
      <c r="J195" s="129">
        <f t="shared" si="46"/>
        <v>3.9651671143943643</v>
      </c>
      <c r="K195" s="129">
        <f t="shared" si="47"/>
        <v>5</v>
      </c>
      <c r="M195" s="129">
        <v>313.14999999999998</v>
      </c>
      <c r="N195" s="128">
        <v>0.5009388968838171</v>
      </c>
      <c r="O195" s="128">
        <v>0.43858510458666822</v>
      </c>
      <c r="P195" s="128">
        <v>-1.364113661972399</v>
      </c>
      <c r="Q195" s="128">
        <v>1.364113661972399</v>
      </c>
      <c r="R195" s="128">
        <v>2.4</v>
      </c>
      <c r="T195" s="129">
        <f>saida!X135</f>
        <v>323.14999999999998</v>
      </c>
      <c r="U195" s="128">
        <f>saida!V135</f>
        <v>0</v>
      </c>
      <c r="V195" s="128">
        <f>saida!Y135</f>
        <v>1.805512494509073</v>
      </c>
      <c r="W195" s="128">
        <f>saida!AA135</f>
        <v>0.51276545362315906</v>
      </c>
      <c r="X195" s="128">
        <f>saida!J135</f>
        <v>1.0000000000000001E-5</v>
      </c>
      <c r="Z195" s="128">
        <f t="shared" si="44"/>
        <v>0.3</v>
      </c>
      <c r="AA195" s="129">
        <f>saida!$AO$6</f>
        <v>293.14999999999998</v>
      </c>
      <c r="AB195" s="128">
        <f t="shared" si="45"/>
        <v>0.4524526949000619</v>
      </c>
    </row>
    <row r="196" spans="4:28" x14ac:dyDescent="0.25">
      <c r="D196">
        <v>135</v>
      </c>
      <c r="E196" s="132">
        <f>IF(ISNUMBER(saida!W136)=TRUE,saida!W136,"")</f>
        <v>0.12640000000000001</v>
      </c>
      <c r="F196" s="129">
        <f>IF(ISNUMBER(saida!U136)=TRUE,saida!U136,"")</f>
        <v>323.14999999999998</v>
      </c>
      <c r="G196" s="128">
        <f>IF(ISNUMBER(saida!V136)=TRUE,saida!V136,"")</f>
        <v>0</v>
      </c>
      <c r="H196" s="128">
        <f>IF(ISNUMBER(saida!Y136)=TRUE,saida!Y136,"")</f>
        <v>1.722340336979594</v>
      </c>
      <c r="I196" s="129">
        <f>(saida!Y136-saida!Z136)/saida!Y136*100</f>
        <v>-0.67237407162119622</v>
      </c>
      <c r="J196" s="129">
        <f t="shared" si="46"/>
        <v>0.67237407162119622</v>
      </c>
      <c r="K196" s="129">
        <f t="shared" si="47"/>
        <v>1.7</v>
      </c>
      <c r="M196" s="129">
        <v>313.14999999999998</v>
      </c>
      <c r="N196" s="128">
        <v>4.9051673881479581E-2</v>
      </c>
      <c r="O196" s="128">
        <v>1.24729867449592</v>
      </c>
      <c r="P196" s="128">
        <v>0.9637723477059924</v>
      </c>
      <c r="Q196" s="128">
        <v>0.9637723477059924</v>
      </c>
      <c r="R196" s="128">
        <v>2</v>
      </c>
      <c r="T196" s="129">
        <f>saida!X136</f>
        <v>323.14999999999998</v>
      </c>
      <c r="U196" s="128">
        <f>saida!V136</f>
        <v>0</v>
      </c>
      <c r="V196" s="128">
        <f>saida!Y136</f>
        <v>1.722340336979594</v>
      </c>
      <c r="W196" s="128">
        <f>saida!AA136</f>
        <v>0.51515517081800943</v>
      </c>
      <c r="X196" s="128">
        <f>saida!J136</f>
        <v>1.0000000000000001E-5</v>
      </c>
      <c r="Z196" s="128">
        <f t="shared" si="44"/>
        <v>0.33333333333333331</v>
      </c>
      <c r="AA196" s="129">
        <f>saida!$AO$6</f>
        <v>293.14999999999998</v>
      </c>
      <c r="AB196" s="128">
        <f t="shared" si="45"/>
        <v>0.42976612727387459</v>
      </c>
    </row>
    <row r="197" spans="4:28" x14ac:dyDescent="0.25">
      <c r="D197">
        <v>136</v>
      </c>
      <c r="E197" s="132">
        <f>IF(ISNUMBER(saida!W137)=TRUE,saida!W137,"")</f>
        <v>0.1260435234031316</v>
      </c>
      <c r="F197" s="129">
        <f>IF(ISNUMBER(saida!U137)=TRUE,saida!U137,"")</f>
        <v>323.14999999999998</v>
      </c>
      <c r="G197" s="128">
        <f>IF(ISNUMBER(saida!V137)=TRUE,saida!V137,"")</f>
        <v>-6.4447598725985021E-17</v>
      </c>
      <c r="H197" s="128">
        <f>IF(ISNUMBER(saida!Y137)=TRUE,saida!Y137,"")</f>
        <v>1.716782406413899</v>
      </c>
      <c r="I197" s="129">
        <f>(saida!Y137-saida!Z137)/saida!Y137*100</f>
        <v>-0.99829194151621059</v>
      </c>
      <c r="J197" s="129">
        <f t="shared" si="46"/>
        <v>0.99829194151621059</v>
      </c>
      <c r="K197" s="129">
        <f t="shared" si="47"/>
        <v>2</v>
      </c>
      <c r="M197" s="129">
        <v>313.14999999999998</v>
      </c>
      <c r="N197" s="128">
        <v>0.1008833732204313</v>
      </c>
      <c r="O197" s="128">
        <v>0.97946514525389639</v>
      </c>
      <c r="P197" s="128">
        <v>-3.1723333457357734</v>
      </c>
      <c r="Q197" s="128">
        <v>3.1723333457357734</v>
      </c>
      <c r="R197" s="128">
        <v>4.2</v>
      </c>
      <c r="T197" s="129">
        <f>saida!X137</f>
        <v>323.14999999999998</v>
      </c>
      <c r="U197" s="128">
        <f>saida!V137</f>
        <v>-6.4447598725985021E-17</v>
      </c>
      <c r="V197" s="128">
        <f>saida!Y137</f>
        <v>1.716782406413899</v>
      </c>
      <c r="W197" s="128">
        <f>saida!AA137</f>
        <v>0.51532275404985528</v>
      </c>
      <c r="X197" s="128">
        <f>saida!J137</f>
        <v>-8.9364712713054795E-3</v>
      </c>
      <c r="Z197" s="128">
        <f t="shared" si="44"/>
        <v>0.36666666666666659</v>
      </c>
      <c r="AA197" s="129">
        <f>saida!$AO$6</f>
        <v>293.14999999999998</v>
      </c>
      <c r="AB197" s="128">
        <f t="shared" si="45"/>
        <v>0.41143912347978778</v>
      </c>
    </row>
    <row r="198" spans="4:28" x14ac:dyDescent="0.25">
      <c r="D198">
        <v>137</v>
      </c>
      <c r="E198" s="132">
        <f>IF(ISNUMBER(saida!W138)=TRUE,saida!W138,"")</f>
        <v>0.1305681416847578</v>
      </c>
      <c r="F198" s="129">
        <f>IF(ISNUMBER(saida!U138)=TRUE,saida!U138,"")</f>
        <v>326.89999999999998</v>
      </c>
      <c r="G198" s="128">
        <f>IF(ISNUMBER(saida!V138)=TRUE,saida!V138,"")</f>
        <v>3.2223799362992523E-17</v>
      </c>
      <c r="H198" s="128">
        <f>IF(ISNUMBER(saida!Y138)=TRUE,saida!Y138,"")</f>
        <v>1.7876652473062979</v>
      </c>
      <c r="I198" s="129">
        <f>(saida!Y138-saida!Z138)/saida!Y138*100</f>
        <v>-1.4223032093472592</v>
      </c>
      <c r="J198" s="129">
        <f t="shared" si="46"/>
        <v>1.4223032093472592</v>
      </c>
      <c r="K198" s="129">
        <f t="shared" si="47"/>
        <v>2.4</v>
      </c>
      <c r="M198" s="129">
        <v>313.14999999999998</v>
      </c>
      <c r="N198" s="128">
        <v>0.24584521969541651</v>
      </c>
      <c r="O198" s="128">
        <v>0.60860245570123839</v>
      </c>
      <c r="P198" s="128">
        <v>-7.3482113438799237</v>
      </c>
      <c r="Q198" s="128">
        <v>7.3482113438799237</v>
      </c>
      <c r="R198" s="128">
        <v>8.3000000000000007</v>
      </c>
      <c r="T198" s="129">
        <f>saida!X138</f>
        <v>326.89999999999998</v>
      </c>
      <c r="U198" s="128">
        <f>saida!V138</f>
        <v>3.2223799362992523E-17</v>
      </c>
      <c r="V198" s="128">
        <f>saida!Y138</f>
        <v>1.7876652473062979</v>
      </c>
      <c r="W198" s="128">
        <f>saida!AA138</f>
        <v>0.51591033144505105</v>
      </c>
      <c r="X198" s="128">
        <f>saida!J138</f>
        <v>-1.283599940739732E-2</v>
      </c>
      <c r="Z198" s="128">
        <f t="shared" si="44"/>
        <v>0.4</v>
      </c>
      <c r="AA198" s="129">
        <f>saida!$AO$6</f>
        <v>293.14999999999998</v>
      </c>
      <c r="AB198" s="128">
        <f t="shared" si="45"/>
        <v>0.39680110884373487</v>
      </c>
    </row>
    <row r="199" spans="4:28" x14ac:dyDescent="0.25">
      <c r="D199">
        <v>138</v>
      </c>
      <c r="E199" s="132">
        <f>IF(ISNUMBER(saida!W139)=TRUE,saida!W139,"")</f>
        <v>0.1350572016050223</v>
      </c>
      <c r="F199" s="129">
        <f>IF(ISNUMBER(saida!U139)=TRUE,saida!U139,"")</f>
        <v>330.75</v>
      </c>
      <c r="G199" s="128">
        <f>IF(ISNUMBER(saida!V139)=TRUE,saida!V139,"")</f>
        <v>-6.4447598725985021E-17</v>
      </c>
      <c r="H199" s="128">
        <f>IF(ISNUMBER(saida!Y139)=TRUE,saida!Y139,"")</f>
        <v>1.858723903430344</v>
      </c>
      <c r="I199" s="129">
        <f>(saida!Y139-saida!Z139)/saida!Y139*100</f>
        <v>-2.0108080498900551</v>
      </c>
      <c r="J199" s="129">
        <f t="shared" si="46"/>
        <v>2.0108080498900551</v>
      </c>
      <c r="K199" s="129">
        <f t="shared" si="47"/>
        <v>3</v>
      </c>
      <c r="M199" s="129">
        <v>313.14999999999998</v>
      </c>
      <c r="N199" s="128">
        <v>0.71784801893518102</v>
      </c>
      <c r="O199" s="128">
        <v>0.46120243960467838</v>
      </c>
      <c r="P199" s="128">
        <v>-0.98405116137758575</v>
      </c>
      <c r="Q199" s="128">
        <v>0.98405116137758575</v>
      </c>
      <c r="R199" s="128">
        <v>2</v>
      </c>
      <c r="T199" s="129">
        <f>saida!X139</f>
        <v>330.75</v>
      </c>
      <c r="U199" s="128">
        <f>saida!V139</f>
        <v>-6.4447598725985021E-17</v>
      </c>
      <c r="V199" s="128">
        <f>saida!Y139</f>
        <v>1.858723903430344</v>
      </c>
      <c r="W199" s="128">
        <f>saida!AA139</f>
        <v>0.51687427025942978</v>
      </c>
      <c r="X199" s="128">
        <f>saida!J139</f>
        <v>-1.828884783443863E-2</v>
      </c>
      <c r="Z199" s="128">
        <f t="shared" si="44"/>
        <v>0.43333333333333329</v>
      </c>
      <c r="AA199" s="129">
        <f>saida!$AO$6</f>
        <v>293.14999999999998</v>
      </c>
      <c r="AB199" s="128">
        <f t="shared" si="45"/>
        <v>0.38534976197254422</v>
      </c>
    </row>
    <row r="200" spans="4:28" x14ac:dyDescent="0.25">
      <c r="D200">
        <v>139</v>
      </c>
      <c r="E200" s="132">
        <f>IF(ISNUMBER(saida!W140)=TRUE,saida!W140,"")</f>
        <v>5.9812984E-2</v>
      </c>
      <c r="F200" s="129">
        <f>IF(ISNUMBER(saida!U140)=TRUE,saida!U140,"")</f>
        <v>330.75</v>
      </c>
      <c r="G200" s="128">
        <f>IF(ISNUMBER(saida!V140)=TRUE,saida!V140,"")</f>
        <v>0.90280727312101872</v>
      </c>
      <c r="H200" s="128">
        <f>IF(ISNUMBER(saida!Y140)=TRUE,saida!Y140,"")</f>
        <v>0.7572961420262796</v>
      </c>
      <c r="I200" s="129">
        <f>(saida!Y140-saida!Z140)/saida!Y140*100</f>
        <v>-3.0129302905664055</v>
      </c>
      <c r="J200" s="129">
        <f t="shared" si="46"/>
        <v>3.0129302905664055</v>
      </c>
      <c r="K200" s="129">
        <f t="shared" si="47"/>
        <v>4</v>
      </c>
      <c r="M200" s="129">
        <v>313.14999999999998</v>
      </c>
      <c r="N200" s="128">
        <v>0.8388874363217097</v>
      </c>
      <c r="O200" s="128">
        <v>0.55798414811841435</v>
      </c>
      <c r="P200" s="128">
        <v>-3.1442120337170891</v>
      </c>
      <c r="Q200" s="128">
        <v>3.1442120337170891</v>
      </c>
      <c r="R200" s="128">
        <v>4.0999999999999996</v>
      </c>
      <c r="T200" s="129">
        <f>saida!X140</f>
        <v>330.75</v>
      </c>
      <c r="U200" s="128">
        <f>saida!V140</f>
        <v>0.90280727312101872</v>
      </c>
      <c r="V200" s="128">
        <f>saida!Y140</f>
        <v>0.7572961420262796</v>
      </c>
      <c r="W200" s="128">
        <f>saida!AA140</f>
        <v>0.28873524741615952</v>
      </c>
      <c r="X200" s="128">
        <f>saida!J140</f>
        <v>-0.34944682266580862</v>
      </c>
      <c r="Z200" s="128">
        <f t="shared" si="44"/>
        <v>0.46666666666666667</v>
      </c>
      <c r="AA200" s="129">
        <f>saida!$AO$6</f>
        <v>293.14999999999998</v>
      </c>
      <c r="AB200" s="128">
        <f t="shared" si="45"/>
        <v>0.37671710417419058</v>
      </c>
    </row>
    <row r="201" spans="4:28" x14ac:dyDescent="0.25">
      <c r="D201">
        <v>140</v>
      </c>
      <c r="E201" s="132">
        <f>IF(ISNUMBER(saida!W141)=TRUE,saida!W141,"")</f>
        <v>8.6359196000000013E-2</v>
      </c>
      <c r="F201" s="129">
        <f>IF(ISNUMBER(saida!U141)=TRUE,saida!U141,"")</f>
        <v>330.75</v>
      </c>
      <c r="G201" s="128">
        <f>IF(ISNUMBER(saida!V141)=TRUE,saida!V141,"")</f>
        <v>1</v>
      </c>
      <c r="H201" s="128">
        <f>IF(ISNUMBER(saida!Y141)=TRUE,saida!Y141,"")</f>
        <v>1.125168660921585</v>
      </c>
      <c r="I201" s="129">
        <f>(saida!Y141-saida!Z141)/saida!Y141*100</f>
        <v>0.5218519664764405</v>
      </c>
      <c r="J201" s="129">
        <f t="shared" si="46"/>
        <v>0.5218519664764405</v>
      </c>
      <c r="K201" s="129">
        <f t="shared" si="47"/>
        <v>1.5</v>
      </c>
      <c r="M201" s="129">
        <v>313.14999999999998</v>
      </c>
      <c r="N201" s="128">
        <v>1</v>
      </c>
      <c r="O201" s="128">
        <v>0.98884263939368922</v>
      </c>
      <c r="P201" s="128">
        <v>-0.27413988783146931</v>
      </c>
      <c r="Q201" s="128">
        <v>0.27413988783146931</v>
      </c>
      <c r="R201" s="128">
        <v>1.3</v>
      </c>
      <c r="T201" s="129">
        <f>saida!X141</f>
        <v>330.75</v>
      </c>
      <c r="U201" s="128">
        <f>saida!V141</f>
        <v>1</v>
      </c>
      <c r="V201" s="128">
        <f>saida!Y141</f>
        <v>1.125168660921585</v>
      </c>
      <c r="W201" s="128">
        <f>saida!AA141</f>
        <v>0.2443283040991765</v>
      </c>
      <c r="X201" s="128">
        <f>saida!J141</f>
        <v>1.0000000000000001E-5</v>
      </c>
      <c r="Z201" s="128">
        <f t="shared" si="44"/>
        <v>0.5</v>
      </c>
      <c r="AA201" s="129">
        <f>saida!$AO$6</f>
        <v>293.14999999999998</v>
      </c>
      <c r="AB201" s="128">
        <f t="shared" si="45"/>
        <v>0.37064624970089538</v>
      </c>
    </row>
    <row r="202" spans="4:28" x14ac:dyDescent="0.25">
      <c r="D202">
        <v>141</v>
      </c>
      <c r="E202" s="132">
        <f>IF(ISNUMBER(saida!W142)=TRUE,saida!W142,"")</f>
        <v>9.9884323000000011E-2</v>
      </c>
      <c r="F202" s="129">
        <f>IF(ISNUMBER(saida!U142)=TRUE,saida!U142,"")</f>
        <v>332.2</v>
      </c>
      <c r="G202" s="128">
        <f>IF(ISNUMBER(saida!V142)=TRUE,saida!V142,"")</f>
        <v>0.1011993493381841</v>
      </c>
      <c r="H202" s="128">
        <f>IF(ISNUMBER(saida!Y142)=TRUE,saida!Y142,"")</f>
        <v>1.3209413305218991</v>
      </c>
      <c r="I202" s="129">
        <f>(saida!Y142-saida!Z142)/saida!Y142*100</f>
        <v>3.1910629314917403</v>
      </c>
      <c r="J202" s="129">
        <f t="shared" si="46"/>
        <v>3.1910629314917403</v>
      </c>
      <c r="K202" s="129">
        <f t="shared" si="47"/>
        <v>4.2</v>
      </c>
      <c r="M202" s="129">
        <v>313.14999999999998</v>
      </c>
      <c r="N202" s="128">
        <v>5.0915893279574548E-2</v>
      </c>
      <c r="O202" s="128">
        <v>1.220501446139308</v>
      </c>
      <c r="P202" s="128">
        <v>-0.43785608551406119</v>
      </c>
      <c r="Q202" s="128">
        <v>0.43785608551406119</v>
      </c>
      <c r="R202" s="128">
        <v>1.4</v>
      </c>
      <c r="T202" s="129">
        <f>saida!X142</f>
        <v>332.2</v>
      </c>
      <c r="U202" s="128">
        <f>saida!V142</f>
        <v>0.1011993493381841</v>
      </c>
      <c r="V202" s="128">
        <f>saida!Y142</f>
        <v>1.3209413305218991</v>
      </c>
      <c r="W202" s="128">
        <f>saida!AA142</f>
        <v>0.51736229002726963</v>
      </c>
      <c r="X202" s="128">
        <f>saida!J142</f>
        <v>-0.24798518416775231</v>
      </c>
      <c r="Z202" s="128">
        <f t="shared" si="44"/>
        <v>0.53333333333333333</v>
      </c>
      <c r="AA202" s="129">
        <f>saida!$AO$6</f>
        <v>293.14999999999998</v>
      </c>
      <c r="AB202" s="128">
        <f t="shared" si="45"/>
        <v>0.36697635264545703</v>
      </c>
    </row>
    <row r="203" spans="4:28" x14ac:dyDescent="0.25">
      <c r="D203">
        <v>142</v>
      </c>
      <c r="E203" s="132">
        <f>IF(ISNUMBER(saida!W143)=TRUE,saida!W143,"")</f>
        <v>4.3851653999999997E-2</v>
      </c>
      <c r="F203" s="129">
        <f>IF(ISNUMBER(saida!U143)=TRUE,saida!U143,"")</f>
        <v>332.2</v>
      </c>
      <c r="G203" s="128">
        <f>IF(ISNUMBER(saida!V143)=TRUE,saida!V143,"")</f>
        <v>0.50686842748396277</v>
      </c>
      <c r="H203" s="128">
        <f>IF(ISNUMBER(saida!Y143)=TRUE,saida!Y143,"")</f>
        <v>0.54594038904502795</v>
      </c>
      <c r="I203" s="129">
        <f>(saida!Y143-saida!Z143)/saida!Y143*100</f>
        <v>5.427922463346559</v>
      </c>
      <c r="J203" s="129">
        <f t="shared" si="46"/>
        <v>5.427922463346559</v>
      </c>
      <c r="K203" s="129">
        <f t="shared" si="47"/>
        <v>6.4</v>
      </c>
      <c r="M203" s="129">
        <v>313.14999999999998</v>
      </c>
      <c r="N203" s="128">
        <v>0.3327464396565486</v>
      </c>
      <c r="O203" s="128">
        <v>0.53938087279410019</v>
      </c>
      <c r="P203" s="128">
        <v>-0.91609667733310807</v>
      </c>
      <c r="Q203" s="128">
        <v>0.91609667733310807</v>
      </c>
      <c r="R203" s="128">
        <v>1.9</v>
      </c>
      <c r="T203" s="129">
        <f>saida!X143</f>
        <v>332.2</v>
      </c>
      <c r="U203" s="128">
        <f>saida!V143</f>
        <v>0.50686842748396277</v>
      </c>
      <c r="V203" s="128">
        <f>saida!Y143</f>
        <v>0.54594038904502795</v>
      </c>
      <c r="W203" s="128">
        <f>saida!AA143</f>
        <v>0.45916579288695109</v>
      </c>
      <c r="X203" s="128">
        <f>saida!J143</f>
        <v>-0.73685698194299598</v>
      </c>
      <c r="Z203" s="128">
        <f t="shared" si="44"/>
        <v>0.56666666666666665</v>
      </c>
      <c r="AA203" s="129">
        <f>saida!$AO$6</f>
        <v>293.14999999999998</v>
      </c>
      <c r="AB203" s="128">
        <f t="shared" si="45"/>
        <v>0.36563425736875232</v>
      </c>
    </row>
    <row r="204" spans="4:28" x14ac:dyDescent="0.25">
      <c r="D204">
        <v>143</v>
      </c>
      <c r="E204" s="132">
        <f>IF(ISNUMBER(saida!W144)=TRUE,saida!W144,"")</f>
        <v>0.100472372</v>
      </c>
      <c r="F204" s="129">
        <f>IF(ISNUMBER(saida!U144)=TRUE,saida!U144,"")</f>
        <v>332.2</v>
      </c>
      <c r="G204" s="128">
        <f>IF(ISNUMBER(saida!V144)=TRUE,saida!V144,"")</f>
        <v>0.10174193488248411</v>
      </c>
      <c r="H204" s="128">
        <f>IF(ISNUMBER(saida!Y144)=TRUE,saida!Y144,"")</f>
        <v>1.3295867328268429</v>
      </c>
      <c r="I204" s="129">
        <f>(saida!Y144-saida!Z144)/saida!Y144*100</f>
        <v>4.0116843585336373</v>
      </c>
      <c r="J204" s="129">
        <f t="shared" si="46"/>
        <v>4.0116843585336373</v>
      </c>
      <c r="K204" s="129">
        <f t="shared" si="47"/>
        <v>5</v>
      </c>
      <c r="M204" s="129">
        <v>315.60000000000002</v>
      </c>
      <c r="N204" s="128">
        <v>0</v>
      </c>
      <c r="O204" s="128">
        <v>1.5638029610552</v>
      </c>
      <c r="P204" s="128">
        <v>-0.94906687966842007</v>
      </c>
      <c r="Q204" s="128">
        <v>0.94906687966842007</v>
      </c>
      <c r="R204" s="128">
        <v>1.9</v>
      </c>
      <c r="T204" s="129">
        <f>saida!X144</f>
        <v>332.2</v>
      </c>
      <c r="U204" s="128">
        <f>saida!V144</f>
        <v>0.10174193488248411</v>
      </c>
      <c r="V204" s="128">
        <f>saida!Y144</f>
        <v>1.3295867328268429</v>
      </c>
      <c r="W204" s="128">
        <f>saida!AA144</f>
        <v>0.51685118786605599</v>
      </c>
      <c r="X204" s="128">
        <f>saida!J144</f>
        <v>-0.2417624709337812</v>
      </c>
      <c r="Z204" s="128">
        <f t="shared" si="44"/>
        <v>0.6</v>
      </c>
      <c r="AA204" s="129">
        <f>saida!$AO$6</f>
        <v>293.14999999999998</v>
      </c>
      <c r="AB204" s="128">
        <f t="shared" si="45"/>
        <v>0.3666321295104174</v>
      </c>
    </row>
    <row r="205" spans="4:28" x14ac:dyDescent="0.25">
      <c r="D205">
        <v>144</v>
      </c>
      <c r="E205" s="132">
        <f>IF(ISNUMBER(saida!W145)=TRUE,saida!W145,"")</f>
        <v>7.6530376999999997E-2</v>
      </c>
      <c r="F205" s="129">
        <f>IF(ISNUMBER(saida!U145)=TRUE,saida!U145,"")</f>
        <v>332.2</v>
      </c>
      <c r="G205" s="128">
        <f>IF(ISNUMBER(saida!V145)=TRUE,saida!V145,"")</f>
        <v>0.17926643523445271</v>
      </c>
      <c r="H205" s="128">
        <f>IF(ISNUMBER(saida!Y145)=TRUE,saida!Y145,"")</f>
        <v>0.98649698626849147</v>
      </c>
      <c r="I205" s="129">
        <f>(saida!Y145-saida!Z145)/saida!Y145*100</f>
        <v>0.43074170671686646</v>
      </c>
      <c r="J205" s="129">
        <f t="shared" si="46"/>
        <v>0.43074170671686646</v>
      </c>
      <c r="K205" s="129">
        <f t="shared" si="47"/>
        <v>1.4</v>
      </c>
      <c r="M205" s="129">
        <v>318.14999999999998</v>
      </c>
      <c r="N205" s="128">
        <v>0</v>
      </c>
      <c r="O205" s="128">
        <v>1.6498625114573791</v>
      </c>
      <c r="P205" s="128">
        <v>1.1963896225207407</v>
      </c>
      <c r="Q205" s="128">
        <v>1.1963896225207407</v>
      </c>
      <c r="R205" s="128">
        <v>2.2000000000000002</v>
      </c>
      <c r="T205" s="129">
        <f>saida!X145</f>
        <v>332.2</v>
      </c>
      <c r="U205" s="128">
        <f>saida!V145</f>
        <v>0.17926643523445271</v>
      </c>
      <c r="V205" s="128">
        <f>saida!Y145</f>
        <v>0.98649698626849147</v>
      </c>
      <c r="W205" s="128">
        <f>saida!AA145</f>
        <v>0.51864188887993345</v>
      </c>
      <c r="X205" s="128">
        <f>saida!J145</f>
        <v>-0.43853053569995343</v>
      </c>
      <c r="Z205" s="128">
        <f t="shared" si="44"/>
        <v>0.6333333333333333</v>
      </c>
      <c r="AA205" s="129">
        <f>saida!$AO$6</f>
        <v>293.14999999999998</v>
      </c>
      <c r="AB205" s="128">
        <f t="shared" si="45"/>
        <v>0.37007103795073087</v>
      </c>
    </row>
    <row r="206" spans="4:28" x14ac:dyDescent="0.25">
      <c r="D206">
        <v>145</v>
      </c>
      <c r="E206" s="132">
        <f>IF(ISNUMBER(saida!W146)=TRUE,saida!W146,"")</f>
        <v>4.2843569999999997E-2</v>
      </c>
      <c r="F206" s="129">
        <f>IF(ISNUMBER(saida!U146)=TRUE,saida!U146,"")</f>
        <v>332.2</v>
      </c>
      <c r="G206" s="128">
        <f>IF(ISNUMBER(saida!V146)=TRUE,saida!V146,"")</f>
        <v>0.51509328749141337</v>
      </c>
      <c r="H206" s="128">
        <f>IF(ISNUMBER(saida!Y146)=TRUE,saida!Y146,"")</f>
        <v>0.53282826507261727</v>
      </c>
      <c r="I206" s="129">
        <f>(saida!Y146-saida!Z146)/saida!Y146*100</f>
        <v>3.7113450427350361</v>
      </c>
      <c r="J206" s="129">
        <f t="shared" si="46"/>
        <v>3.7113450427350361</v>
      </c>
      <c r="K206" s="129">
        <f t="shared" si="47"/>
        <v>4.7</v>
      </c>
      <c r="M206" s="129">
        <v>318.14999999999998</v>
      </c>
      <c r="N206" s="128">
        <v>0</v>
      </c>
      <c r="O206" s="128">
        <v>1.623241353263851</v>
      </c>
      <c r="P206" s="128">
        <v>-0.42398958766997419</v>
      </c>
      <c r="Q206" s="128">
        <v>0.42398958766997419</v>
      </c>
      <c r="R206" s="128">
        <v>1.4</v>
      </c>
      <c r="T206" s="129">
        <f>saida!X146</f>
        <v>332.2</v>
      </c>
      <c r="U206" s="128">
        <f>saida!V146</f>
        <v>0.51509328749141337</v>
      </c>
      <c r="V206" s="128">
        <f>saida!Y146</f>
        <v>0.53282826507261727</v>
      </c>
      <c r="W206" s="128">
        <f>saida!AA146</f>
        <v>0.45834146701106898</v>
      </c>
      <c r="X206" s="128">
        <f>saida!J146</f>
        <v>-0.75254221971770363</v>
      </c>
      <c r="Z206" s="128">
        <f t="shared" si="44"/>
        <v>0.66666666666666663</v>
      </c>
      <c r="AA206" s="129">
        <f>saida!$AO$6</f>
        <v>293.14999999999998</v>
      </c>
      <c r="AB206" s="128">
        <f t="shared" si="45"/>
        <v>0.37615119252460011</v>
      </c>
    </row>
    <row r="207" spans="4:28" x14ac:dyDescent="0.25">
      <c r="D207">
        <v>146</v>
      </c>
      <c r="E207" s="132">
        <f>IF(ISNUMBER(saida!W147)=TRUE,saida!W147,"")</f>
        <v>5.2924410000000012E-2</v>
      </c>
      <c r="F207" s="129">
        <f>IF(ISNUMBER(saida!U147)=TRUE,saida!U147,"")</f>
        <v>332.2</v>
      </c>
      <c r="G207" s="128">
        <f>IF(ISNUMBER(saida!V147)=TRUE,saida!V147,"")</f>
        <v>0.84322638968555774</v>
      </c>
      <c r="H207" s="128">
        <f>IF(ISNUMBER(saida!Y147)=TRUE,saida!Y147,"")</f>
        <v>0.66520561468594086</v>
      </c>
      <c r="I207" s="129">
        <f>(saida!Y147-saida!Z147)/saida!Y147*100</f>
        <v>0.18379565419669802</v>
      </c>
      <c r="J207" s="129">
        <f t="shared" si="46"/>
        <v>0.18379565419669802</v>
      </c>
      <c r="K207" s="129">
        <f t="shared" si="47"/>
        <v>1.2</v>
      </c>
      <c r="M207" s="129">
        <v>318.14999999999998</v>
      </c>
      <c r="N207" s="128">
        <v>0</v>
      </c>
      <c r="O207" s="128">
        <v>1.6155599158548799</v>
      </c>
      <c r="P207" s="128">
        <v>-0.90147147045651388</v>
      </c>
      <c r="Q207" s="128">
        <v>0.90147147045651388</v>
      </c>
      <c r="R207" s="128">
        <v>1.9</v>
      </c>
      <c r="T207" s="129">
        <f>saida!X147</f>
        <v>332.2</v>
      </c>
      <c r="U207" s="128">
        <f>saida!V147</f>
        <v>0.84322638968555774</v>
      </c>
      <c r="V207" s="128">
        <f>saida!Y147</f>
        <v>0.66520561468594086</v>
      </c>
      <c r="W207" s="128">
        <f>saida!AA147</f>
        <v>0.31621819934348511</v>
      </c>
      <c r="X207" s="128">
        <f>saida!J147</f>
        <v>-0.48602785733984838</v>
      </c>
      <c r="Z207" s="128">
        <f t="shared" si="44"/>
        <v>0.7</v>
      </c>
      <c r="AA207" s="129">
        <f>saida!$AO$6</f>
        <v>293.14999999999998</v>
      </c>
      <c r="AB207" s="128">
        <f t="shared" si="45"/>
        <v>0.38519045892815368</v>
      </c>
    </row>
    <row r="208" spans="4:28" x14ac:dyDescent="0.25">
      <c r="D208">
        <v>147</v>
      </c>
      <c r="E208" s="132">
        <f>IF(ISNUMBER(saida!W148)=TRUE,saida!W148,"")</f>
        <v>4.9480123000000001E-2</v>
      </c>
      <c r="F208" s="129">
        <f>IF(ISNUMBER(saida!U148)=TRUE,saida!U148,"")</f>
        <v>332.2</v>
      </c>
      <c r="G208" s="128">
        <f>IF(ISNUMBER(saida!V148)=TRUE,saida!V148,"")</f>
        <v>0.38115886238618218</v>
      </c>
      <c r="H208" s="128">
        <f>IF(ISNUMBER(saida!Y148)=TRUE,saida!Y148,"")</f>
        <v>0.61966089742276897</v>
      </c>
      <c r="I208" s="129">
        <f>(saida!Y148-saida!Z148)/saida!Y148*100</f>
        <v>2.3211659018262676</v>
      </c>
      <c r="J208" s="129">
        <f t="shared" si="46"/>
        <v>2.3211659018262676</v>
      </c>
      <c r="K208" s="129">
        <f t="shared" si="47"/>
        <v>3.3</v>
      </c>
      <c r="M208" s="129">
        <v>318.14999999999998</v>
      </c>
      <c r="N208" s="128">
        <v>0</v>
      </c>
      <c r="O208" s="128">
        <v>1.623241353263851</v>
      </c>
      <c r="P208" s="128">
        <v>-0.42398958766997419</v>
      </c>
      <c r="Q208" s="128">
        <v>0.42398958766997419</v>
      </c>
      <c r="R208" s="128">
        <v>1.4</v>
      </c>
      <c r="T208" s="129">
        <f>saida!X148</f>
        <v>332.2</v>
      </c>
      <c r="U208" s="128">
        <f>saida!V148</f>
        <v>0.38115886238618218</v>
      </c>
      <c r="V208" s="128">
        <f>saida!Y148</f>
        <v>0.61966089742276897</v>
      </c>
      <c r="W208" s="128">
        <f>saida!AA148</f>
        <v>0.49464797136097571</v>
      </c>
      <c r="X208" s="128">
        <f>saida!J148</f>
        <v>-0.6950543651177814</v>
      </c>
      <c r="Z208" s="128">
        <f t="shared" si="44"/>
        <v>0.73333333333333328</v>
      </c>
      <c r="AA208" s="129">
        <f>saida!$AO$6</f>
        <v>293.14999999999998</v>
      </c>
      <c r="AB208" s="128">
        <f t="shared" si="45"/>
        <v>0.39765407807312808</v>
      </c>
    </row>
    <row r="209" spans="4:28" x14ac:dyDescent="0.25">
      <c r="D209">
        <v>148</v>
      </c>
      <c r="E209" s="132">
        <f>IF(ISNUMBER(saida!W149)=TRUE,saida!W149,"")</f>
        <v>4.4775731000000013E-2</v>
      </c>
      <c r="F209" s="129">
        <f>IF(ISNUMBER(saida!U149)=TRUE,saida!U149,"")</f>
        <v>332.2</v>
      </c>
      <c r="G209" s="128">
        <f>IF(ISNUMBER(saida!V149)=TRUE,saida!V149,"")</f>
        <v>0.72049855944625441</v>
      </c>
      <c r="H209" s="128">
        <f>IF(ISNUMBER(saida!Y149)=TRUE,saida!Y149,"")</f>
        <v>0.55798414811841435</v>
      </c>
      <c r="I209" s="129">
        <f>(saida!Y149-saida!Z149)/saida!Y149*100</f>
        <v>4.9876774753932613</v>
      </c>
      <c r="J209" s="129">
        <f t="shared" si="46"/>
        <v>4.9876774753932613</v>
      </c>
      <c r="K209" s="129">
        <f t="shared" si="47"/>
        <v>6</v>
      </c>
      <c r="M209" s="129">
        <v>318.14999999999998</v>
      </c>
      <c r="N209" s="128">
        <v>0</v>
      </c>
      <c r="O209" s="128">
        <v>1.6201677310695319</v>
      </c>
      <c r="P209" s="128">
        <v>-0.61450406177011396</v>
      </c>
      <c r="Q209" s="128">
        <v>0.61450406177011396</v>
      </c>
      <c r="R209" s="128">
        <v>1.6</v>
      </c>
      <c r="T209" s="129">
        <f>saida!X149</f>
        <v>332.2</v>
      </c>
      <c r="U209" s="128">
        <f>saida!V149</f>
        <v>0.72049855944625441</v>
      </c>
      <c r="V209" s="128">
        <f>saida!Y149</f>
        <v>0.55798414811841435</v>
      </c>
      <c r="W209" s="128">
        <f>saida!AA149</f>
        <v>0.37261365754128423</v>
      </c>
      <c r="X209" s="128">
        <f>saida!J149</f>
        <v>-0.65320047490470379</v>
      </c>
      <c r="Z209" s="128">
        <f t="shared" si="44"/>
        <v>0.76666666666666661</v>
      </c>
      <c r="AA209" s="129">
        <f>saida!$AO$6</f>
        <v>293.14999999999998</v>
      </c>
      <c r="AB209" s="128">
        <f t="shared" si="45"/>
        <v>0.41420056189807641</v>
      </c>
    </row>
    <row r="210" spans="4:28" x14ac:dyDescent="0.25">
      <c r="D210">
        <v>149</v>
      </c>
      <c r="E210" s="132">
        <f>IF(ISNUMBER(saida!W150)=TRUE,saida!W150,"")</f>
        <v>4.2843569999999997E-2</v>
      </c>
      <c r="F210" s="129">
        <f>IF(ISNUMBER(saida!U150)=TRUE,saida!U150,"")</f>
        <v>332.2</v>
      </c>
      <c r="G210" s="128">
        <f>IF(ISNUMBER(saida!V150)=TRUE,saida!V150,"")</f>
        <v>0.50585060368230539</v>
      </c>
      <c r="H210" s="128">
        <f>IF(ISNUMBER(saida!Y150)=TRUE,saida!Y150,"")</f>
        <v>0.53282826507261727</v>
      </c>
      <c r="I210" s="129">
        <f>(saida!Y150-saida!Z150)/saida!Y150*100</f>
        <v>3.0212524545708987</v>
      </c>
      <c r="J210" s="129">
        <f t="shared" si="46"/>
        <v>3.0212524545708987</v>
      </c>
      <c r="K210" s="129">
        <f t="shared" si="47"/>
        <v>4</v>
      </c>
      <c r="M210" s="129">
        <v>318.7</v>
      </c>
      <c r="N210" s="128">
        <v>0</v>
      </c>
      <c r="O210" s="128">
        <v>1.622544316312958</v>
      </c>
      <c r="P210" s="128">
        <v>-1.15734751213624</v>
      </c>
      <c r="Q210" s="128">
        <v>1.15734751213624</v>
      </c>
      <c r="R210" s="128">
        <v>2.2000000000000002</v>
      </c>
      <c r="T210" s="129">
        <f>saida!X150</f>
        <v>332.2</v>
      </c>
      <c r="U210" s="128">
        <f>saida!V150</f>
        <v>0.50585060368230539</v>
      </c>
      <c r="V210" s="128">
        <f>saida!Y150</f>
        <v>0.53282826507261727</v>
      </c>
      <c r="W210" s="128">
        <f>saida!AA150</f>
        <v>0.46200392196911222</v>
      </c>
      <c r="X210" s="128">
        <f>saida!J150</f>
        <v>-0.75629532790340825</v>
      </c>
      <c r="Z210" s="128">
        <f t="shared" si="44"/>
        <v>0.8</v>
      </c>
      <c r="AA210" s="129">
        <f>saida!$AO$6</f>
        <v>293.14999999999998</v>
      </c>
      <c r="AB210" s="128">
        <f t="shared" si="45"/>
        <v>0.43575216211291168</v>
      </c>
    </row>
    <row r="211" spans="4:28" x14ac:dyDescent="0.25">
      <c r="D211">
        <v>150</v>
      </c>
      <c r="E211" s="132">
        <f>IF(ISNUMBER(saida!W151)=TRUE,saida!W151,"")</f>
        <v>0.12433036</v>
      </c>
      <c r="F211" s="129">
        <f>IF(ISNUMBER(saida!U151)=TRUE,saida!U151,"")</f>
        <v>332.2</v>
      </c>
      <c r="G211" s="128">
        <f>IF(ISNUMBER(saida!V151)=TRUE,saida!V151,"")</f>
        <v>4.890609961951474E-2</v>
      </c>
      <c r="H211" s="128">
        <f>IF(ISNUMBER(saida!Y151)=TRUE,saida!Y151,"")</f>
        <v>1.6901351062028369</v>
      </c>
      <c r="I211" s="129">
        <f>(saida!Y151-saida!Z151)/saida!Y151*100</f>
        <v>7.3799053565360193</v>
      </c>
      <c r="J211" s="129">
        <f t="shared" si="46"/>
        <v>7.3799053565360193</v>
      </c>
      <c r="K211" s="129">
        <f t="shared" si="47"/>
        <v>8.4</v>
      </c>
      <c r="M211" s="129">
        <v>321.8</v>
      </c>
      <c r="N211" s="128">
        <v>8.5637737947036677E-3</v>
      </c>
      <c r="O211" s="128">
        <v>1.6888311057184791</v>
      </c>
      <c r="P211" s="128">
        <v>2.80836636194686</v>
      </c>
      <c r="Q211" s="128">
        <v>2.80836636194686</v>
      </c>
      <c r="R211" s="128">
        <v>3.8</v>
      </c>
      <c r="T211" s="129">
        <f>saida!X151</f>
        <v>332.2</v>
      </c>
      <c r="U211" s="128">
        <f>saida!V151</f>
        <v>4.890609961951474E-2</v>
      </c>
      <c r="V211" s="128">
        <f>saida!Y151</f>
        <v>1.6901351062028369</v>
      </c>
      <c r="W211" s="128">
        <f>saida!AA151</f>
        <v>0.51421625695227269</v>
      </c>
      <c r="X211" s="128">
        <f>saida!J151</f>
        <v>-7.3885061803729446E-2</v>
      </c>
      <c r="Z211" s="128">
        <f t="shared" si="44"/>
        <v>0.83333333333333337</v>
      </c>
      <c r="AA211" s="129">
        <f>saida!$AO$6</f>
        <v>293.14999999999998</v>
      </c>
      <c r="AB211" s="128">
        <f t="shared" si="45"/>
        <v>0.46360449344596211</v>
      </c>
    </row>
    <row r="212" spans="4:28" x14ac:dyDescent="0.25">
      <c r="D212">
        <v>151</v>
      </c>
      <c r="E212" s="132">
        <f>IF(ISNUMBER(saida!W152)=TRUE,saida!W152,"")</f>
        <v>6.3845320000000011E-2</v>
      </c>
      <c r="F212" s="129">
        <f>IF(ISNUMBER(saida!U152)=TRUE,saida!U152,"")</f>
        <v>332.2</v>
      </c>
      <c r="G212" s="128">
        <f>IF(ISNUMBER(saida!V152)=TRUE,saida!V152,"")</f>
        <v>0.2457708156884178</v>
      </c>
      <c r="H212" s="128">
        <f>IF(ISNUMBER(saida!Y152)=TRUE,saida!Y152,"")</f>
        <v>0.81183165158133919</v>
      </c>
      <c r="I212" s="129">
        <f>(saida!Y152-saida!Z152)/saida!Y152*100</f>
        <v>-2.3786141220758786E-2</v>
      </c>
      <c r="J212" s="129">
        <f t="shared" si="46"/>
        <v>2.3786141220758786E-2</v>
      </c>
      <c r="K212" s="129">
        <f t="shared" si="47"/>
        <v>1</v>
      </c>
      <c r="M212" s="129">
        <v>321.85000000000002</v>
      </c>
      <c r="N212" s="128">
        <v>9.018062286794722E-3</v>
      </c>
      <c r="O212" s="128">
        <v>1.8218108906333019</v>
      </c>
      <c r="P212" s="128">
        <v>10.027608704497091</v>
      </c>
      <c r="Q212" s="128">
        <v>10.027608704497091</v>
      </c>
      <c r="R212" s="128">
        <v>11</v>
      </c>
      <c r="T212" s="129">
        <f>saida!X152</f>
        <v>332.2</v>
      </c>
      <c r="U212" s="128">
        <f>saida!V152</f>
        <v>0.2457708156884178</v>
      </c>
      <c r="V212" s="128">
        <f>saida!Y152</f>
        <v>0.81183165158133919</v>
      </c>
      <c r="W212" s="128">
        <f>saida!AA152</f>
        <v>0.51541030993542492</v>
      </c>
      <c r="X212" s="128">
        <f>saida!J152</f>
        <v>-0.55537601993295271</v>
      </c>
      <c r="Z212" s="128">
        <f t="shared" si="44"/>
        <v>0.8666666666666667</v>
      </c>
      <c r="AA212" s="129">
        <f>saida!$AO$6</f>
        <v>293.14999999999998</v>
      </c>
      <c r="AB212" s="128">
        <f t="shared" si="45"/>
        <v>0.49960122460707351</v>
      </c>
    </row>
    <row r="213" spans="4:28" x14ac:dyDescent="0.25">
      <c r="D213">
        <v>152</v>
      </c>
      <c r="E213" s="132">
        <f>IF(ISNUMBER(saida!W153)=TRUE,saida!W153,"")</f>
        <v>6.2501208000000003E-2</v>
      </c>
      <c r="F213" s="129">
        <f>IF(ISNUMBER(saida!U153)=TRUE,saida!U153,"")</f>
        <v>332.2</v>
      </c>
      <c r="G213" s="128">
        <f>IF(ISNUMBER(saida!V153)=TRUE,saida!V153,"")</f>
        <v>0.24696331260597229</v>
      </c>
      <c r="H213" s="128">
        <f>IF(ISNUMBER(saida!Y153)=TRUE,saida!Y153,"")</f>
        <v>0.793601022581371</v>
      </c>
      <c r="I213" s="129">
        <f>(saida!Y153-saida!Z153)/saida!Y153*100</f>
        <v>-2.0015599952292771</v>
      </c>
      <c r="J213" s="129">
        <f t="shared" si="46"/>
        <v>2.0015599952292771</v>
      </c>
      <c r="K213" s="129">
        <f t="shared" si="47"/>
        <v>3</v>
      </c>
      <c r="M213" s="129">
        <v>322.14999999999998</v>
      </c>
      <c r="N213" s="128">
        <v>4.9963614532937961E-2</v>
      </c>
      <c r="O213" s="128">
        <v>1.488425485345878</v>
      </c>
      <c r="P213" s="128">
        <v>7.0414009393337169</v>
      </c>
      <c r="Q213" s="128">
        <v>7.0414009393337169</v>
      </c>
      <c r="R213" s="128">
        <v>8</v>
      </c>
      <c r="T213" s="129">
        <f>saida!X153</f>
        <v>332.2</v>
      </c>
      <c r="U213" s="128">
        <f>saida!V153</f>
        <v>0.24696331260597229</v>
      </c>
      <c r="V213" s="128">
        <f>saida!Y153</f>
        <v>0.793601022581371</v>
      </c>
      <c r="W213" s="128">
        <f>saida!AA153</f>
        <v>0.51692779447330173</v>
      </c>
      <c r="X213" s="128">
        <f>saida!J153</f>
        <v>-0.57363717565468297</v>
      </c>
      <c r="Z213" s="128">
        <f t="shared" si="44"/>
        <v>0.9</v>
      </c>
      <c r="AA213" s="129">
        <f>saida!$AO$6</f>
        <v>293.14999999999998</v>
      </c>
      <c r="AB213" s="128">
        <f t="shared" si="45"/>
        <v>0.54642363485185252</v>
      </c>
    </row>
    <row r="214" spans="4:28" x14ac:dyDescent="0.25">
      <c r="D214">
        <v>153</v>
      </c>
      <c r="E214" s="132">
        <f>IF(ISNUMBER(saida!W154)=TRUE,saida!W154,"")</f>
        <v>9.9632301999999992E-2</v>
      </c>
      <c r="F214" s="129">
        <f>IF(ISNUMBER(saida!U154)=TRUE,saida!U154,"")</f>
        <v>332.2</v>
      </c>
      <c r="G214" s="128">
        <f>IF(ISNUMBER(saida!V154)=TRUE,saida!V154,"")</f>
        <v>0.10110903048822829</v>
      </c>
      <c r="H214" s="128">
        <f>IF(ISNUMBER(saida!Y154)=TRUE,saida!Y154,"")</f>
        <v>1.317239615142213</v>
      </c>
      <c r="I214" s="129">
        <f>(saida!Y154-saida!Z154)/saida!Y154*100</f>
        <v>2.8868364830845628</v>
      </c>
      <c r="J214" s="129">
        <f t="shared" si="46"/>
        <v>2.8868364830845628</v>
      </c>
      <c r="K214" s="129">
        <f t="shared" si="47"/>
        <v>3.9</v>
      </c>
      <c r="M214" s="129">
        <v>323.05</v>
      </c>
      <c r="N214" s="128">
        <v>0</v>
      </c>
      <c r="O214" s="128">
        <v>1.8524579549854081</v>
      </c>
      <c r="P214" s="128">
        <v>6.5533535543627748</v>
      </c>
      <c r="Q214" s="128">
        <v>6.5533535543627748</v>
      </c>
      <c r="R214" s="128">
        <v>7.6</v>
      </c>
      <c r="T214" s="129">
        <f>saida!X154</f>
        <v>332.2</v>
      </c>
      <c r="U214" s="128">
        <f>saida!V154</f>
        <v>0.10110903048822829</v>
      </c>
      <c r="V214" s="128">
        <f>saida!Y154</f>
        <v>1.317239615142213</v>
      </c>
      <c r="W214" s="128">
        <f>saida!AA154</f>
        <v>0.517552096215802</v>
      </c>
      <c r="X214" s="128">
        <f>saida!J154</f>
        <v>-0.2505390929052857</v>
      </c>
      <c r="Z214" s="128">
        <f t="shared" si="44"/>
        <v>0.93333333333333335</v>
      </c>
      <c r="AA214" s="129">
        <f>saida!$AO$6</f>
        <v>293.14999999999998</v>
      </c>
      <c r="AB214" s="128">
        <f t="shared" si="45"/>
        <v>0.60809541942507184</v>
      </c>
    </row>
    <row r="215" spans="4:28" x14ac:dyDescent="0.25">
      <c r="D215">
        <v>154</v>
      </c>
      <c r="E215" s="132">
        <f>IF(ISNUMBER(saida!W155)=TRUE,saida!W155,"")</f>
        <v>0.14099999999999999</v>
      </c>
      <c r="F215" s="129">
        <f>IF(ISNUMBER(saida!U155)=TRUE,saida!U155,"")</f>
        <v>333.15</v>
      </c>
      <c r="G215" s="128">
        <f>IF(ISNUMBER(saida!V155)=TRUE,saida!V155,"")</f>
        <v>0</v>
      </c>
      <c r="H215" s="128">
        <f>IF(ISNUMBER(saida!Y155)=TRUE,saida!Y155,"")</f>
        <v>1.953936623137162</v>
      </c>
      <c r="I215" s="129">
        <f>(saida!Y155-saida!Z155)/saida!Y155*100</f>
        <v>0.26770808541372365</v>
      </c>
      <c r="J215" s="129">
        <f t="shared" si="46"/>
        <v>0.26770808541372365</v>
      </c>
      <c r="K215" s="129">
        <f t="shared" si="47"/>
        <v>1.3</v>
      </c>
      <c r="M215" s="129">
        <v>323.14999999999998</v>
      </c>
      <c r="N215" s="128">
        <v>0.50788851873368657</v>
      </c>
      <c r="O215" s="128">
        <v>0.47632677062303608</v>
      </c>
      <c r="P215" s="128">
        <v>-0.71392361373237645</v>
      </c>
      <c r="Q215" s="128">
        <v>0.71392361373237645</v>
      </c>
      <c r="R215" s="128">
        <v>1.7</v>
      </c>
      <c r="T215" s="129">
        <f>saida!X155</f>
        <v>333.15</v>
      </c>
      <c r="U215" s="128">
        <f>saida!V155</f>
        <v>0</v>
      </c>
      <c r="V215" s="128">
        <f>saida!Y155</f>
        <v>1.953936623137162</v>
      </c>
      <c r="W215" s="128">
        <f>saida!AA155</f>
        <v>0.51660039953185444</v>
      </c>
      <c r="X215" s="128">
        <f>saida!J155</f>
        <v>1.0000000000000001E-5</v>
      </c>
      <c r="Z215" s="128">
        <f t="shared" si="44"/>
        <v>0.96666666666666667</v>
      </c>
      <c r="AA215" s="129">
        <f>saida!$AO$6</f>
        <v>293.14999999999998</v>
      </c>
      <c r="AB215" s="128">
        <f t="shared" si="45"/>
        <v>0.69092666245406842</v>
      </c>
    </row>
    <row r="216" spans="4:28" x14ac:dyDescent="0.25">
      <c r="D216">
        <v>155</v>
      </c>
      <c r="E216" s="132">
        <f>IF(ISNUMBER(saida!W156)=TRUE,saida!W156,"")</f>
        <v>0.13803036003125899</v>
      </c>
      <c r="F216" s="129">
        <f>IF(ISNUMBER(saida!U156)=TRUE,saida!U156,"")</f>
        <v>333.15</v>
      </c>
      <c r="G216" s="128">
        <f>IF(ISNUMBER(saida!V156)=TRUE,saida!V156,"")</f>
        <v>0</v>
      </c>
      <c r="H216" s="128">
        <f>IF(ISNUMBER(saida!Y156)=TRUE,saida!Y156,"")</f>
        <v>1.9061943392688321</v>
      </c>
      <c r="I216" s="129">
        <f>(saida!Y156-saida!Z156)/saida!Y156*100</f>
        <v>-2.2301733180383985</v>
      </c>
      <c r="J216" s="129">
        <f t="shared" si="46"/>
        <v>2.2301733180383985</v>
      </c>
      <c r="K216" s="129">
        <f t="shared" si="47"/>
        <v>3.2</v>
      </c>
      <c r="M216" s="129">
        <v>323.14999999999998</v>
      </c>
      <c r="N216" s="128">
        <v>0.2467393886519276</v>
      </c>
      <c r="O216" s="128">
        <v>0.69874145441848012</v>
      </c>
      <c r="P216" s="128">
        <v>-5.0829562870377361</v>
      </c>
      <c r="Q216" s="128">
        <v>5.0829562870377361</v>
      </c>
      <c r="R216" s="128">
        <v>6.1</v>
      </c>
      <c r="T216" s="129">
        <f>saida!X156</f>
        <v>333.15</v>
      </c>
      <c r="U216" s="128">
        <f>saida!V156</f>
        <v>0</v>
      </c>
      <c r="V216" s="128">
        <f>saida!Y156</f>
        <v>1.9061943392688321</v>
      </c>
      <c r="W216" s="128">
        <f>saida!AA156</f>
        <v>0.51755867321597104</v>
      </c>
      <c r="X216" s="128">
        <f>saida!J156</f>
        <v>1.0000000000000001E-5</v>
      </c>
      <c r="Z216" s="128">
        <f t="shared" si="44"/>
        <v>1</v>
      </c>
      <c r="AA216" s="129">
        <f>saida!$AO$6</f>
        <v>293.14999999999998</v>
      </c>
      <c r="AB216" s="128">
        <f t="shared" si="45"/>
        <v>0.8054528594113477</v>
      </c>
    </row>
    <row r="217" spans="4:28" x14ac:dyDescent="0.25">
      <c r="D217">
        <v>156</v>
      </c>
      <c r="E217" s="132" t="str">
        <f>IF(ISNUMBER(saida!W157)=TRUE,saida!W157,"")</f>
        <v/>
      </c>
      <c r="F217" s="129" t="str">
        <f>IF(ISNUMBER(saida!U157)=TRUE,saida!U157,"")</f>
        <v/>
      </c>
      <c r="G217" s="128" t="str">
        <f>IF(ISNUMBER(saida!V157)=TRUE,saida!V157,"")</f>
        <v/>
      </c>
      <c r="H217" s="128" t="str">
        <f>IF(ISNUMBER(saida!Y157)=TRUE,saida!Y157,"")</f>
        <v/>
      </c>
      <c r="I217" s="129" t="e">
        <f>(saida!Y157-saida!Z157)/saida!Y157*100</f>
        <v>#DIV/0!</v>
      </c>
      <c r="J217" s="129" t="e">
        <f t="shared" si="46"/>
        <v>#DIV/0!</v>
      </c>
      <c r="K217" s="129" t="e">
        <f t="shared" si="47"/>
        <v>#DIV/0!</v>
      </c>
      <c r="M217" s="129">
        <v>323.14999999999998</v>
      </c>
      <c r="N217" s="128">
        <v>0.10079316621160669</v>
      </c>
      <c r="O217" s="128">
        <v>1.134759543817375</v>
      </c>
      <c r="P217" s="128">
        <v>-1.5434247139808699</v>
      </c>
      <c r="Q217" s="128">
        <v>1.5434247139808699</v>
      </c>
      <c r="R217" s="128">
        <v>2.5</v>
      </c>
      <c r="T217" s="129">
        <f>saida!X157</f>
        <v>0</v>
      </c>
      <c r="U217" s="128">
        <f>saida!V157</f>
        <v>0</v>
      </c>
      <c r="V217" s="128">
        <f>saida!Y157</f>
        <v>0</v>
      </c>
      <c r="W217" s="128">
        <f>saida!AA157</f>
        <v>0</v>
      </c>
      <c r="X217" s="128">
        <f>saida!J157</f>
        <v>0</v>
      </c>
      <c r="Z217" s="133">
        <f t="shared" si="44"/>
        <v>0</v>
      </c>
      <c r="AA217" s="134">
        <f>saida!$AO$7</f>
        <v>295.14999999999998</v>
      </c>
      <c r="AB217" s="133">
        <f t="shared" ref="AB217:AB247" si="48">L5</f>
        <v>1.199439906754838</v>
      </c>
    </row>
    <row r="218" spans="4:28" x14ac:dyDescent="0.25">
      <c r="D218">
        <v>157</v>
      </c>
      <c r="E218" s="132" t="str">
        <f>IF(ISNUMBER(saida!W158)=TRUE,saida!W158,"")</f>
        <v/>
      </c>
      <c r="F218" s="129" t="str">
        <f>IF(ISNUMBER(saida!U158)=TRUE,saida!U158,"")</f>
        <v/>
      </c>
      <c r="G218" s="128" t="str">
        <f>IF(ISNUMBER(saida!V158)=TRUE,saida!V158,"")</f>
        <v/>
      </c>
      <c r="H218" s="128" t="str">
        <f>IF(ISNUMBER(saida!Y158)=TRUE,saida!Y158,"")</f>
        <v/>
      </c>
      <c r="I218" s="129" t="e">
        <f>(saida!Y158-saida!Z158)/saida!Y158*100</f>
        <v>#DIV/0!</v>
      </c>
      <c r="J218" s="129" t="e">
        <f t="shared" si="46"/>
        <v>#DIV/0!</v>
      </c>
      <c r="K218" s="129" t="e">
        <f t="shared" si="47"/>
        <v>#DIV/0!</v>
      </c>
      <c r="M218" s="129">
        <v>323.14999999999998</v>
      </c>
      <c r="N218" s="128">
        <v>4.778102915591935E-2</v>
      </c>
      <c r="O218" s="128">
        <v>1.4808355241931359</v>
      </c>
      <c r="P218" s="128">
        <v>4.5375771433165779</v>
      </c>
      <c r="Q218" s="128">
        <v>4.5375771433165779</v>
      </c>
      <c r="R218" s="128">
        <v>5.5</v>
      </c>
      <c r="T218" s="129">
        <f>saida!X158</f>
        <v>0</v>
      </c>
      <c r="U218" s="128">
        <f>saida!V158</f>
        <v>0</v>
      </c>
      <c r="V218" s="128">
        <f>saida!Y158</f>
        <v>0</v>
      </c>
      <c r="W218" s="128">
        <f>saida!AA158</f>
        <v>0</v>
      </c>
      <c r="X218" s="128">
        <f>saida!J158</f>
        <v>0</v>
      </c>
      <c r="Z218" s="133">
        <f t="shared" si="44"/>
        <v>3.3333333333333333E-2</v>
      </c>
      <c r="AA218" s="134">
        <f>saida!$AO$7</f>
        <v>295.14999999999998</v>
      </c>
      <c r="AB218" s="133">
        <f t="shared" si="48"/>
        <v>1.0229406614378229</v>
      </c>
    </row>
    <row r="219" spans="4:28" x14ac:dyDescent="0.25">
      <c r="D219">
        <v>158</v>
      </c>
      <c r="E219" s="132" t="str">
        <f>IF(ISNUMBER(saida!W159)=TRUE,saida!W159,"")</f>
        <v/>
      </c>
      <c r="F219" s="129" t="str">
        <f>IF(ISNUMBER(saida!U159)=TRUE,saida!U159,"")</f>
        <v/>
      </c>
      <c r="G219" s="128" t="str">
        <f>IF(ISNUMBER(saida!V159)=TRUE,saida!V159,"")</f>
        <v/>
      </c>
      <c r="H219" s="128" t="str">
        <f>IF(ISNUMBER(saida!Y159)=TRUE,saida!Y159,"")</f>
        <v/>
      </c>
      <c r="I219" s="129" t="e">
        <f>(saida!Y159-saida!Z159)/saida!Y159*100</f>
        <v>#DIV/0!</v>
      </c>
      <c r="J219" s="129" t="e">
        <f t="shared" si="46"/>
        <v>#DIV/0!</v>
      </c>
      <c r="K219" s="129" t="e">
        <f t="shared" si="47"/>
        <v>#DIV/0!</v>
      </c>
      <c r="M219" s="129">
        <v>323.14999999999998</v>
      </c>
      <c r="N219" s="128">
        <v>0</v>
      </c>
      <c r="O219" s="128">
        <v>1.805512494509073</v>
      </c>
      <c r="P219" s="128">
        <v>4.0080560560746896</v>
      </c>
      <c r="Q219" s="128">
        <v>4.0080560560746896</v>
      </c>
      <c r="R219" s="128">
        <v>5</v>
      </c>
      <c r="T219" s="129">
        <f>saida!X159</f>
        <v>0</v>
      </c>
      <c r="U219" s="128">
        <f>saida!V159</f>
        <v>0</v>
      </c>
      <c r="V219" s="128">
        <f>saida!Y159</f>
        <v>0</v>
      </c>
      <c r="W219" s="128">
        <f>saida!AA159</f>
        <v>0</v>
      </c>
      <c r="X219" s="128">
        <f>saida!J159</f>
        <v>0</v>
      </c>
      <c r="Z219" s="133">
        <f t="shared" si="44"/>
        <v>6.6666666666666666E-2</v>
      </c>
      <c r="AA219" s="134">
        <f>saida!$AO$7</f>
        <v>295.14999999999998</v>
      </c>
      <c r="AB219" s="133">
        <f t="shared" si="48"/>
        <v>0.88634977893775968</v>
      </c>
    </row>
    <row r="220" spans="4:28" x14ac:dyDescent="0.25">
      <c r="D220">
        <v>159</v>
      </c>
      <c r="E220" s="132" t="str">
        <f>IF(ISNUMBER(saida!W160)=TRUE,saida!W160,"")</f>
        <v/>
      </c>
      <c r="F220" s="129" t="str">
        <f>IF(ISNUMBER(saida!U160)=TRUE,saida!U160,"")</f>
        <v/>
      </c>
      <c r="G220" s="128" t="str">
        <f>IF(ISNUMBER(saida!V160)=TRUE,saida!V160,"")</f>
        <v/>
      </c>
      <c r="H220" s="128" t="str">
        <f>IF(ISNUMBER(saida!Y160)=TRUE,saida!Y160,"")</f>
        <v/>
      </c>
      <c r="I220" s="129" t="e">
        <f>(saida!Y160-saida!Z160)/saida!Y160*100</f>
        <v>#DIV/0!</v>
      </c>
      <c r="J220" s="129" t="e">
        <f t="shared" si="46"/>
        <v>#DIV/0!</v>
      </c>
      <c r="K220" s="129" t="e">
        <f t="shared" si="47"/>
        <v>#DIV/0!</v>
      </c>
      <c r="M220" s="129">
        <v>323.14999999999998</v>
      </c>
      <c r="N220" s="128">
        <v>0</v>
      </c>
      <c r="O220" s="128">
        <v>1.722340336979594</v>
      </c>
      <c r="P220" s="128">
        <v>-0.62741401441444444</v>
      </c>
      <c r="Q220" s="128">
        <v>0.62741401441444444</v>
      </c>
      <c r="R220" s="128">
        <v>1.6</v>
      </c>
      <c r="T220" s="129">
        <f>saida!X160</f>
        <v>0</v>
      </c>
      <c r="U220" s="128">
        <f>saida!V160</f>
        <v>0</v>
      </c>
      <c r="V220" s="128">
        <f>saida!Y160</f>
        <v>0</v>
      </c>
      <c r="W220" s="128">
        <f>saida!AA160</f>
        <v>0</v>
      </c>
      <c r="X220" s="128">
        <f>saida!J160</f>
        <v>0</v>
      </c>
      <c r="Z220" s="133">
        <f t="shared" si="44"/>
        <v>0.1</v>
      </c>
      <c r="AA220" s="134">
        <f>saida!$AO$7</f>
        <v>295.14999999999998</v>
      </c>
      <c r="AB220" s="133">
        <f t="shared" si="48"/>
        <v>0.77943950961581454</v>
      </c>
    </row>
    <row r="221" spans="4:28" x14ac:dyDescent="0.25">
      <c r="D221">
        <v>160</v>
      </c>
      <c r="E221" s="132" t="str">
        <f>IF(ISNUMBER(saida!W161)=TRUE,saida!W161,"")</f>
        <v/>
      </c>
      <c r="F221" s="129" t="str">
        <f>IF(ISNUMBER(saida!U161)=TRUE,saida!U161,"")</f>
        <v/>
      </c>
      <c r="G221" s="128" t="str">
        <f>IF(ISNUMBER(saida!V161)=TRUE,saida!V161,"")</f>
        <v/>
      </c>
      <c r="H221" s="128" t="str">
        <f>IF(ISNUMBER(saida!Y161)=TRUE,saida!Y161,"")</f>
        <v/>
      </c>
      <c r="I221" s="129" t="e">
        <f>(saida!Y161-saida!Z161)/saida!Y161*100</f>
        <v>#DIV/0!</v>
      </c>
      <c r="J221" s="129" t="e">
        <f t="shared" si="46"/>
        <v>#DIV/0!</v>
      </c>
      <c r="K221" s="129" t="e">
        <f t="shared" si="47"/>
        <v>#DIV/0!</v>
      </c>
      <c r="M221" s="129">
        <v>323.14999999999998</v>
      </c>
      <c r="N221" s="128">
        <v>0</v>
      </c>
      <c r="O221" s="128">
        <v>1.722340336979594</v>
      </c>
      <c r="P221" s="128">
        <v>-0.62741401441444444</v>
      </c>
      <c r="Q221" s="128">
        <v>0.62741401441444444</v>
      </c>
      <c r="R221" s="128">
        <v>1.6</v>
      </c>
      <c r="T221" s="129">
        <f>saida!X161</f>
        <v>0</v>
      </c>
      <c r="U221" s="128">
        <f>saida!V161</f>
        <v>0</v>
      </c>
      <c r="V221" s="128">
        <f>saida!Y161</f>
        <v>0</v>
      </c>
      <c r="W221" s="128">
        <f>saida!AA161</f>
        <v>0</v>
      </c>
      <c r="X221" s="128">
        <f>saida!J161</f>
        <v>0</v>
      </c>
      <c r="Z221" s="133">
        <f t="shared" si="44"/>
        <v>0.1333333333333333</v>
      </c>
      <c r="AA221" s="134">
        <f>saida!$AO$7</f>
        <v>295.14999999999998</v>
      </c>
      <c r="AB221" s="133">
        <f t="shared" si="48"/>
        <v>0.69488021223798802</v>
      </c>
    </row>
    <row r="222" spans="4:28" x14ac:dyDescent="0.25">
      <c r="D222">
        <v>161</v>
      </c>
      <c r="E222" s="132" t="str">
        <f>IF(ISNUMBER(saida!W162)=TRUE,saida!W162,"")</f>
        <v/>
      </c>
      <c r="F222" s="129" t="str">
        <f>IF(ISNUMBER(saida!U162)=TRUE,saida!U162,"")</f>
        <v/>
      </c>
      <c r="G222" s="128" t="str">
        <f>IF(ISNUMBER(saida!V162)=TRUE,saida!V162,"")</f>
        <v/>
      </c>
      <c r="H222" s="128" t="str">
        <f>IF(ISNUMBER(saida!Y162)=TRUE,saida!Y162,"")</f>
        <v/>
      </c>
      <c r="I222" s="129" t="e">
        <f>(saida!Y162-saida!Z162)/saida!Y162*100</f>
        <v>#DIV/0!</v>
      </c>
      <c r="J222" s="129" t="e">
        <f t="shared" si="46"/>
        <v>#DIV/0!</v>
      </c>
      <c r="K222" s="129" t="e">
        <f t="shared" si="47"/>
        <v>#DIV/0!</v>
      </c>
      <c r="M222" s="129">
        <v>323.14999999999998</v>
      </c>
      <c r="N222" s="128">
        <v>-6.4447598725985021E-17</v>
      </c>
      <c r="O222" s="128">
        <v>1.716782406413899</v>
      </c>
      <c r="P222" s="128">
        <v>-0.95318633044814827</v>
      </c>
      <c r="Q222" s="128">
        <v>0.95318633044814827</v>
      </c>
      <c r="R222" s="128">
        <v>2</v>
      </c>
      <c r="T222" s="129">
        <f>saida!X162</f>
        <v>0</v>
      </c>
      <c r="U222" s="128">
        <f>saida!V162</f>
        <v>0</v>
      </c>
      <c r="V222" s="128">
        <f>saida!Y162</f>
        <v>0</v>
      </c>
      <c r="W222" s="128">
        <f>saida!AA162</f>
        <v>0</v>
      </c>
      <c r="X222" s="128">
        <f>saida!J162</f>
        <v>0</v>
      </c>
      <c r="Z222" s="133">
        <f t="shared" ref="Z222:Z285" si="49">Z191</f>
        <v>0.16666666666666671</v>
      </c>
      <c r="AA222" s="134">
        <f>saida!$AO$7</f>
        <v>295.14999999999998</v>
      </c>
      <c r="AB222" s="133">
        <f t="shared" si="48"/>
        <v>0.62737406045738886</v>
      </c>
    </row>
    <row r="223" spans="4:28" x14ac:dyDescent="0.25">
      <c r="D223">
        <v>162</v>
      </c>
      <c r="E223" s="132" t="str">
        <f>IF(ISNUMBER(saida!W163)=TRUE,saida!W163,"")</f>
        <v/>
      </c>
      <c r="F223" s="129" t="str">
        <f>IF(ISNUMBER(saida!U163)=TRUE,saida!U163,"")</f>
        <v/>
      </c>
      <c r="G223" s="128" t="str">
        <f>IF(ISNUMBER(saida!V163)=TRUE,saida!V163,"")</f>
        <v/>
      </c>
      <c r="H223" s="128" t="str">
        <f>IF(ISNUMBER(saida!Y163)=TRUE,saida!Y163,"")</f>
        <v/>
      </c>
      <c r="I223" s="129" t="e">
        <f>(saida!Y163-saida!Z163)/saida!Y163*100</f>
        <v>#DIV/0!</v>
      </c>
      <c r="J223" s="129" t="e">
        <f t="shared" si="46"/>
        <v>#DIV/0!</v>
      </c>
      <c r="K223" s="129" t="e">
        <f t="shared" si="47"/>
        <v>#DIV/0!</v>
      </c>
      <c r="M223" s="129">
        <v>326.89999999999998</v>
      </c>
      <c r="N223" s="128">
        <v>3.2223799362992523E-17</v>
      </c>
      <c r="O223" s="128">
        <v>1.7876652473062979</v>
      </c>
      <c r="P223" s="128">
        <v>-1.3692560809756</v>
      </c>
      <c r="Q223" s="128">
        <v>1.3692560809756</v>
      </c>
      <c r="R223" s="128">
        <v>2.4</v>
      </c>
      <c r="T223" s="129">
        <f>saida!X163</f>
        <v>0</v>
      </c>
      <c r="U223" s="128">
        <f>saida!V163</f>
        <v>0</v>
      </c>
      <c r="V223" s="128">
        <f>saida!Y163</f>
        <v>0</v>
      </c>
      <c r="W223" s="128">
        <f>saida!AA163</f>
        <v>0</v>
      </c>
      <c r="X223" s="128">
        <f>saida!J163</f>
        <v>0</v>
      </c>
      <c r="Z223" s="133">
        <f t="shared" si="49"/>
        <v>0.2</v>
      </c>
      <c r="AA223" s="134">
        <f>saida!$AO$7</f>
        <v>295.14999999999998</v>
      </c>
      <c r="AB223" s="133">
        <f t="shared" si="48"/>
        <v>0.57305440023962551</v>
      </c>
    </row>
    <row r="224" spans="4:28" x14ac:dyDescent="0.25">
      <c r="D224">
        <v>163</v>
      </c>
      <c r="E224" s="132" t="str">
        <f>IF(ISNUMBER(saida!W164)=TRUE,saida!W164,"")</f>
        <v/>
      </c>
      <c r="F224" s="129" t="str">
        <f>IF(ISNUMBER(saida!U164)=TRUE,saida!U164,"")</f>
        <v/>
      </c>
      <c r="G224" s="128" t="str">
        <f>IF(ISNUMBER(saida!V164)=TRUE,saida!V164,"")</f>
        <v/>
      </c>
      <c r="H224" s="128" t="str">
        <f>IF(ISNUMBER(saida!Y164)=TRUE,saida!Y164,"")</f>
        <v/>
      </c>
      <c r="I224" s="129" t="e">
        <f>(saida!Y164-saida!Z164)/saida!Y164*100</f>
        <v>#DIV/0!</v>
      </c>
      <c r="J224" s="129" t="e">
        <f t="shared" ref="J224:J287" si="50">ABS(I224)</f>
        <v>#DIV/0!</v>
      </c>
      <c r="K224" s="129" t="e">
        <f t="shared" si="47"/>
        <v>#DIV/0!</v>
      </c>
      <c r="M224" s="129">
        <v>328.15</v>
      </c>
      <c r="N224" s="128">
        <v>0</v>
      </c>
      <c r="O224" s="128">
        <v>1.833991096186163</v>
      </c>
      <c r="P224" s="128">
        <v>-0.26167345888046367</v>
      </c>
      <c r="Q224" s="128">
        <v>0.26167345888046367</v>
      </c>
      <c r="R224" s="128">
        <v>1.3</v>
      </c>
      <c r="T224" s="129">
        <f>saida!X164</f>
        <v>0</v>
      </c>
      <c r="U224" s="128">
        <f>saida!V164</f>
        <v>0</v>
      </c>
      <c r="V224" s="128">
        <f>saida!Y164</f>
        <v>0</v>
      </c>
      <c r="W224" s="128">
        <f>saida!AA164</f>
        <v>0</v>
      </c>
      <c r="X224" s="128">
        <f>saida!J164</f>
        <v>0</v>
      </c>
      <c r="Z224" s="133">
        <f t="shared" si="49"/>
        <v>0.23333333333333331</v>
      </c>
      <c r="AA224" s="134">
        <f>saida!$AO$7</f>
        <v>295.14999999999998</v>
      </c>
      <c r="AB224" s="133">
        <f t="shared" si="48"/>
        <v>0.52907066032573791</v>
      </c>
    </row>
    <row r="225" spans="4:28" x14ac:dyDescent="0.25">
      <c r="D225">
        <v>164</v>
      </c>
      <c r="E225" s="132" t="str">
        <f>IF(ISNUMBER(saida!W165)=TRUE,saida!W165,"")</f>
        <v/>
      </c>
      <c r="F225" s="129" t="str">
        <f>IF(ISNUMBER(saida!U165)=TRUE,saida!U165,"")</f>
        <v/>
      </c>
      <c r="G225" s="128" t="str">
        <f>IF(ISNUMBER(saida!V165)=TRUE,saida!V165,"")</f>
        <v/>
      </c>
      <c r="H225" s="128" t="str">
        <f>IF(ISNUMBER(saida!Y165)=TRUE,saida!Y165,"")</f>
        <v/>
      </c>
      <c r="I225" s="129" t="e">
        <f>(saida!Y165-saida!Z165)/saida!Y165*100</f>
        <v>#DIV/0!</v>
      </c>
      <c r="J225" s="129" t="e">
        <f t="shared" si="50"/>
        <v>#DIV/0!</v>
      </c>
      <c r="K225" s="129" t="e">
        <f t="shared" si="47"/>
        <v>#DIV/0!</v>
      </c>
      <c r="M225" s="129">
        <v>330</v>
      </c>
      <c r="N225" s="128">
        <v>9.3822055143544698E-3</v>
      </c>
      <c r="O225" s="128">
        <v>1.984589752740803</v>
      </c>
      <c r="P225" s="128">
        <v>9.1107518506460643</v>
      </c>
      <c r="Q225" s="128">
        <v>9.1107518506460643</v>
      </c>
      <c r="R225" s="128">
        <v>10.1</v>
      </c>
      <c r="T225" s="129">
        <f>saida!X165</f>
        <v>0</v>
      </c>
      <c r="U225" s="128">
        <f>saida!V165</f>
        <v>0</v>
      </c>
      <c r="V225" s="128">
        <f>saida!Y165</f>
        <v>0</v>
      </c>
      <c r="W225" s="128">
        <f>saida!AA165</f>
        <v>0</v>
      </c>
      <c r="X225" s="128">
        <f>saida!J165</f>
        <v>0</v>
      </c>
      <c r="Z225" s="133">
        <f t="shared" si="49"/>
        <v>0.26666666666666672</v>
      </c>
      <c r="AA225" s="134">
        <f>saida!$AO$7</f>
        <v>295.14999999999998</v>
      </c>
      <c r="AB225" s="133">
        <f t="shared" si="48"/>
        <v>0.49330155875416559</v>
      </c>
    </row>
    <row r="226" spans="4:28" x14ac:dyDescent="0.25">
      <c r="D226">
        <v>165</v>
      </c>
      <c r="E226" s="132" t="str">
        <f>IF(ISNUMBER(saida!W166)=TRUE,saida!W166,"")</f>
        <v/>
      </c>
      <c r="F226" s="129" t="str">
        <f>IF(ISNUMBER(saida!U166)=TRUE,saida!U166,"")</f>
        <v/>
      </c>
      <c r="G226" s="128" t="str">
        <f>IF(ISNUMBER(saida!V166)=TRUE,saida!V166,"")</f>
        <v/>
      </c>
      <c r="H226" s="128" t="str">
        <f>IF(ISNUMBER(saida!Y166)=TRUE,saida!Y166,"")</f>
        <v/>
      </c>
      <c r="I226" s="129" t="e">
        <f>(saida!Y166-saida!Z166)/saida!Y166*100</f>
        <v>#DIV/0!</v>
      </c>
      <c r="J226" s="129" t="e">
        <f t="shared" si="50"/>
        <v>#DIV/0!</v>
      </c>
      <c r="K226" s="129" t="e">
        <f t="shared" si="47"/>
        <v>#DIV/0!</v>
      </c>
      <c r="M226" s="129">
        <v>330.75</v>
      </c>
      <c r="N226" s="128">
        <v>-6.4447598725985021E-17</v>
      </c>
      <c r="O226" s="128">
        <v>1.858723903430344</v>
      </c>
      <c r="P226" s="128">
        <v>-1.9356763846040606</v>
      </c>
      <c r="Q226" s="128">
        <v>1.9356763846040606</v>
      </c>
      <c r="R226" s="128">
        <v>2.9</v>
      </c>
      <c r="T226" s="129">
        <f>saida!X166</f>
        <v>0</v>
      </c>
      <c r="U226" s="128">
        <f>saida!V166</f>
        <v>0</v>
      </c>
      <c r="V226" s="128">
        <f>saida!Y166</f>
        <v>0</v>
      </c>
      <c r="W226" s="128">
        <f>saida!AA166</f>
        <v>0</v>
      </c>
      <c r="X226" s="128">
        <f>saida!J166</f>
        <v>0</v>
      </c>
      <c r="Z226" s="133">
        <f t="shared" si="49"/>
        <v>0.3</v>
      </c>
      <c r="AA226" s="134">
        <f>saida!$AO$7</f>
        <v>295.14999999999998</v>
      </c>
      <c r="AB226" s="133">
        <f t="shared" si="48"/>
        <v>0.46415535135813119</v>
      </c>
    </row>
    <row r="227" spans="4:28" x14ac:dyDescent="0.25">
      <c r="D227">
        <v>166</v>
      </c>
      <c r="E227" s="132" t="str">
        <f>IF(ISNUMBER(saida!W167)=TRUE,saida!W167,"")</f>
        <v/>
      </c>
      <c r="F227" s="129" t="str">
        <f>IF(ISNUMBER(saida!U167)=TRUE,saida!U167,"")</f>
        <v/>
      </c>
      <c r="G227" s="128" t="str">
        <f>IF(ISNUMBER(saida!V167)=TRUE,saida!V167,"")</f>
        <v/>
      </c>
      <c r="H227" s="128" t="str">
        <f>IF(ISNUMBER(saida!Y167)=TRUE,saida!Y167,"")</f>
        <v/>
      </c>
      <c r="I227" s="129" t="e">
        <f>(saida!Y167-saida!Z167)/saida!Y167*100</f>
        <v>#DIV/0!</v>
      </c>
      <c r="J227" s="129" t="e">
        <f t="shared" si="50"/>
        <v>#DIV/0!</v>
      </c>
      <c r="K227" s="129" t="e">
        <f t="shared" si="47"/>
        <v>#DIV/0!</v>
      </c>
      <c r="M227" s="129">
        <v>330.75</v>
      </c>
      <c r="N227" s="128">
        <v>0.90280727312101872</v>
      </c>
      <c r="O227" s="128">
        <v>0.7572961420262796</v>
      </c>
      <c r="P227" s="128">
        <v>-3.5509395045734111</v>
      </c>
      <c r="Q227" s="128">
        <v>3.5509395045734111</v>
      </c>
      <c r="R227" s="128">
        <v>4.5999999999999996</v>
      </c>
      <c r="T227" s="129">
        <f>saida!X167</f>
        <v>0</v>
      </c>
      <c r="U227" s="128">
        <f>saida!V167</f>
        <v>0</v>
      </c>
      <c r="V227" s="128">
        <f>saida!Y167</f>
        <v>0</v>
      </c>
      <c r="W227" s="128">
        <f>saida!AA167</f>
        <v>0</v>
      </c>
      <c r="X227" s="128">
        <f>saida!J167</f>
        <v>0</v>
      </c>
      <c r="Z227" s="133">
        <f t="shared" si="49"/>
        <v>0.33333333333333331</v>
      </c>
      <c r="AA227" s="134">
        <f>saida!$AO$7</f>
        <v>295.14999999999998</v>
      </c>
      <c r="AB227" s="133">
        <f t="shared" si="48"/>
        <v>0.4404301782912502</v>
      </c>
    </row>
    <row r="228" spans="4:28" x14ac:dyDescent="0.25">
      <c r="D228">
        <v>167</v>
      </c>
      <c r="E228" s="132" t="str">
        <f>IF(ISNUMBER(saida!W168)=TRUE,saida!W168,"")</f>
        <v/>
      </c>
      <c r="F228" s="129" t="str">
        <f>IF(ISNUMBER(saida!U168)=TRUE,saida!U168,"")</f>
        <v/>
      </c>
      <c r="G228" s="128" t="str">
        <f>IF(ISNUMBER(saida!V168)=TRUE,saida!V168,"")</f>
        <v/>
      </c>
      <c r="H228" s="128" t="str">
        <f>IF(ISNUMBER(saida!Y168)=TRUE,saida!Y168,"")</f>
        <v/>
      </c>
      <c r="I228" s="129" t="e">
        <f>(saida!Y168-saida!Z168)/saida!Y168*100</f>
        <v>#DIV/0!</v>
      </c>
      <c r="J228" s="129" t="e">
        <f t="shared" si="50"/>
        <v>#DIV/0!</v>
      </c>
      <c r="K228" s="129" t="e">
        <f t="shared" si="47"/>
        <v>#DIV/0!</v>
      </c>
      <c r="M228" s="129">
        <v>330.75</v>
      </c>
      <c r="N228" s="128">
        <v>1</v>
      </c>
      <c r="O228" s="128">
        <v>1.125168660921585</v>
      </c>
      <c r="P228" s="128">
        <v>0.52185236605192231</v>
      </c>
      <c r="Q228" s="128">
        <v>0.52185236605192231</v>
      </c>
      <c r="R228" s="128">
        <v>1.5</v>
      </c>
      <c r="T228" s="129">
        <f>saida!X168</f>
        <v>0</v>
      </c>
      <c r="U228" s="128">
        <f>saida!V168</f>
        <v>0</v>
      </c>
      <c r="V228" s="128">
        <f>saida!Y168</f>
        <v>0</v>
      </c>
      <c r="W228" s="128">
        <f>saida!AA168</f>
        <v>0</v>
      </c>
      <c r="X228" s="128">
        <f>saida!J168</f>
        <v>0</v>
      </c>
      <c r="Z228" s="133">
        <f t="shared" si="49"/>
        <v>0.36666666666666659</v>
      </c>
      <c r="AA228" s="134">
        <f>saida!$AO$7</f>
        <v>295.14999999999998</v>
      </c>
      <c r="AB228" s="133">
        <f t="shared" si="48"/>
        <v>0.4212158556797489</v>
      </c>
    </row>
    <row r="229" spans="4:28" x14ac:dyDescent="0.25">
      <c r="D229">
        <v>168</v>
      </c>
      <c r="E229" s="132" t="str">
        <f>IF(ISNUMBER(saida!W169)=TRUE,saida!W169,"")</f>
        <v/>
      </c>
      <c r="F229" s="129" t="str">
        <f>IF(ISNUMBER(saida!U169)=TRUE,saida!U169,"")</f>
        <v/>
      </c>
      <c r="G229" s="128" t="str">
        <f>IF(ISNUMBER(saida!V169)=TRUE,saida!V169,"")</f>
        <v/>
      </c>
      <c r="H229" s="128" t="str">
        <f>IF(ISNUMBER(saida!Y169)=TRUE,saida!Y169,"")</f>
        <v/>
      </c>
      <c r="I229" s="129" t="e">
        <f>(saida!Y169-saida!Z169)/saida!Y169*100</f>
        <v>#DIV/0!</v>
      </c>
      <c r="J229" s="129" t="e">
        <f t="shared" si="50"/>
        <v>#DIV/0!</v>
      </c>
      <c r="K229" s="129" t="e">
        <f t="shared" si="47"/>
        <v>#DIV/0!</v>
      </c>
      <c r="M229" s="129">
        <v>332.2</v>
      </c>
      <c r="N229" s="128">
        <v>0.1011993493381841</v>
      </c>
      <c r="O229" s="128">
        <v>1.3209413305218991</v>
      </c>
      <c r="P229" s="128">
        <v>2.5917917683455749</v>
      </c>
      <c r="Q229" s="128">
        <v>2.5917917683455749</v>
      </c>
      <c r="R229" s="128">
        <v>3.6</v>
      </c>
      <c r="T229" s="129">
        <f>saida!X169</f>
        <v>0</v>
      </c>
      <c r="U229" s="128">
        <f>saida!V169</f>
        <v>0</v>
      </c>
      <c r="V229" s="128">
        <f>saida!Y169</f>
        <v>0</v>
      </c>
      <c r="W229" s="128">
        <f>saida!AA169</f>
        <v>0</v>
      </c>
      <c r="X229" s="128">
        <f>saida!J169</f>
        <v>0</v>
      </c>
      <c r="Z229" s="133">
        <f t="shared" si="49"/>
        <v>0.4</v>
      </c>
      <c r="AA229" s="134">
        <f>saida!$AO$7</f>
        <v>295.14999999999998</v>
      </c>
      <c r="AB229" s="133">
        <f t="shared" si="48"/>
        <v>0.40582426709032832</v>
      </c>
    </row>
    <row r="230" spans="4:28" x14ac:dyDescent="0.25">
      <c r="D230">
        <v>169</v>
      </c>
      <c r="E230" s="132" t="str">
        <f>IF(ISNUMBER(saida!W170)=TRUE,saida!W170,"")</f>
        <v/>
      </c>
      <c r="F230" s="129" t="str">
        <f>IF(ISNUMBER(saida!U170)=TRUE,saida!U170,"")</f>
        <v/>
      </c>
      <c r="G230" s="128" t="str">
        <f>IF(ISNUMBER(saida!V170)=TRUE,saida!V170,"")</f>
        <v/>
      </c>
      <c r="H230" s="128" t="str">
        <f>IF(ISNUMBER(saida!Y170)=TRUE,saida!Y170,"")</f>
        <v/>
      </c>
      <c r="I230" s="129" t="e">
        <f>(saida!Y170-saida!Z170)/saida!Y170*100</f>
        <v>#DIV/0!</v>
      </c>
      <c r="J230" s="129" t="e">
        <f t="shared" si="50"/>
        <v>#DIV/0!</v>
      </c>
      <c r="K230" s="129" t="e">
        <f t="shared" si="47"/>
        <v>#DIV/0!</v>
      </c>
      <c r="M230" s="129">
        <v>332.2</v>
      </c>
      <c r="N230" s="128">
        <v>0.50686842748396277</v>
      </c>
      <c r="O230" s="128">
        <v>0.54594038904502795</v>
      </c>
      <c r="P230" s="128">
        <v>6.002299101750622</v>
      </c>
      <c r="Q230" s="128">
        <v>6.002299101750622</v>
      </c>
      <c r="R230" s="128">
        <v>7</v>
      </c>
      <c r="T230" s="129">
        <f>saida!X170</f>
        <v>0</v>
      </c>
      <c r="U230" s="128">
        <f>saida!V170</f>
        <v>0</v>
      </c>
      <c r="V230" s="128">
        <f>saida!Y170</f>
        <v>0</v>
      </c>
      <c r="W230" s="128">
        <f>saida!AA170</f>
        <v>0</v>
      </c>
      <c r="X230" s="128">
        <f>saida!J170</f>
        <v>0</v>
      </c>
      <c r="Z230" s="133">
        <f t="shared" si="49"/>
        <v>0.43333333333333329</v>
      </c>
      <c r="AA230" s="134">
        <f>saida!$AO$7</f>
        <v>295.14999999999998</v>
      </c>
      <c r="AB230" s="133">
        <f t="shared" si="48"/>
        <v>0.39374018790392701</v>
      </c>
    </row>
    <row r="231" spans="4:28" x14ac:dyDescent="0.25">
      <c r="D231">
        <v>170</v>
      </c>
      <c r="E231" s="132" t="str">
        <f>IF(ISNUMBER(saida!W171)=TRUE,saida!W171,"")</f>
        <v/>
      </c>
      <c r="F231" s="129" t="str">
        <f>IF(ISNUMBER(saida!U171)=TRUE,saida!U171,"")</f>
        <v/>
      </c>
      <c r="G231" s="128" t="str">
        <f>IF(ISNUMBER(saida!V171)=TRUE,saida!V171,"")</f>
        <v/>
      </c>
      <c r="H231" s="128" t="str">
        <f>IF(ISNUMBER(saida!Y171)=TRUE,saida!Y171,"")</f>
        <v/>
      </c>
      <c r="I231" s="129" t="e">
        <f>(saida!Y171-saida!Z171)/saida!Y171*100</f>
        <v>#DIV/0!</v>
      </c>
      <c r="J231" s="129" t="e">
        <f t="shared" si="50"/>
        <v>#DIV/0!</v>
      </c>
      <c r="K231" s="129" t="e">
        <f t="shared" si="47"/>
        <v>#DIV/0!</v>
      </c>
      <c r="M231" s="129">
        <v>332.2</v>
      </c>
      <c r="N231" s="128">
        <v>0.10174193488248411</v>
      </c>
      <c r="O231" s="128">
        <v>1.3295867328268429</v>
      </c>
      <c r="P231" s="128">
        <v>3.4162295929365651</v>
      </c>
      <c r="Q231" s="128">
        <v>3.4162295929365651</v>
      </c>
      <c r="R231" s="128">
        <v>4.4000000000000004</v>
      </c>
      <c r="T231" s="129">
        <f>saida!X171</f>
        <v>0</v>
      </c>
      <c r="U231" s="128">
        <f>saida!V171</f>
        <v>0</v>
      </c>
      <c r="V231" s="128">
        <f>saida!Y171</f>
        <v>0</v>
      </c>
      <c r="W231" s="128">
        <f>saida!AA171</f>
        <v>0</v>
      </c>
      <c r="X231" s="128">
        <f>saida!J171</f>
        <v>0</v>
      </c>
      <c r="Z231" s="133">
        <f t="shared" si="49"/>
        <v>0.46666666666666667</v>
      </c>
      <c r="AA231" s="134">
        <f>saida!$AO$7</f>
        <v>295.14999999999998</v>
      </c>
      <c r="AB231" s="133">
        <f t="shared" si="48"/>
        <v>0.38458672969394359</v>
      </c>
    </row>
    <row r="232" spans="4:28" x14ac:dyDescent="0.25">
      <c r="D232">
        <v>171</v>
      </c>
      <c r="E232" s="132" t="str">
        <f>IF(ISNUMBER(saida!W172)=TRUE,saida!W172,"")</f>
        <v/>
      </c>
      <c r="F232" s="129" t="str">
        <f>IF(ISNUMBER(saida!U172)=TRUE,saida!U172,"")</f>
        <v/>
      </c>
      <c r="G232" s="128" t="str">
        <f>IF(ISNUMBER(saida!V172)=TRUE,saida!V172,"")</f>
        <v/>
      </c>
      <c r="H232" s="128" t="str">
        <f>IF(ISNUMBER(saida!Y172)=TRUE,saida!Y172,"")</f>
        <v/>
      </c>
      <c r="I232" s="129" t="e">
        <f>(saida!Y172-saida!Z172)/saida!Y172*100</f>
        <v>#DIV/0!</v>
      </c>
      <c r="J232" s="129" t="e">
        <f t="shared" si="50"/>
        <v>#DIV/0!</v>
      </c>
      <c r="K232" s="129" t="e">
        <f t="shared" si="47"/>
        <v>#DIV/0!</v>
      </c>
      <c r="M232" s="129">
        <v>332.2</v>
      </c>
      <c r="N232" s="128">
        <v>0.17926643523445271</v>
      </c>
      <c r="O232" s="128">
        <v>0.98649698626849147</v>
      </c>
      <c r="P232" s="128">
        <v>-0.17770594444046178</v>
      </c>
      <c r="Q232" s="128">
        <v>0.17770594444046178</v>
      </c>
      <c r="R232" s="128">
        <v>1.2</v>
      </c>
      <c r="T232" s="129">
        <f>saida!X172</f>
        <v>0</v>
      </c>
      <c r="U232" s="128">
        <f>saida!V172</f>
        <v>0</v>
      </c>
      <c r="V232" s="128">
        <f>saida!Y172</f>
        <v>0</v>
      </c>
      <c r="W232" s="128">
        <f>saida!AA172</f>
        <v>0</v>
      </c>
      <c r="X232" s="128">
        <f>saida!J172</f>
        <v>0</v>
      </c>
      <c r="Z232" s="133">
        <f t="shared" si="49"/>
        <v>0.5</v>
      </c>
      <c r="AA232" s="134">
        <f>saida!$AO$7</f>
        <v>295.14999999999998</v>
      </c>
      <c r="AB232" s="133">
        <f t="shared" si="48"/>
        <v>0.3781016233676181</v>
      </c>
    </row>
    <row r="233" spans="4:28" x14ac:dyDescent="0.25">
      <c r="D233">
        <v>172</v>
      </c>
      <c r="E233" s="132" t="str">
        <f>IF(ISNUMBER(saida!W173)=TRUE,saida!W173,"")</f>
        <v/>
      </c>
      <c r="F233" s="129" t="str">
        <f>IF(ISNUMBER(saida!U173)=TRUE,saida!U173,"")</f>
        <v/>
      </c>
      <c r="G233" s="128" t="str">
        <f>IF(ISNUMBER(saida!V173)=TRUE,saida!V173,"")</f>
        <v/>
      </c>
      <c r="H233" s="128" t="str">
        <f>IF(ISNUMBER(saida!Y173)=TRUE,saida!Y173,"")</f>
        <v/>
      </c>
      <c r="I233" s="129" t="e">
        <f>(saida!Y173-saida!Z173)/saida!Y173*100</f>
        <v>#DIV/0!</v>
      </c>
      <c r="J233" s="129" t="e">
        <f t="shared" si="50"/>
        <v>#DIV/0!</v>
      </c>
      <c r="K233" s="129" t="e">
        <f t="shared" si="47"/>
        <v>#DIV/0!</v>
      </c>
      <c r="M233" s="129">
        <v>332.2</v>
      </c>
      <c r="N233" s="128">
        <v>0.51509328749141337</v>
      </c>
      <c r="O233" s="128">
        <v>0.53282826507261727</v>
      </c>
      <c r="P233" s="128">
        <v>4.3033421168748278</v>
      </c>
      <c r="Q233" s="128">
        <v>4.3033421168748278</v>
      </c>
      <c r="R233" s="128">
        <v>5.3</v>
      </c>
      <c r="T233" s="129">
        <f>saida!X173</f>
        <v>0</v>
      </c>
      <c r="U233" s="128">
        <f>saida!V173</f>
        <v>0</v>
      </c>
      <c r="V233" s="128">
        <f>saida!Y173</f>
        <v>0</v>
      </c>
      <c r="W233" s="128">
        <f>saida!AA173</f>
        <v>0</v>
      </c>
      <c r="X233" s="128">
        <f>saida!J173</f>
        <v>0</v>
      </c>
      <c r="Z233" s="133">
        <f t="shared" si="49"/>
        <v>0.53333333333333333</v>
      </c>
      <c r="AA233" s="134">
        <f>saida!$AO$7</f>
        <v>295.14999999999998</v>
      </c>
      <c r="AB233" s="133">
        <f t="shared" si="48"/>
        <v>0.37412186472212111</v>
      </c>
    </row>
    <row r="234" spans="4:28" x14ac:dyDescent="0.25">
      <c r="D234">
        <v>173</v>
      </c>
      <c r="E234" s="132" t="str">
        <f>IF(ISNUMBER(saida!W174)=TRUE,saida!W174,"")</f>
        <v/>
      </c>
      <c r="F234" s="129" t="str">
        <f>IF(ISNUMBER(saida!U174)=TRUE,saida!U174,"")</f>
        <v/>
      </c>
      <c r="G234" s="128" t="str">
        <f>IF(ISNUMBER(saida!V174)=TRUE,saida!V174,"")</f>
        <v/>
      </c>
      <c r="H234" s="128" t="str">
        <f>IF(ISNUMBER(saida!Y174)=TRUE,saida!Y174,"")</f>
        <v/>
      </c>
      <c r="I234" s="129" t="e">
        <f>(saida!Y174-saida!Z174)/saida!Y174*100</f>
        <v>#DIV/0!</v>
      </c>
      <c r="J234" s="129" t="e">
        <f t="shared" si="50"/>
        <v>#DIV/0!</v>
      </c>
      <c r="K234" s="129" t="e">
        <f t="shared" si="47"/>
        <v>#DIV/0!</v>
      </c>
      <c r="M234" s="129">
        <v>332.2</v>
      </c>
      <c r="N234" s="128">
        <v>0.84322638968555774</v>
      </c>
      <c r="O234" s="128">
        <v>0.66520561468594086</v>
      </c>
      <c r="P234" s="128">
        <v>-0.20471672426468301</v>
      </c>
      <c r="Q234" s="128">
        <v>0.20471672426468301</v>
      </c>
      <c r="R234" s="128">
        <v>1.2</v>
      </c>
      <c r="T234" s="129">
        <f>saida!X174</f>
        <v>0</v>
      </c>
      <c r="U234" s="128">
        <f>saida!V174</f>
        <v>0</v>
      </c>
      <c r="V234" s="128">
        <f>saida!Y174</f>
        <v>0</v>
      </c>
      <c r="W234" s="128">
        <f>saida!AA174</f>
        <v>0</v>
      </c>
      <c r="X234" s="128">
        <f>saida!J174</f>
        <v>0</v>
      </c>
      <c r="Z234" s="133">
        <f t="shared" si="49"/>
        <v>0.56666666666666665</v>
      </c>
      <c r="AA234" s="134">
        <f>saida!$AO$7</f>
        <v>295.14999999999998</v>
      </c>
      <c r="AB234" s="133">
        <f t="shared" si="48"/>
        <v>0.37257522010630723</v>
      </c>
    </row>
    <row r="235" spans="4:28" x14ac:dyDescent="0.25">
      <c r="D235">
        <v>174</v>
      </c>
      <c r="E235" s="132" t="str">
        <f>IF(ISNUMBER(saida!W175)=TRUE,saida!W175,"")</f>
        <v/>
      </c>
      <c r="F235" s="129" t="str">
        <f>IF(ISNUMBER(saida!U175)=TRUE,saida!U175,"")</f>
        <v/>
      </c>
      <c r="G235" s="128" t="str">
        <f>IF(ISNUMBER(saida!V175)=TRUE,saida!V175,"")</f>
        <v/>
      </c>
      <c r="H235" s="128" t="str">
        <f>IF(ISNUMBER(saida!Y175)=TRUE,saida!Y175,"")</f>
        <v/>
      </c>
      <c r="I235" s="129" t="e">
        <f>(saida!Y175-saida!Z175)/saida!Y175*100</f>
        <v>#DIV/0!</v>
      </c>
      <c r="J235" s="129" t="e">
        <f t="shared" si="50"/>
        <v>#DIV/0!</v>
      </c>
      <c r="K235" s="129" t="e">
        <f t="shared" si="47"/>
        <v>#DIV/0!</v>
      </c>
      <c r="M235" s="129">
        <v>332.2</v>
      </c>
      <c r="N235" s="128">
        <v>0.38115886238618218</v>
      </c>
      <c r="O235" s="128">
        <v>0.61966089742276897</v>
      </c>
      <c r="P235" s="128">
        <v>2.5690259316141173</v>
      </c>
      <c r="Q235" s="128">
        <v>2.5690259316141173</v>
      </c>
      <c r="R235" s="128">
        <v>3.6</v>
      </c>
      <c r="T235" s="129">
        <f>saida!X175</f>
        <v>0</v>
      </c>
      <c r="U235" s="128">
        <f>saida!V175</f>
        <v>0</v>
      </c>
      <c r="V235" s="128">
        <f>saida!Y175</f>
        <v>0</v>
      </c>
      <c r="W235" s="128">
        <f>saida!AA175</f>
        <v>0</v>
      </c>
      <c r="X235" s="128">
        <f>saida!J175</f>
        <v>0</v>
      </c>
      <c r="Z235" s="133">
        <f t="shared" si="49"/>
        <v>0.6</v>
      </c>
      <c r="AA235" s="134">
        <f>saida!$AO$7</f>
        <v>295.14999999999998</v>
      </c>
      <c r="AB235" s="133">
        <f t="shared" si="48"/>
        <v>0.37347786419807438</v>
      </c>
    </row>
    <row r="236" spans="4:28" x14ac:dyDescent="0.25">
      <c r="D236">
        <v>175</v>
      </c>
      <c r="E236" s="132" t="str">
        <f>IF(ISNUMBER(saida!W176)=TRUE,saida!W176,"")</f>
        <v/>
      </c>
      <c r="F236" s="129" t="str">
        <f>IF(ISNUMBER(saida!U176)=TRUE,saida!U176,"")</f>
        <v/>
      </c>
      <c r="G236" s="128" t="str">
        <f>IF(ISNUMBER(saida!V176)=TRUE,saida!V176,"")</f>
        <v/>
      </c>
      <c r="H236" s="128" t="str">
        <f>IF(ISNUMBER(saida!Y176)=TRUE,saida!Y176,"")</f>
        <v/>
      </c>
      <c r="I236" s="129" t="e">
        <f>(saida!Y176-saida!Z176)/saida!Y176*100</f>
        <v>#DIV/0!</v>
      </c>
      <c r="J236" s="129" t="e">
        <f t="shared" si="50"/>
        <v>#DIV/0!</v>
      </c>
      <c r="K236" s="129" t="e">
        <f t="shared" si="47"/>
        <v>#DIV/0!</v>
      </c>
      <c r="M236" s="129">
        <v>332.2</v>
      </c>
      <c r="N236" s="128">
        <v>0.72049855944625441</v>
      </c>
      <c r="O236" s="128">
        <v>0.55798414811841435</v>
      </c>
      <c r="P236" s="128">
        <v>5.1276338925121641</v>
      </c>
      <c r="Q236" s="128">
        <v>5.1276338925121641</v>
      </c>
      <c r="R236" s="128">
        <v>6.1</v>
      </c>
      <c r="T236" s="129">
        <f>saida!X176</f>
        <v>0</v>
      </c>
      <c r="U236" s="128">
        <f>saida!V176</f>
        <v>0</v>
      </c>
      <c r="V236" s="128">
        <f>saida!Y176</f>
        <v>0</v>
      </c>
      <c r="W236" s="128">
        <f>saida!AA176</f>
        <v>0</v>
      </c>
      <c r="X236" s="128">
        <f>saida!J176</f>
        <v>0</v>
      </c>
      <c r="Z236" s="133">
        <f t="shared" si="49"/>
        <v>0.6333333333333333</v>
      </c>
      <c r="AA236" s="134">
        <f>saida!$AO$7</f>
        <v>295.14999999999998</v>
      </c>
      <c r="AB236" s="133">
        <f t="shared" si="48"/>
        <v>0.37693811807346889</v>
      </c>
    </row>
    <row r="237" spans="4:28" x14ac:dyDescent="0.25">
      <c r="D237">
        <v>176</v>
      </c>
      <c r="E237" s="132" t="str">
        <f>IF(ISNUMBER(saida!W177)=TRUE,saida!W177,"")</f>
        <v/>
      </c>
      <c r="F237" s="129" t="str">
        <f>IF(ISNUMBER(saida!U177)=TRUE,saida!U177,"")</f>
        <v/>
      </c>
      <c r="G237" s="128" t="str">
        <f>IF(ISNUMBER(saida!V177)=TRUE,saida!V177,"")</f>
        <v/>
      </c>
      <c r="H237" s="128" t="str">
        <f>IF(ISNUMBER(saida!Y177)=TRUE,saida!Y177,"")</f>
        <v/>
      </c>
      <c r="I237" s="129" t="e">
        <f>(saida!Y177-saida!Z177)/saida!Y177*100</f>
        <v>#DIV/0!</v>
      </c>
      <c r="J237" s="129" t="e">
        <f t="shared" si="50"/>
        <v>#DIV/0!</v>
      </c>
      <c r="K237" s="129" t="e">
        <f t="shared" si="47"/>
        <v>#DIV/0!</v>
      </c>
      <c r="M237" s="129">
        <v>332.2</v>
      </c>
      <c r="N237" s="128">
        <v>0.50585060368230539</v>
      </c>
      <c r="O237" s="128">
        <v>0.53282826507261727</v>
      </c>
      <c r="P237" s="128">
        <v>3.6092043293380289</v>
      </c>
      <c r="Q237" s="128">
        <v>3.6092043293380289</v>
      </c>
      <c r="R237" s="128">
        <v>4.5999999999999996</v>
      </c>
      <c r="T237" s="129">
        <f>saida!X177</f>
        <v>0</v>
      </c>
      <c r="U237" s="128">
        <f>saida!V177</f>
        <v>0</v>
      </c>
      <c r="V237" s="128">
        <f>saida!Y177</f>
        <v>0</v>
      </c>
      <c r="W237" s="128">
        <f>saida!AA177</f>
        <v>0</v>
      </c>
      <c r="X237" s="128">
        <f>saida!J177</f>
        <v>0</v>
      </c>
      <c r="Z237" s="133">
        <f t="shared" si="49"/>
        <v>0.66666666666666663</v>
      </c>
      <c r="AA237" s="134">
        <f>saida!$AO$7</f>
        <v>295.14999999999998</v>
      </c>
      <c r="AB237" s="133">
        <f t="shared" si="48"/>
        <v>0.38316698862835219</v>
      </c>
    </row>
    <row r="238" spans="4:28" x14ac:dyDescent="0.25">
      <c r="D238">
        <v>177</v>
      </c>
      <c r="E238" s="132" t="str">
        <f>IF(ISNUMBER(saida!W178)=TRUE,saida!W178,"")</f>
        <v/>
      </c>
      <c r="F238" s="129" t="str">
        <f>IF(ISNUMBER(saida!U178)=TRUE,saida!U178,"")</f>
        <v/>
      </c>
      <c r="G238" s="128" t="str">
        <f>IF(ISNUMBER(saida!V178)=TRUE,saida!V178,"")</f>
        <v/>
      </c>
      <c r="H238" s="128" t="str">
        <f>IF(ISNUMBER(saida!Y178)=TRUE,saida!Y178,"")</f>
        <v/>
      </c>
      <c r="I238" s="129" t="e">
        <f>(saida!Y178-saida!Z178)/saida!Y178*100</f>
        <v>#DIV/0!</v>
      </c>
      <c r="J238" s="129" t="e">
        <f t="shared" si="50"/>
        <v>#DIV/0!</v>
      </c>
      <c r="K238" s="129" t="e">
        <f t="shared" si="47"/>
        <v>#DIV/0!</v>
      </c>
      <c r="M238" s="129">
        <v>332.2</v>
      </c>
      <c r="N238" s="128">
        <v>4.890609961951474E-2</v>
      </c>
      <c r="O238" s="128">
        <v>1.6901351062028369</v>
      </c>
      <c r="P238" s="128">
        <v>7.0301713444506824</v>
      </c>
      <c r="Q238" s="128">
        <v>7.0301713444506824</v>
      </c>
      <c r="R238" s="128">
        <v>8</v>
      </c>
      <c r="T238" s="129">
        <f>saida!X178</f>
        <v>0</v>
      </c>
      <c r="U238" s="128">
        <f>saida!V178</f>
        <v>0</v>
      </c>
      <c r="V238" s="128">
        <f>saida!Y178</f>
        <v>0</v>
      </c>
      <c r="W238" s="128">
        <f>saida!AA178</f>
        <v>0</v>
      </c>
      <c r="X238" s="128">
        <f>saida!J178</f>
        <v>0</v>
      </c>
      <c r="Z238" s="133">
        <f t="shared" si="49"/>
        <v>0.7</v>
      </c>
      <c r="AA238" s="134">
        <f>saida!$AO$7</f>
        <v>295.14999999999998</v>
      </c>
      <c r="AB238" s="133">
        <f t="shared" si="48"/>
        <v>0.39249711583905689</v>
      </c>
    </row>
    <row r="239" spans="4:28" x14ac:dyDescent="0.25">
      <c r="D239">
        <v>178</v>
      </c>
      <c r="E239" s="132" t="str">
        <f>IF(ISNUMBER(saida!W179)=TRUE,saida!W179,"")</f>
        <v/>
      </c>
      <c r="F239" s="129" t="str">
        <f>IF(ISNUMBER(saida!U179)=TRUE,saida!U179,"")</f>
        <v/>
      </c>
      <c r="G239" s="128" t="str">
        <f>IF(ISNUMBER(saida!V179)=TRUE,saida!V179,"")</f>
        <v/>
      </c>
      <c r="H239" s="128" t="str">
        <f>IF(ISNUMBER(saida!Y179)=TRUE,saida!Y179,"")</f>
        <v/>
      </c>
      <c r="I239" s="129" t="e">
        <f>(saida!Y179-saida!Z179)/saida!Y179*100</f>
        <v>#DIV/0!</v>
      </c>
      <c r="J239" s="129" t="e">
        <f t="shared" si="50"/>
        <v>#DIV/0!</v>
      </c>
      <c r="K239" s="129" t="e">
        <f t="shared" si="47"/>
        <v>#DIV/0!</v>
      </c>
      <c r="M239" s="129">
        <v>332.2</v>
      </c>
      <c r="N239" s="128">
        <v>0.2457708156884178</v>
      </c>
      <c r="O239" s="128">
        <v>0.81183165158133919</v>
      </c>
      <c r="P239" s="128">
        <v>-0.40776260180562407</v>
      </c>
      <c r="Q239" s="128">
        <v>0.40776260180562407</v>
      </c>
      <c r="R239" s="128">
        <v>1.4</v>
      </c>
      <c r="T239" s="129">
        <f>saida!X179</f>
        <v>0</v>
      </c>
      <c r="U239" s="128">
        <f>saida!V179</f>
        <v>0</v>
      </c>
      <c r="V239" s="128">
        <f>saida!Y179</f>
        <v>0</v>
      </c>
      <c r="W239" s="128">
        <f>saida!AA179</f>
        <v>0</v>
      </c>
      <c r="X239" s="128">
        <f>saida!J179</f>
        <v>0</v>
      </c>
      <c r="Z239" s="133">
        <f t="shared" si="49"/>
        <v>0.73333333333333328</v>
      </c>
      <c r="AA239" s="134">
        <f>saida!$AO$7</f>
        <v>295.14999999999998</v>
      </c>
      <c r="AB239" s="133">
        <f t="shared" si="48"/>
        <v>0.40541301920853551</v>
      </c>
    </row>
    <row r="240" spans="4:28" x14ac:dyDescent="0.25">
      <c r="D240">
        <v>179</v>
      </c>
      <c r="E240" s="132" t="str">
        <f>IF(ISNUMBER(saida!W180)=TRUE,saida!W180,"")</f>
        <v/>
      </c>
      <c r="F240" s="129" t="str">
        <f>IF(ISNUMBER(saida!U180)=TRUE,saida!U180,"")</f>
        <v/>
      </c>
      <c r="G240" s="128" t="str">
        <f>IF(ISNUMBER(saida!V180)=TRUE,saida!V180,"")</f>
        <v/>
      </c>
      <c r="H240" s="128" t="str">
        <f>IF(ISNUMBER(saida!Y180)=TRUE,saida!Y180,"")</f>
        <v/>
      </c>
      <c r="I240" s="129" t="e">
        <f>(saida!Y180-saida!Z180)/saida!Y180*100</f>
        <v>#DIV/0!</v>
      </c>
      <c r="J240" s="129" t="e">
        <f t="shared" si="50"/>
        <v>#DIV/0!</v>
      </c>
      <c r="K240" s="129" t="e">
        <f t="shared" si="47"/>
        <v>#DIV/0!</v>
      </c>
      <c r="M240" s="129">
        <v>332.2</v>
      </c>
      <c r="N240" s="128">
        <v>0.24696331260597229</v>
      </c>
      <c r="O240" s="128">
        <v>0.793601022581371</v>
      </c>
      <c r="P240" s="128">
        <v>-2.3878532940904202</v>
      </c>
      <c r="Q240" s="128">
        <v>2.3878532940904202</v>
      </c>
      <c r="R240" s="128">
        <v>3.4</v>
      </c>
      <c r="T240" s="129">
        <f>saida!X180</f>
        <v>0</v>
      </c>
      <c r="U240" s="128">
        <f>saida!V180</f>
        <v>0</v>
      </c>
      <c r="V240" s="128">
        <f>saida!Y180</f>
        <v>0</v>
      </c>
      <c r="W240" s="128">
        <f>saida!AA180</f>
        <v>0</v>
      </c>
      <c r="X240" s="128">
        <f>saida!J180</f>
        <v>0</v>
      </c>
      <c r="Z240" s="133">
        <f t="shared" si="49"/>
        <v>0.76666666666666661</v>
      </c>
      <c r="AA240" s="134">
        <f>saida!$AO$7</f>
        <v>295.14999999999998</v>
      </c>
      <c r="AB240" s="133">
        <f t="shared" si="48"/>
        <v>0.42259740316334321</v>
      </c>
    </row>
    <row r="241" spans="4:28" x14ac:dyDescent="0.25">
      <c r="D241">
        <v>180</v>
      </c>
      <c r="E241" s="132" t="str">
        <f>IF(ISNUMBER(saida!W181)=TRUE,saida!W181,"")</f>
        <v/>
      </c>
      <c r="F241" s="129" t="str">
        <f>IF(ISNUMBER(saida!U181)=TRUE,saida!U181,"")</f>
        <v/>
      </c>
      <c r="G241" s="128" t="str">
        <f>IF(ISNUMBER(saida!V181)=TRUE,saida!V181,"")</f>
        <v/>
      </c>
      <c r="H241" s="128" t="str">
        <f>IF(ISNUMBER(saida!Y181)=TRUE,saida!Y181,"")</f>
        <v/>
      </c>
      <c r="I241" s="129" t="e">
        <f>(saida!Y181-saida!Z181)/saida!Y181*100</f>
        <v>#DIV/0!</v>
      </c>
      <c r="J241" s="129" t="e">
        <f t="shared" si="50"/>
        <v>#DIV/0!</v>
      </c>
      <c r="K241" s="129" t="e">
        <f t="shared" si="47"/>
        <v>#DIV/0!</v>
      </c>
      <c r="M241" s="129">
        <v>332.2</v>
      </c>
      <c r="N241" s="128">
        <v>0.10110903048822829</v>
      </c>
      <c r="O241" s="128">
        <v>1.317239615142213</v>
      </c>
      <c r="P241" s="128">
        <v>2.2858969698418301</v>
      </c>
      <c r="Q241" s="128">
        <v>2.2858969698418301</v>
      </c>
      <c r="R241" s="128">
        <v>3.3</v>
      </c>
      <c r="T241" s="129">
        <f>saida!X181</f>
        <v>0</v>
      </c>
      <c r="U241" s="128">
        <f>saida!V181</f>
        <v>0</v>
      </c>
      <c r="V241" s="128">
        <f>saida!Y181</f>
        <v>0</v>
      </c>
      <c r="W241" s="128">
        <f>saida!AA181</f>
        <v>0</v>
      </c>
      <c r="X241" s="128">
        <f>saida!J181</f>
        <v>0</v>
      </c>
      <c r="Z241" s="133">
        <f t="shared" si="49"/>
        <v>0.8</v>
      </c>
      <c r="AA241" s="134">
        <f>saida!$AO$7</f>
        <v>295.14999999999998</v>
      </c>
      <c r="AB241" s="133">
        <f t="shared" si="48"/>
        <v>0.44500193306062569</v>
      </c>
    </row>
    <row r="242" spans="4:28" x14ac:dyDescent="0.25">
      <c r="D242">
        <v>181</v>
      </c>
      <c r="E242" s="132" t="str">
        <f>IF(ISNUMBER(saida!W182)=TRUE,saida!W182,"")</f>
        <v/>
      </c>
      <c r="F242" s="129" t="str">
        <f>IF(ISNUMBER(saida!U182)=TRUE,saida!U182,"")</f>
        <v/>
      </c>
      <c r="G242" s="128" t="str">
        <f>IF(ISNUMBER(saida!V182)=TRUE,saida!V182,"")</f>
        <v/>
      </c>
      <c r="H242" s="128" t="str">
        <f>IF(ISNUMBER(saida!Y182)=TRUE,saida!Y182,"")</f>
        <v/>
      </c>
      <c r="I242" s="129" t="e">
        <f>(saida!Y182-saida!Z182)/saida!Y182*100</f>
        <v>#DIV/0!</v>
      </c>
      <c r="J242" s="129" t="e">
        <f t="shared" si="50"/>
        <v>#DIV/0!</v>
      </c>
      <c r="K242" s="129" t="e">
        <f t="shared" si="47"/>
        <v>#DIV/0!</v>
      </c>
      <c r="M242" s="129">
        <v>332.2</v>
      </c>
      <c r="N242" s="128">
        <v>4.8469931561068921E-2</v>
      </c>
      <c r="O242" s="128">
        <v>1.747759873004924</v>
      </c>
      <c r="P242" s="128">
        <v>9.9384552895357441</v>
      </c>
      <c r="Q242" s="128">
        <v>9.9384552895357441</v>
      </c>
      <c r="R242" s="128">
        <v>10.9</v>
      </c>
      <c r="T242" s="129">
        <f>saida!X182</f>
        <v>0</v>
      </c>
      <c r="U242" s="128">
        <f>saida!V182</f>
        <v>0</v>
      </c>
      <c r="V242" s="128">
        <f>saida!Y182</f>
        <v>0</v>
      </c>
      <c r="W242" s="128">
        <f>saida!AA182</f>
        <v>0</v>
      </c>
      <c r="X242" s="128">
        <f>saida!J182</f>
        <v>0</v>
      </c>
      <c r="Z242" s="133">
        <f t="shared" si="49"/>
        <v>0.83333333333333337</v>
      </c>
      <c r="AA242" s="134">
        <f>saida!$AO$7</f>
        <v>295.14999999999998</v>
      </c>
      <c r="AB242" s="133">
        <f t="shared" si="48"/>
        <v>0.47395593492804527</v>
      </c>
    </row>
    <row r="243" spans="4:28" x14ac:dyDescent="0.25">
      <c r="D243">
        <v>182</v>
      </c>
      <c r="E243" s="132" t="str">
        <f>IF(ISNUMBER(saida!W183)=TRUE,saida!W183,"")</f>
        <v/>
      </c>
      <c r="F243" s="129" t="str">
        <f>IF(ISNUMBER(saida!U183)=TRUE,saida!U183,"")</f>
        <v/>
      </c>
      <c r="G243" s="128" t="str">
        <f>IF(ISNUMBER(saida!V183)=TRUE,saida!V183,"")</f>
        <v/>
      </c>
      <c r="H243" s="128" t="str">
        <f>IF(ISNUMBER(saida!Y183)=TRUE,saida!Y183,"")</f>
        <v/>
      </c>
      <c r="I243" s="129" t="e">
        <f>(saida!Y183-saida!Z183)/saida!Y183*100</f>
        <v>#DIV/0!</v>
      </c>
      <c r="J243" s="129" t="e">
        <f t="shared" si="50"/>
        <v>#DIV/0!</v>
      </c>
      <c r="K243" s="129" t="e">
        <f t="shared" si="47"/>
        <v>#DIV/0!</v>
      </c>
      <c r="M243" s="129">
        <v>333.15</v>
      </c>
      <c r="N243" s="128">
        <v>0</v>
      </c>
      <c r="O243" s="128">
        <v>1.953936623137162</v>
      </c>
      <c r="P243" s="128">
        <v>0.36119342327673465</v>
      </c>
      <c r="Q243" s="128">
        <v>0.36119342327673465</v>
      </c>
      <c r="R243" s="128">
        <v>1.4</v>
      </c>
      <c r="T243" s="129">
        <f>saida!X183</f>
        <v>0</v>
      </c>
      <c r="U243" s="128">
        <f>saida!V183</f>
        <v>0</v>
      </c>
      <c r="V243" s="128">
        <f>saida!Y183</f>
        <v>0</v>
      </c>
      <c r="W243" s="128">
        <f>saida!AA183</f>
        <v>0</v>
      </c>
      <c r="X243" s="128">
        <f>saida!J183</f>
        <v>0</v>
      </c>
      <c r="Z243" s="133">
        <f t="shared" si="49"/>
        <v>0.8666666666666667</v>
      </c>
      <c r="AA243" s="134">
        <f>saida!$AO$7</f>
        <v>295.14999999999998</v>
      </c>
      <c r="AB243" s="133">
        <f t="shared" si="48"/>
        <v>0.51133802850318588</v>
      </c>
    </row>
    <row r="244" spans="4:28" x14ac:dyDescent="0.25">
      <c r="D244">
        <v>183</v>
      </c>
      <c r="E244" s="132" t="str">
        <f>IF(ISNUMBER(saida!W184)=TRUE,saida!W184,"")</f>
        <v/>
      </c>
      <c r="F244" s="129" t="str">
        <f>IF(ISNUMBER(saida!U184)=TRUE,saida!U184,"")</f>
        <v/>
      </c>
      <c r="G244" s="128" t="str">
        <f>IF(ISNUMBER(saida!V184)=TRUE,saida!V184,"")</f>
        <v/>
      </c>
      <c r="H244" s="128" t="str">
        <f>IF(ISNUMBER(saida!Y184)=TRUE,saida!Y184,"")</f>
        <v/>
      </c>
      <c r="I244" s="129" t="e">
        <f>(saida!Y184-saida!Z184)/saida!Y184*100</f>
        <v>#DIV/0!</v>
      </c>
      <c r="J244" s="129" t="e">
        <f t="shared" si="50"/>
        <v>#DIV/0!</v>
      </c>
      <c r="K244" s="129" t="e">
        <f t="shared" si="47"/>
        <v>#DIV/0!</v>
      </c>
      <c r="M244" s="129">
        <v>333.15</v>
      </c>
      <c r="N244" s="128">
        <v>0</v>
      </c>
      <c r="O244" s="128">
        <v>1.953936623137162</v>
      </c>
      <c r="P244" s="128">
        <v>0.36119342327673465</v>
      </c>
      <c r="Q244" s="128">
        <v>0.36119342327673465</v>
      </c>
      <c r="R244" s="128">
        <v>1.4</v>
      </c>
      <c r="T244" s="129">
        <f>saida!X184</f>
        <v>0</v>
      </c>
      <c r="U244" s="128">
        <f>saida!V184</f>
        <v>0</v>
      </c>
      <c r="V244" s="128">
        <f>saida!Y184</f>
        <v>0</v>
      </c>
      <c r="W244" s="128">
        <f>saida!AA184</f>
        <v>0</v>
      </c>
      <c r="X244" s="128">
        <f>saida!J184</f>
        <v>0</v>
      </c>
      <c r="Z244" s="133">
        <f t="shared" si="49"/>
        <v>0.9</v>
      </c>
      <c r="AA244" s="134">
        <f>saida!$AO$7</f>
        <v>295.14999999999998</v>
      </c>
      <c r="AB244" s="133">
        <f t="shared" si="48"/>
        <v>0.55985747438593814</v>
      </c>
    </row>
    <row r="245" spans="4:28" x14ac:dyDescent="0.25">
      <c r="D245">
        <v>184</v>
      </c>
      <c r="E245" s="132" t="str">
        <f>IF(ISNUMBER(saida!W185)=TRUE,saida!W185,"")</f>
        <v/>
      </c>
      <c r="F245" s="129" t="str">
        <f>IF(ISNUMBER(saida!U185)=TRUE,saida!U185,"")</f>
        <v/>
      </c>
      <c r="G245" s="128" t="str">
        <f>IF(ISNUMBER(saida!V185)=TRUE,saida!V185,"")</f>
        <v/>
      </c>
      <c r="H245" s="128" t="str">
        <f>IF(ISNUMBER(saida!Y185)=TRUE,saida!Y185,"")</f>
        <v/>
      </c>
      <c r="I245" s="129" t="e">
        <f>(saida!Y185-saida!Z185)/saida!Y185*100</f>
        <v>#DIV/0!</v>
      </c>
      <c r="J245" s="129" t="e">
        <f t="shared" si="50"/>
        <v>#DIV/0!</v>
      </c>
      <c r="K245" s="129" t="e">
        <f t="shared" si="47"/>
        <v>#DIV/0!</v>
      </c>
      <c r="M245" s="129">
        <v>333.15</v>
      </c>
      <c r="N245" s="128">
        <v>0</v>
      </c>
      <c r="O245" s="128">
        <v>1.9061943392688321</v>
      </c>
      <c r="P245" s="128">
        <v>-2.1343465591325077</v>
      </c>
      <c r="Q245" s="128">
        <v>2.1343465591325077</v>
      </c>
      <c r="R245" s="128">
        <v>3.1</v>
      </c>
      <c r="T245" s="129">
        <f>saida!X185</f>
        <v>0</v>
      </c>
      <c r="U245" s="128">
        <f>saida!V185</f>
        <v>0</v>
      </c>
      <c r="V245" s="128">
        <f>saida!Y185</f>
        <v>0</v>
      </c>
      <c r="W245" s="128">
        <f>saida!AA185</f>
        <v>0</v>
      </c>
      <c r="X245" s="128">
        <f>saida!J185</f>
        <v>0</v>
      </c>
      <c r="Z245" s="133">
        <f t="shared" si="49"/>
        <v>0.93333333333333335</v>
      </c>
      <c r="AA245" s="134">
        <f>saida!$AO$7</f>
        <v>295.14999999999998</v>
      </c>
      <c r="AB245" s="133">
        <f t="shared" si="48"/>
        <v>0.62353861262232335</v>
      </c>
    </row>
    <row r="246" spans="4:28" x14ac:dyDescent="0.25">
      <c r="D246">
        <v>185</v>
      </c>
      <c r="E246" s="132" t="str">
        <f>IF(ISNUMBER(saida!W186)=TRUE,saida!W186,"")</f>
        <v/>
      </c>
      <c r="F246" s="129" t="str">
        <f>IF(ISNUMBER(saida!U186)=TRUE,saida!U186,"")</f>
        <v/>
      </c>
      <c r="G246" s="128" t="str">
        <f>IF(ISNUMBER(saida!V186)=TRUE,saida!V186,"")</f>
        <v/>
      </c>
      <c r="H246" s="128" t="str">
        <f>IF(ISNUMBER(saida!Y186)=TRUE,saida!Y186,"")</f>
        <v/>
      </c>
      <c r="I246" s="129" t="e">
        <f>(saida!Y186-saida!Z186)/saida!Y186*100</f>
        <v>#DIV/0!</v>
      </c>
      <c r="J246" s="129" t="e">
        <f t="shared" si="50"/>
        <v>#DIV/0!</v>
      </c>
      <c r="K246" s="129" t="e">
        <f t="shared" si="47"/>
        <v>#DIV/0!</v>
      </c>
      <c r="M246" s="129"/>
      <c r="N246" s="128"/>
      <c r="O246" s="128"/>
      <c r="P246" s="128"/>
      <c r="Q246" s="128"/>
      <c r="R246" s="128"/>
      <c r="T246" s="129">
        <f>saida!X186</f>
        <v>0</v>
      </c>
      <c r="U246" s="128">
        <f>saida!V186</f>
        <v>0</v>
      </c>
      <c r="V246" s="128">
        <f>saida!Y186</f>
        <v>0</v>
      </c>
      <c r="W246" s="128">
        <f>saida!AA186</f>
        <v>0</v>
      </c>
      <c r="X246" s="128">
        <f>saida!J186</f>
        <v>0</v>
      </c>
      <c r="Z246" s="133">
        <f t="shared" si="49"/>
        <v>0.96666666666666667</v>
      </c>
      <c r="AA246" s="134">
        <f>saida!$AO$7</f>
        <v>295.14999999999998</v>
      </c>
      <c r="AB246" s="133">
        <f t="shared" si="48"/>
        <v>0.70861676031643084</v>
      </c>
    </row>
    <row r="247" spans="4:28" x14ac:dyDescent="0.25">
      <c r="D247">
        <v>186</v>
      </c>
      <c r="E247" s="132" t="str">
        <f>IF(ISNUMBER(saida!W187)=TRUE,saida!W187,"")</f>
        <v/>
      </c>
      <c r="F247" s="129" t="str">
        <f>IF(ISNUMBER(saida!U187)=TRUE,saida!U187,"")</f>
        <v/>
      </c>
      <c r="G247" s="128" t="str">
        <f>IF(ISNUMBER(saida!V187)=TRUE,saida!V187,"")</f>
        <v/>
      </c>
      <c r="H247" s="128" t="str">
        <f>IF(ISNUMBER(saida!Y187)=TRUE,saida!Y187,"")</f>
        <v/>
      </c>
      <c r="I247" s="129" t="e">
        <f>(saida!Y187-saida!Z187)/saida!Y187*100</f>
        <v>#DIV/0!</v>
      </c>
      <c r="J247" s="129" t="e">
        <f t="shared" si="50"/>
        <v>#DIV/0!</v>
      </c>
      <c r="K247" s="129" t="e">
        <f t="shared" si="47"/>
        <v>#DIV/0!</v>
      </c>
      <c r="M247" s="129"/>
      <c r="N247" s="128"/>
      <c r="O247" s="128"/>
      <c r="P247" s="128"/>
      <c r="Q247" s="128"/>
      <c r="R247" s="128"/>
      <c r="T247" s="129">
        <f>saida!X187</f>
        <v>0</v>
      </c>
      <c r="U247" s="128">
        <f>saida!V187</f>
        <v>0</v>
      </c>
      <c r="V247" s="128">
        <f>saida!Y187</f>
        <v>0</v>
      </c>
      <c r="W247" s="128">
        <f>saida!AA187</f>
        <v>0</v>
      </c>
      <c r="X247" s="128">
        <f>saida!J187</f>
        <v>0</v>
      </c>
      <c r="Z247" s="133">
        <f t="shared" si="49"/>
        <v>1</v>
      </c>
      <c r="AA247" s="134">
        <f>saida!$AO$7</f>
        <v>295.14999999999998</v>
      </c>
      <c r="AB247" s="133">
        <f t="shared" si="48"/>
        <v>0.82535743898258118</v>
      </c>
    </row>
    <row r="248" spans="4:28" x14ac:dyDescent="0.25">
      <c r="D248">
        <v>187</v>
      </c>
      <c r="E248" s="132" t="str">
        <f>IF(ISNUMBER(saida!W188)=TRUE,saida!W188,"")</f>
        <v/>
      </c>
      <c r="F248" s="129" t="str">
        <f>IF(ISNUMBER(saida!U188)=TRUE,saida!U188,"")</f>
        <v/>
      </c>
      <c r="G248" s="128" t="str">
        <f>IF(ISNUMBER(saida!V188)=TRUE,saida!V188,"")</f>
        <v/>
      </c>
      <c r="H248" s="128" t="str">
        <f>IF(ISNUMBER(saida!Y188)=TRUE,saida!Y188,"")</f>
        <v/>
      </c>
      <c r="I248" s="129" t="e">
        <f>(saida!Y188-saida!Z188)/saida!Y188*100</f>
        <v>#DIV/0!</v>
      </c>
      <c r="J248" s="129" t="e">
        <f t="shared" si="50"/>
        <v>#DIV/0!</v>
      </c>
      <c r="K248" s="129" t="e">
        <f t="shared" si="47"/>
        <v>#DIV/0!</v>
      </c>
      <c r="M248" s="129"/>
      <c r="N248" s="128"/>
      <c r="O248" s="128"/>
      <c r="P248" s="128"/>
      <c r="Q248" s="128"/>
      <c r="R248" s="128"/>
      <c r="T248" s="129">
        <f>saida!X188</f>
        <v>0</v>
      </c>
      <c r="U248" s="128">
        <f>saida!V188</f>
        <v>0</v>
      </c>
      <c r="V248" s="128">
        <f>saida!Y188</f>
        <v>0</v>
      </c>
      <c r="W248" s="128">
        <f>saida!AA188</f>
        <v>0</v>
      </c>
      <c r="X248" s="128">
        <f>saida!J188</f>
        <v>0</v>
      </c>
      <c r="Z248" s="128">
        <f t="shared" si="49"/>
        <v>0</v>
      </c>
      <c r="AA248" s="129">
        <f>saida!$AO$8</f>
        <v>297.55</v>
      </c>
      <c r="AB248" s="128">
        <f t="shared" ref="AB248:AB278" si="51">M5</f>
        <v>1.241140167341156</v>
      </c>
    </row>
    <row r="249" spans="4:28" x14ac:dyDescent="0.25">
      <c r="D249">
        <v>188</v>
      </c>
      <c r="E249" s="132" t="str">
        <f>IF(ISNUMBER(saida!W189)=TRUE,saida!W189,"")</f>
        <v/>
      </c>
      <c r="F249" s="129" t="str">
        <f>IF(ISNUMBER(saida!U189)=TRUE,saida!U189,"")</f>
        <v/>
      </c>
      <c r="G249" s="128" t="str">
        <f>IF(ISNUMBER(saida!V189)=TRUE,saida!V189,"")</f>
        <v/>
      </c>
      <c r="H249" s="128" t="str">
        <f>IF(ISNUMBER(saida!Y189)=TRUE,saida!Y189,"")</f>
        <v/>
      </c>
      <c r="I249" s="129" t="e">
        <f>(saida!Y189-saida!Z189)/saida!Y189*100</f>
        <v>#DIV/0!</v>
      </c>
      <c r="J249" s="129" t="e">
        <f t="shared" si="50"/>
        <v>#DIV/0!</v>
      </c>
      <c r="K249" s="129" t="e">
        <f t="shared" si="47"/>
        <v>#DIV/0!</v>
      </c>
      <c r="M249" s="129"/>
      <c r="N249" s="128"/>
      <c r="O249" s="128"/>
      <c r="P249" s="128"/>
      <c r="Q249" s="128"/>
      <c r="R249" s="128"/>
      <c r="T249" s="129">
        <f>saida!X189</f>
        <v>0</v>
      </c>
      <c r="U249" s="128">
        <f>saida!V189</f>
        <v>0</v>
      </c>
      <c r="V249" s="128">
        <f>saida!Y189</f>
        <v>0</v>
      </c>
      <c r="W249" s="128">
        <f>saida!AA189</f>
        <v>0</v>
      </c>
      <c r="X249" s="128">
        <f>saida!J189</f>
        <v>0</v>
      </c>
      <c r="Z249" s="128">
        <f t="shared" si="49"/>
        <v>3.3333333333333333E-2</v>
      </c>
      <c r="AA249" s="129">
        <f>saida!$AO$8</f>
        <v>297.55</v>
      </c>
      <c r="AB249" s="128">
        <f t="shared" si="51"/>
        <v>1.059418705412239</v>
      </c>
    </row>
    <row r="250" spans="4:28" x14ac:dyDescent="0.25">
      <c r="D250">
        <v>189</v>
      </c>
      <c r="E250" s="132" t="str">
        <f>IF(ISNUMBER(saida!W190)=TRUE,saida!W190,"")</f>
        <v/>
      </c>
      <c r="F250" s="129" t="str">
        <f>IF(ISNUMBER(saida!U190)=TRUE,saida!U190,"")</f>
        <v/>
      </c>
      <c r="G250" s="128" t="str">
        <f>IF(ISNUMBER(saida!V190)=TRUE,saida!V190,"")</f>
        <v/>
      </c>
      <c r="H250" s="128" t="str">
        <f>IF(ISNUMBER(saida!Y190)=TRUE,saida!Y190,"")</f>
        <v/>
      </c>
      <c r="I250" s="129" t="e">
        <f>(saida!Y190-saida!Z190)/saida!Y190*100</f>
        <v>#DIV/0!</v>
      </c>
      <c r="J250" s="129" t="e">
        <f t="shared" si="50"/>
        <v>#DIV/0!</v>
      </c>
      <c r="K250" s="129" t="e">
        <f t="shared" si="47"/>
        <v>#DIV/0!</v>
      </c>
      <c r="M250" s="129"/>
      <c r="N250" s="128"/>
      <c r="O250" s="128"/>
      <c r="P250" s="128"/>
      <c r="Q250" s="128"/>
      <c r="R250" s="128"/>
      <c r="T250" s="129">
        <f>saida!X190</f>
        <v>0</v>
      </c>
      <c r="U250" s="128">
        <f>saida!V190</f>
        <v>0</v>
      </c>
      <c r="V250" s="128">
        <f>saida!Y190</f>
        <v>0</v>
      </c>
      <c r="W250" s="128">
        <f>saida!AA190</f>
        <v>0</v>
      </c>
      <c r="X250" s="128">
        <f>saida!J190</f>
        <v>0</v>
      </c>
      <c r="Z250" s="128">
        <f t="shared" si="49"/>
        <v>6.6666666666666666E-2</v>
      </c>
      <c r="AA250" s="129">
        <f>saida!$AO$8</f>
        <v>297.55</v>
      </c>
      <c r="AB250" s="128">
        <f t="shared" si="51"/>
        <v>0.91830343108176549</v>
      </c>
    </row>
    <row r="251" spans="4:28" x14ac:dyDescent="0.25">
      <c r="D251">
        <v>190</v>
      </c>
      <c r="E251" s="132" t="str">
        <f>IF(ISNUMBER(saida!W191)=TRUE,saida!W191,"")</f>
        <v/>
      </c>
      <c r="F251" s="129" t="str">
        <f>IF(ISNUMBER(saida!U191)=TRUE,saida!U191,"")</f>
        <v/>
      </c>
      <c r="G251" s="128" t="str">
        <f>IF(ISNUMBER(saida!V191)=TRUE,saida!V191,"")</f>
        <v/>
      </c>
      <c r="H251" s="128" t="str">
        <f>IF(ISNUMBER(saida!Y191)=TRUE,saida!Y191,"")</f>
        <v/>
      </c>
      <c r="I251" s="129" t="e">
        <f>(saida!Y191-saida!Z191)/saida!Y191*100</f>
        <v>#DIV/0!</v>
      </c>
      <c r="J251" s="129" t="e">
        <f t="shared" si="50"/>
        <v>#DIV/0!</v>
      </c>
      <c r="K251" s="129" t="e">
        <f t="shared" si="47"/>
        <v>#DIV/0!</v>
      </c>
      <c r="M251" s="129"/>
      <c r="N251" s="128"/>
      <c r="O251" s="128"/>
      <c r="P251" s="128"/>
      <c r="Q251" s="128"/>
      <c r="R251" s="128"/>
      <c r="T251" s="129">
        <f>saida!X191</f>
        <v>0</v>
      </c>
      <c r="U251" s="128">
        <f>saida!V191</f>
        <v>0</v>
      </c>
      <c r="V251" s="128">
        <f>saida!Y191</f>
        <v>0</v>
      </c>
      <c r="W251" s="128">
        <f>saida!AA191</f>
        <v>0</v>
      </c>
      <c r="X251" s="128">
        <f>saida!J191</f>
        <v>0</v>
      </c>
      <c r="Z251" s="128">
        <f t="shared" si="49"/>
        <v>0.1</v>
      </c>
      <c r="AA251" s="129">
        <f>saida!$AO$8</f>
        <v>297.55</v>
      </c>
      <c r="AB251" s="128">
        <f t="shared" si="51"/>
        <v>0.8075179182215152</v>
      </c>
    </row>
    <row r="252" spans="4:28" x14ac:dyDescent="0.25">
      <c r="D252">
        <v>191</v>
      </c>
      <c r="E252" s="132" t="str">
        <f>IF(ISNUMBER(saida!W192)=TRUE,saida!W192,"")</f>
        <v/>
      </c>
      <c r="F252" s="129" t="str">
        <f>IF(ISNUMBER(saida!U192)=TRUE,saida!U192,"")</f>
        <v/>
      </c>
      <c r="G252" s="128" t="str">
        <f>IF(ISNUMBER(saida!V192)=TRUE,saida!V192,"")</f>
        <v/>
      </c>
      <c r="H252" s="128" t="str">
        <f>IF(ISNUMBER(saida!Y192)=TRUE,saida!Y192,"")</f>
        <v/>
      </c>
      <c r="I252" s="129" t="e">
        <f>(saida!Y192-saida!Z192)/saida!Y192*100</f>
        <v>#DIV/0!</v>
      </c>
      <c r="J252" s="129" t="e">
        <f t="shared" si="50"/>
        <v>#DIV/0!</v>
      </c>
      <c r="K252" s="129" t="e">
        <f t="shared" si="47"/>
        <v>#DIV/0!</v>
      </c>
      <c r="M252" s="129"/>
      <c r="N252" s="128"/>
      <c r="O252" s="128"/>
      <c r="P252" s="128"/>
      <c r="Q252" s="128"/>
      <c r="R252" s="128"/>
      <c r="T252" s="129">
        <f>saida!X192</f>
        <v>0</v>
      </c>
      <c r="U252" s="128">
        <f>saida!V192</f>
        <v>0</v>
      </c>
      <c r="V252" s="128">
        <f>saida!Y192</f>
        <v>0</v>
      </c>
      <c r="W252" s="128">
        <f>saida!AA192</f>
        <v>0</v>
      </c>
      <c r="X252" s="128">
        <f>saida!J192</f>
        <v>0</v>
      </c>
      <c r="Z252" s="128">
        <f t="shared" si="49"/>
        <v>0.1333333333333333</v>
      </c>
      <c r="AA252" s="129">
        <f>saida!$AO$8</f>
        <v>297.55</v>
      </c>
      <c r="AB252" s="128">
        <f t="shared" si="51"/>
        <v>0.71965548245977495</v>
      </c>
    </row>
    <row r="253" spans="4:28" x14ac:dyDescent="0.25">
      <c r="D253">
        <v>192</v>
      </c>
      <c r="E253" s="132" t="str">
        <f>IF(ISNUMBER(saida!W193)=TRUE,saida!W193,"")</f>
        <v/>
      </c>
      <c r="F253" s="129" t="str">
        <f>IF(ISNUMBER(saida!U193)=TRUE,saida!U193,"")</f>
        <v/>
      </c>
      <c r="G253" s="128" t="str">
        <f>IF(ISNUMBER(saida!V193)=TRUE,saida!V193,"")</f>
        <v/>
      </c>
      <c r="H253" s="128" t="str">
        <f>IF(ISNUMBER(saida!Y193)=TRUE,saida!Y193,"")</f>
        <v/>
      </c>
      <c r="I253" s="129" t="e">
        <f>(saida!Y193-saida!Z193)/saida!Y193*100</f>
        <v>#DIV/0!</v>
      </c>
      <c r="J253" s="129" t="e">
        <f t="shared" si="50"/>
        <v>#DIV/0!</v>
      </c>
      <c r="K253" s="129" t="e">
        <f t="shared" si="47"/>
        <v>#DIV/0!</v>
      </c>
      <c r="M253" s="129"/>
      <c r="N253" s="128"/>
      <c r="O253" s="128"/>
      <c r="P253" s="128"/>
      <c r="Q253" s="128"/>
      <c r="R253" s="128"/>
      <c r="T253" s="129">
        <f>saida!X193</f>
        <v>0</v>
      </c>
      <c r="U253" s="128">
        <f>saida!V193</f>
        <v>0</v>
      </c>
      <c r="V253" s="128">
        <f>saida!Y193</f>
        <v>0</v>
      </c>
      <c r="W253" s="128">
        <f>saida!AA193</f>
        <v>0</v>
      </c>
      <c r="X253" s="128">
        <f>saida!J193</f>
        <v>0</v>
      </c>
      <c r="Z253" s="128">
        <f t="shared" si="49"/>
        <v>0.16666666666666671</v>
      </c>
      <c r="AA253" s="129">
        <f>saida!$AO$8</f>
        <v>297.55</v>
      </c>
      <c r="AB253" s="128">
        <f t="shared" si="51"/>
        <v>0.6493366751538221</v>
      </c>
    </row>
    <row r="254" spans="4:28" x14ac:dyDescent="0.25">
      <c r="D254">
        <v>193</v>
      </c>
      <c r="E254" s="132" t="str">
        <f>IF(ISNUMBER(saida!W194)=TRUE,saida!W194,"")</f>
        <v/>
      </c>
      <c r="F254" s="129" t="str">
        <f>IF(ISNUMBER(saida!U194)=TRUE,saida!U194,"")</f>
        <v/>
      </c>
      <c r="G254" s="128" t="str">
        <f>IF(ISNUMBER(saida!V194)=TRUE,saida!V194,"")</f>
        <v/>
      </c>
      <c r="H254" s="128" t="str">
        <f>IF(ISNUMBER(saida!Y194)=TRUE,saida!Y194,"")</f>
        <v/>
      </c>
      <c r="I254" s="129" t="e">
        <f>(saida!Y194-saida!Z194)/saida!Y194*100</f>
        <v>#DIV/0!</v>
      </c>
      <c r="J254" s="129" t="e">
        <f t="shared" si="50"/>
        <v>#DIV/0!</v>
      </c>
      <c r="K254" s="129" t="e">
        <f t="shared" si="47"/>
        <v>#DIV/0!</v>
      </c>
      <c r="M254" s="129"/>
      <c r="N254" s="128"/>
      <c r="O254" s="128"/>
      <c r="P254" s="128"/>
      <c r="Q254" s="128"/>
      <c r="R254" s="128"/>
      <c r="T254" s="129">
        <f>saida!X194</f>
        <v>0</v>
      </c>
      <c r="U254" s="128">
        <f>saida!V194</f>
        <v>0</v>
      </c>
      <c r="V254" s="128">
        <f>saida!Y194</f>
        <v>0</v>
      </c>
      <c r="W254" s="128">
        <f>saida!AA194</f>
        <v>0</v>
      </c>
      <c r="X254" s="128">
        <f>saida!J194</f>
        <v>0</v>
      </c>
      <c r="Z254" s="128">
        <f t="shared" si="49"/>
        <v>0.2</v>
      </c>
      <c r="AA254" s="129">
        <f>saida!$AO$8</f>
        <v>297.55</v>
      </c>
      <c r="AB254" s="128">
        <f t="shared" si="51"/>
        <v>0.59261925450362574</v>
      </c>
    </row>
    <row r="255" spans="4:28" x14ac:dyDescent="0.25">
      <c r="D255">
        <v>194</v>
      </c>
      <c r="E255" s="132" t="str">
        <f>IF(ISNUMBER(saida!W195)=TRUE,saida!W195,"")</f>
        <v/>
      </c>
      <c r="F255" s="129" t="str">
        <f>IF(ISNUMBER(saida!U195)=TRUE,saida!U195,"")</f>
        <v/>
      </c>
      <c r="G255" s="128" t="str">
        <f>IF(ISNUMBER(saida!V195)=TRUE,saida!V195,"")</f>
        <v/>
      </c>
      <c r="H255" s="128" t="str">
        <f>IF(ISNUMBER(saida!Y195)=TRUE,saida!Y195,"")</f>
        <v/>
      </c>
      <c r="I255" s="129" t="e">
        <f>(saida!Y195-saida!Z195)/saida!Y195*100</f>
        <v>#DIV/0!</v>
      </c>
      <c r="J255" s="129" t="e">
        <f t="shared" si="50"/>
        <v>#DIV/0!</v>
      </c>
      <c r="K255" s="129" t="e">
        <f t="shared" ref="K255:K318" si="52">ROUND(J255,1)+1</f>
        <v>#DIV/0!</v>
      </c>
      <c r="M255" s="129"/>
      <c r="N255" s="128"/>
      <c r="O255" s="128"/>
      <c r="P255" s="128"/>
      <c r="Q255" s="128"/>
      <c r="R255" s="128"/>
      <c r="T255" s="129">
        <f>saida!X195</f>
        <v>0</v>
      </c>
      <c r="U255" s="128">
        <f>saida!V195</f>
        <v>0</v>
      </c>
      <c r="V255" s="128">
        <f>saida!Y195</f>
        <v>0</v>
      </c>
      <c r="W255" s="128">
        <f>saida!AA195</f>
        <v>0</v>
      </c>
      <c r="X255" s="128">
        <f>saida!J195</f>
        <v>0</v>
      </c>
      <c r="Z255" s="128">
        <f t="shared" si="49"/>
        <v>0.23333333333333331</v>
      </c>
      <c r="AA255" s="129">
        <f>saida!$AO$8</f>
        <v>297.55</v>
      </c>
      <c r="AB255" s="128">
        <f t="shared" si="51"/>
        <v>0.5465872263729934</v>
      </c>
    </row>
    <row r="256" spans="4:28" x14ac:dyDescent="0.25">
      <c r="D256">
        <v>195</v>
      </c>
      <c r="E256" s="132" t="str">
        <f>IF(ISNUMBER(saida!W196)=TRUE,saida!W196,"")</f>
        <v/>
      </c>
      <c r="F256" s="129" t="str">
        <f>IF(ISNUMBER(saida!U196)=TRUE,saida!U196,"")</f>
        <v/>
      </c>
      <c r="G256" s="128" t="str">
        <f>IF(ISNUMBER(saida!V196)=TRUE,saida!V196,"")</f>
        <v/>
      </c>
      <c r="H256" s="128" t="str">
        <f>IF(ISNUMBER(saida!Y196)=TRUE,saida!Y196,"")</f>
        <v/>
      </c>
      <c r="I256" s="129" t="e">
        <f>(saida!Y196-saida!Z196)/saida!Y196*100</f>
        <v>#DIV/0!</v>
      </c>
      <c r="J256" s="129" t="e">
        <f t="shared" si="50"/>
        <v>#DIV/0!</v>
      </c>
      <c r="K256" s="129" t="e">
        <f t="shared" si="52"/>
        <v>#DIV/0!</v>
      </c>
      <c r="M256" s="129"/>
      <c r="N256" s="128"/>
      <c r="O256" s="128"/>
      <c r="P256" s="128"/>
      <c r="Q256" s="128"/>
      <c r="R256" s="128"/>
      <c r="T256" s="129">
        <f>saida!X196</f>
        <v>0</v>
      </c>
      <c r="U256" s="128">
        <f>saida!V196</f>
        <v>0</v>
      </c>
      <c r="V256" s="128">
        <f>saida!Y196</f>
        <v>0</v>
      </c>
      <c r="W256" s="128">
        <f>saida!AA196</f>
        <v>0</v>
      </c>
      <c r="X256" s="128">
        <f>saida!J196</f>
        <v>0</v>
      </c>
      <c r="Z256" s="128">
        <f t="shared" si="49"/>
        <v>0.26666666666666672</v>
      </c>
      <c r="AA256" s="129">
        <f>saida!$AO$8</f>
        <v>297.55</v>
      </c>
      <c r="AB256" s="128">
        <f t="shared" si="51"/>
        <v>0.50906465405530521</v>
      </c>
    </row>
    <row r="257" spans="4:28" x14ac:dyDescent="0.25">
      <c r="D257">
        <v>196</v>
      </c>
      <c r="E257" s="132" t="str">
        <f>IF(ISNUMBER(saida!W197)=TRUE,saida!W197,"")</f>
        <v/>
      </c>
      <c r="F257" s="129" t="str">
        <f>IF(ISNUMBER(saida!U197)=TRUE,saida!U197,"")</f>
        <v/>
      </c>
      <c r="G257" s="128" t="str">
        <f>IF(ISNUMBER(saida!V197)=TRUE,saida!V197,"")</f>
        <v/>
      </c>
      <c r="H257" s="128" t="str">
        <f>IF(ISNUMBER(saida!Y197)=TRUE,saida!Y197,"")</f>
        <v/>
      </c>
      <c r="I257" s="129" t="e">
        <f>(saida!Y197-saida!Z197)/saida!Y197*100</f>
        <v>#DIV/0!</v>
      </c>
      <c r="J257" s="129" t="e">
        <f t="shared" si="50"/>
        <v>#DIV/0!</v>
      </c>
      <c r="K257" s="129" t="e">
        <f t="shared" si="52"/>
        <v>#DIV/0!</v>
      </c>
      <c r="M257" s="129"/>
      <c r="N257" s="128"/>
      <c r="O257" s="128"/>
      <c r="P257" s="128"/>
      <c r="Q257" s="128"/>
      <c r="R257" s="128"/>
      <c r="T257" s="129">
        <f>saida!X197</f>
        <v>0</v>
      </c>
      <c r="U257" s="128">
        <f>saida!V197</f>
        <v>0</v>
      </c>
      <c r="V257" s="128">
        <f>saida!Y197</f>
        <v>0</v>
      </c>
      <c r="W257" s="128">
        <f>saida!AA197</f>
        <v>0</v>
      </c>
      <c r="X257" s="128">
        <f>saida!J197</f>
        <v>0</v>
      </c>
      <c r="Z257" s="128">
        <f t="shared" si="49"/>
        <v>0.3</v>
      </c>
      <c r="AA257" s="129">
        <f>saida!$AO$8</f>
        <v>297.55</v>
      </c>
      <c r="AB257" s="128">
        <f t="shared" si="51"/>
        <v>0.47841518073797318</v>
      </c>
    </row>
    <row r="258" spans="4:28" x14ac:dyDescent="0.25">
      <c r="D258">
        <v>197</v>
      </c>
      <c r="E258" s="132" t="str">
        <f>IF(ISNUMBER(saida!W198)=TRUE,saida!W198,"")</f>
        <v/>
      </c>
      <c r="F258" s="129" t="str">
        <f>IF(ISNUMBER(saida!U198)=TRUE,saida!U198,"")</f>
        <v/>
      </c>
      <c r="G258" s="128" t="str">
        <f>IF(ISNUMBER(saida!V198)=TRUE,saida!V198,"")</f>
        <v/>
      </c>
      <c r="H258" s="128" t="str">
        <f>IF(ISNUMBER(saida!Y198)=TRUE,saida!Y198,"")</f>
        <v/>
      </c>
      <c r="I258" s="129" t="e">
        <f>(saida!Y198-saida!Z198)/saida!Y198*100</f>
        <v>#DIV/0!</v>
      </c>
      <c r="J258" s="129" t="e">
        <f t="shared" si="50"/>
        <v>#DIV/0!</v>
      </c>
      <c r="K258" s="129" t="e">
        <f t="shared" si="52"/>
        <v>#DIV/0!</v>
      </c>
      <c r="M258" s="129"/>
      <c r="N258" s="128"/>
      <c r="O258" s="128"/>
      <c r="P258" s="128"/>
      <c r="Q258" s="128"/>
      <c r="R258" s="128"/>
      <c r="T258" s="129">
        <f>saida!X198</f>
        <v>0</v>
      </c>
      <c r="U258" s="128">
        <f>saida!V198</f>
        <v>0</v>
      </c>
      <c r="V258" s="128">
        <f>saida!Y198</f>
        <v>0</v>
      </c>
      <c r="W258" s="128">
        <f>saida!AA198</f>
        <v>0</v>
      </c>
      <c r="X258" s="128">
        <f>saida!J198</f>
        <v>0</v>
      </c>
      <c r="Z258" s="128">
        <f t="shared" si="49"/>
        <v>0.33333333333333331</v>
      </c>
      <c r="AA258" s="129">
        <f>saida!$AO$8</f>
        <v>297.55</v>
      </c>
      <c r="AB258" s="128">
        <f t="shared" si="51"/>
        <v>0.45340137402445391</v>
      </c>
    </row>
    <row r="259" spans="4:28" x14ac:dyDescent="0.25">
      <c r="D259">
        <v>198</v>
      </c>
      <c r="E259" s="132" t="str">
        <f>IF(ISNUMBER(saida!W199)=TRUE,saida!W199,"")</f>
        <v/>
      </c>
      <c r="F259" s="129" t="str">
        <f>IF(ISNUMBER(saida!U199)=TRUE,saida!U199,"")</f>
        <v/>
      </c>
      <c r="G259" s="128" t="str">
        <f>IF(ISNUMBER(saida!V199)=TRUE,saida!V199,"")</f>
        <v/>
      </c>
      <c r="H259" s="128" t="str">
        <f>IF(ISNUMBER(saida!Y199)=TRUE,saida!Y199,"")</f>
        <v/>
      </c>
      <c r="I259" s="129" t="e">
        <f>(saida!Y199-saida!Z199)/saida!Y199*100</f>
        <v>#DIV/0!</v>
      </c>
      <c r="J259" s="129" t="e">
        <f t="shared" si="50"/>
        <v>#DIV/0!</v>
      </c>
      <c r="K259" s="129" t="e">
        <f t="shared" si="52"/>
        <v>#DIV/0!</v>
      </c>
      <c r="M259" s="129"/>
      <c r="N259" s="128"/>
      <c r="O259" s="128"/>
      <c r="P259" s="128"/>
      <c r="Q259" s="128"/>
      <c r="R259" s="128"/>
      <c r="T259" s="129">
        <f>saida!X199</f>
        <v>0</v>
      </c>
      <c r="U259" s="128">
        <f>saida!V199</f>
        <v>0</v>
      </c>
      <c r="V259" s="128">
        <f>saida!Y199</f>
        <v>0</v>
      </c>
      <c r="W259" s="128">
        <f>saida!AA199</f>
        <v>0</v>
      </c>
      <c r="X259" s="128">
        <f>saida!J199</f>
        <v>0</v>
      </c>
      <c r="Z259" s="128">
        <f t="shared" si="49"/>
        <v>0.36666666666666659</v>
      </c>
      <c r="AA259" s="129">
        <f>saida!$AO$8</f>
        <v>297.55</v>
      </c>
      <c r="AB259" s="128">
        <f t="shared" si="51"/>
        <v>0.43308505878162068</v>
      </c>
    </row>
    <row r="260" spans="4:28" x14ac:dyDescent="0.25">
      <c r="D260">
        <v>199</v>
      </c>
      <c r="E260" s="132" t="str">
        <f>IF(ISNUMBER(saida!W200)=TRUE,saida!W200,"")</f>
        <v/>
      </c>
      <c r="F260" s="129" t="str">
        <f>IF(ISNUMBER(saida!U200)=TRUE,saida!U200,"")</f>
        <v/>
      </c>
      <c r="G260" s="128" t="str">
        <f>IF(ISNUMBER(saida!V200)=TRUE,saida!V200,"")</f>
        <v/>
      </c>
      <c r="H260" s="128" t="str">
        <f>IF(ISNUMBER(saida!Y200)=TRUE,saida!Y200,"")</f>
        <v/>
      </c>
      <c r="I260" s="129" t="e">
        <f>(saida!Y200-saida!Z200)/saida!Y200*100</f>
        <v>#DIV/0!</v>
      </c>
      <c r="J260" s="129" t="e">
        <f t="shared" si="50"/>
        <v>#DIV/0!</v>
      </c>
      <c r="K260" s="129" t="e">
        <f t="shared" si="52"/>
        <v>#DIV/0!</v>
      </c>
      <c r="M260" s="129"/>
      <c r="N260" s="128"/>
      <c r="O260" s="128"/>
      <c r="P260" s="128"/>
      <c r="Q260" s="128"/>
      <c r="R260" s="128"/>
      <c r="T260" s="129">
        <f>saida!X200</f>
        <v>0</v>
      </c>
      <c r="U260" s="128">
        <f>saida!V200</f>
        <v>0</v>
      </c>
      <c r="V260" s="128">
        <f>saida!Y200</f>
        <v>0</v>
      </c>
      <c r="W260" s="128">
        <f>saida!AA200</f>
        <v>0</v>
      </c>
      <c r="X260" s="128">
        <f>saida!J200</f>
        <v>0</v>
      </c>
      <c r="Z260" s="128">
        <f t="shared" si="49"/>
        <v>0.4</v>
      </c>
      <c r="AA260" s="129">
        <f>saida!$AO$8</f>
        <v>297.55</v>
      </c>
      <c r="AB260" s="128">
        <f t="shared" si="51"/>
        <v>0.41675665688873109</v>
      </c>
    </row>
    <row r="261" spans="4:28" x14ac:dyDescent="0.25">
      <c r="D261">
        <v>200</v>
      </c>
      <c r="E261" s="132" t="str">
        <f>IF(ISNUMBER(saida!W201)=TRUE,saida!W201,"")</f>
        <v/>
      </c>
      <c r="F261" s="129" t="str">
        <f>IF(ISNUMBER(saida!U201)=TRUE,saida!U201,"")</f>
        <v/>
      </c>
      <c r="G261" s="128" t="str">
        <f>IF(ISNUMBER(saida!V201)=TRUE,saida!V201,"")</f>
        <v/>
      </c>
      <c r="H261" s="128" t="str">
        <f>IF(ISNUMBER(saida!Y201)=TRUE,saida!Y201,"")</f>
        <v/>
      </c>
      <c r="I261" s="129" t="e">
        <f>(saida!Y201-saida!Z201)/saida!Y201*100</f>
        <v>#DIV/0!</v>
      </c>
      <c r="J261" s="129" t="e">
        <f t="shared" si="50"/>
        <v>#DIV/0!</v>
      </c>
      <c r="K261" s="129" t="e">
        <f t="shared" si="52"/>
        <v>#DIV/0!</v>
      </c>
      <c r="M261" s="129"/>
      <c r="N261" s="128"/>
      <c r="O261" s="128"/>
      <c r="P261" s="128"/>
      <c r="Q261" s="128"/>
      <c r="R261" s="128"/>
      <c r="T261" s="129">
        <f>saida!X201</f>
        <v>0</v>
      </c>
      <c r="U261" s="128">
        <f>saida!V201</f>
        <v>0</v>
      </c>
      <c r="V261" s="128">
        <f>saida!Y201</f>
        <v>0</v>
      </c>
      <c r="W261" s="128">
        <f>saida!AA201</f>
        <v>0</v>
      </c>
      <c r="X261" s="128">
        <f>saida!J201</f>
        <v>0</v>
      </c>
      <c r="Z261" s="128">
        <f t="shared" si="49"/>
        <v>0.43333333333333329</v>
      </c>
      <c r="AA261" s="129">
        <f>saida!$AO$8</f>
        <v>297.55</v>
      </c>
      <c r="AB261" s="128">
        <f t="shared" si="51"/>
        <v>0.40388503321273822</v>
      </c>
    </row>
    <row r="262" spans="4:28" x14ac:dyDescent="0.25">
      <c r="D262">
        <v>201</v>
      </c>
      <c r="E262" s="132" t="str">
        <f>IF(ISNUMBER(saida!W202)=TRUE,saida!W202,"")</f>
        <v/>
      </c>
      <c r="F262" s="129" t="str">
        <f>IF(ISNUMBER(saida!U202)=TRUE,saida!U202,"")</f>
        <v/>
      </c>
      <c r="G262" s="128" t="str">
        <f>IF(ISNUMBER(saida!V202)=TRUE,saida!V202,"")</f>
        <v/>
      </c>
      <c r="H262" s="128" t="str">
        <f>IF(ISNUMBER(saida!Y202)=TRUE,saida!Y202,"")</f>
        <v/>
      </c>
      <c r="I262" s="129" t="e">
        <f>(saida!Y202-saida!Z202)/saida!Y202*100</f>
        <v>#DIV/0!</v>
      </c>
      <c r="J262" s="129" t="e">
        <f t="shared" si="50"/>
        <v>#DIV/0!</v>
      </c>
      <c r="K262" s="129" t="e">
        <f t="shared" si="52"/>
        <v>#DIV/0!</v>
      </c>
      <c r="M262" s="129"/>
      <c r="N262" s="128"/>
      <c r="O262" s="128"/>
      <c r="P262" s="128"/>
      <c r="Q262" s="128"/>
      <c r="R262" s="128"/>
      <c r="T262" s="129">
        <f>saida!X202</f>
        <v>0</v>
      </c>
      <c r="U262" s="128">
        <f>saida!V202</f>
        <v>0</v>
      </c>
      <c r="V262" s="128">
        <f>saida!Y202</f>
        <v>0</v>
      </c>
      <c r="W262" s="128">
        <f>saida!AA202</f>
        <v>0</v>
      </c>
      <c r="X262" s="128">
        <f>saida!J202</f>
        <v>0</v>
      </c>
      <c r="Z262" s="128">
        <f t="shared" si="49"/>
        <v>0.46666666666666667</v>
      </c>
      <c r="AA262" s="129">
        <f>saida!$AO$8</f>
        <v>297.55</v>
      </c>
      <c r="AB262" s="128">
        <f t="shared" si="51"/>
        <v>0.39408218930134847</v>
      </c>
    </row>
    <row r="263" spans="4:28" x14ac:dyDescent="0.25">
      <c r="D263">
        <v>202</v>
      </c>
      <c r="E263" s="132" t="str">
        <f>IF(ISNUMBER(saida!W203)=TRUE,saida!W203,"")</f>
        <v/>
      </c>
      <c r="F263" s="129" t="str">
        <f>IF(ISNUMBER(saida!U203)=TRUE,saida!U203,"")</f>
        <v/>
      </c>
      <c r="G263" s="128" t="str">
        <f>IF(ISNUMBER(saida!V203)=TRUE,saida!V203,"")</f>
        <v/>
      </c>
      <c r="H263" s="128" t="str">
        <f>IF(ISNUMBER(saida!Y203)=TRUE,saida!Y203,"")</f>
        <v/>
      </c>
      <c r="I263" s="129" t="e">
        <f>(saida!Y203-saida!Z203)/saida!Y203*100</f>
        <v>#DIV/0!</v>
      </c>
      <c r="J263" s="129" t="e">
        <f t="shared" si="50"/>
        <v>#DIV/0!</v>
      </c>
      <c r="K263" s="129" t="e">
        <f t="shared" si="52"/>
        <v>#DIV/0!</v>
      </c>
      <c r="M263" s="129"/>
      <c r="N263" s="128"/>
      <c r="O263" s="128"/>
      <c r="P263" s="128"/>
      <c r="Q263" s="128"/>
      <c r="R263" s="128"/>
      <c r="T263" s="129">
        <f>saida!X203</f>
        <v>0</v>
      </c>
      <c r="U263" s="128">
        <f>saida!V203</f>
        <v>0</v>
      </c>
      <c r="V263" s="128">
        <f>saida!Y203</f>
        <v>0</v>
      </c>
      <c r="W263" s="128">
        <f>saida!AA203</f>
        <v>0</v>
      </c>
      <c r="X263" s="128">
        <f>saida!J203</f>
        <v>0</v>
      </c>
      <c r="Z263" s="128">
        <f t="shared" si="49"/>
        <v>0.5</v>
      </c>
      <c r="AA263" s="129">
        <f>saida!$AO$8</f>
        <v>297.55</v>
      </c>
      <c r="AB263" s="128">
        <f t="shared" si="51"/>
        <v>0.38707899877893542</v>
      </c>
    </row>
    <row r="264" spans="4:28" x14ac:dyDescent="0.25">
      <c r="D264">
        <v>203</v>
      </c>
      <c r="E264" s="132" t="str">
        <f>IF(ISNUMBER(saida!W204)=TRUE,saida!W204,"")</f>
        <v/>
      </c>
      <c r="F264" s="129" t="str">
        <f>IF(ISNUMBER(saida!U204)=TRUE,saida!U204,"")</f>
        <v/>
      </c>
      <c r="G264" s="128" t="str">
        <f>IF(ISNUMBER(saida!V204)=TRUE,saida!V204,"")</f>
        <v/>
      </c>
      <c r="H264" s="128" t="str">
        <f>IF(ISNUMBER(saida!Y204)=TRUE,saida!Y204,"")</f>
        <v/>
      </c>
      <c r="I264" s="129" t="e">
        <f>(saida!Y204-saida!Z204)/saida!Y204*100</f>
        <v>#DIV/0!</v>
      </c>
      <c r="J264" s="129" t="e">
        <f t="shared" si="50"/>
        <v>#DIV/0!</v>
      </c>
      <c r="K264" s="129" t="e">
        <f t="shared" si="52"/>
        <v>#DIV/0!</v>
      </c>
      <c r="M264" s="129"/>
      <c r="N264" s="128"/>
      <c r="O264" s="128"/>
      <c r="P264" s="128"/>
      <c r="Q264" s="128"/>
      <c r="R264" s="128"/>
      <c r="T264" s="129">
        <f>saida!X204</f>
        <v>0</v>
      </c>
      <c r="U264" s="128">
        <f>saida!V204</f>
        <v>0</v>
      </c>
      <c r="V264" s="128">
        <f>saida!Y204</f>
        <v>0</v>
      </c>
      <c r="W264" s="128">
        <f>saida!AA204</f>
        <v>0</v>
      </c>
      <c r="X264" s="128">
        <f>saida!J204</f>
        <v>0</v>
      </c>
      <c r="Z264" s="128">
        <f t="shared" si="49"/>
        <v>0.53333333333333333</v>
      </c>
      <c r="AA264" s="129">
        <f>saida!$AO$8</f>
        <v>297.55</v>
      </c>
      <c r="AB264" s="128">
        <f t="shared" si="51"/>
        <v>0.38270949837536472</v>
      </c>
    </row>
    <row r="265" spans="4:28" x14ac:dyDescent="0.25">
      <c r="D265">
        <v>204</v>
      </c>
      <c r="E265" s="132" t="str">
        <f>IF(ISNUMBER(saida!W205)=TRUE,saida!W205,"")</f>
        <v/>
      </c>
      <c r="F265" s="129" t="str">
        <f>IF(ISNUMBER(saida!U205)=TRUE,saida!U205,"")</f>
        <v/>
      </c>
      <c r="G265" s="128" t="str">
        <f>IF(ISNUMBER(saida!V205)=TRUE,saida!V205,"")</f>
        <v/>
      </c>
      <c r="H265" s="128" t="str">
        <f>IF(ISNUMBER(saida!Y205)=TRUE,saida!Y205,"")</f>
        <v/>
      </c>
      <c r="I265" s="129" t="e">
        <f>(saida!Y205-saida!Z205)/saida!Y205*100</f>
        <v>#DIV/0!</v>
      </c>
      <c r="J265" s="129" t="e">
        <f t="shared" si="50"/>
        <v>#DIV/0!</v>
      </c>
      <c r="K265" s="129" t="e">
        <f t="shared" si="52"/>
        <v>#DIV/0!</v>
      </c>
      <c r="M265" s="129"/>
      <c r="N265" s="128"/>
      <c r="O265" s="128"/>
      <c r="P265" s="128"/>
      <c r="Q265" s="128"/>
      <c r="R265" s="128"/>
      <c r="T265" s="129">
        <f>saida!X205</f>
        <v>0</v>
      </c>
      <c r="U265" s="128">
        <f>saida!V205</f>
        <v>0</v>
      </c>
      <c r="V265" s="128">
        <f>saida!Y205</f>
        <v>0</v>
      </c>
      <c r="W265" s="128">
        <f>saida!AA205</f>
        <v>0</v>
      </c>
      <c r="X265" s="128">
        <f>saida!J205</f>
        <v>0</v>
      </c>
      <c r="Z265" s="128">
        <f t="shared" si="49"/>
        <v>0.56666666666666665</v>
      </c>
      <c r="AA265" s="129">
        <f>saida!$AO$8</f>
        <v>297.55</v>
      </c>
      <c r="AB265" s="128">
        <f t="shared" si="51"/>
        <v>0.38090222330818058</v>
      </c>
    </row>
    <row r="266" spans="4:28" x14ac:dyDescent="0.25">
      <c r="D266">
        <v>205</v>
      </c>
      <c r="E266" s="132" t="str">
        <f>IF(ISNUMBER(saida!W206)=TRUE,saida!W206,"")</f>
        <v/>
      </c>
      <c r="F266" s="129" t="str">
        <f>IF(ISNUMBER(saida!U206)=TRUE,saida!U206,"")</f>
        <v/>
      </c>
      <c r="G266" s="128" t="str">
        <f>IF(ISNUMBER(saida!V206)=TRUE,saida!V206,"")</f>
        <v/>
      </c>
      <c r="H266" s="128" t="str">
        <f>IF(ISNUMBER(saida!Y206)=TRUE,saida!Y206,"")</f>
        <v/>
      </c>
      <c r="I266" s="129" t="e">
        <f>(saida!Y206-saida!Z206)/saida!Y206*100</f>
        <v>#DIV/0!</v>
      </c>
      <c r="J266" s="129" t="e">
        <f t="shared" si="50"/>
        <v>#DIV/0!</v>
      </c>
      <c r="K266" s="129" t="e">
        <f t="shared" si="52"/>
        <v>#DIV/0!</v>
      </c>
      <c r="M266" s="129"/>
      <c r="N266" s="128"/>
      <c r="O266" s="128"/>
      <c r="P266" s="128"/>
      <c r="Q266" s="128"/>
      <c r="R266" s="128"/>
      <c r="T266" s="129">
        <f>saida!X206</f>
        <v>0</v>
      </c>
      <c r="U266" s="128">
        <f>saida!V206</f>
        <v>0</v>
      </c>
      <c r="V266" s="128">
        <f>saida!Y206</f>
        <v>0</v>
      </c>
      <c r="W266" s="128">
        <f>saida!AA206</f>
        <v>0</v>
      </c>
      <c r="X266" s="128">
        <f>saida!J206</f>
        <v>0</v>
      </c>
      <c r="Z266" s="128">
        <f t="shared" si="49"/>
        <v>0.6</v>
      </c>
      <c r="AA266" s="129">
        <f>saida!$AO$8</f>
        <v>297.55</v>
      </c>
      <c r="AB266" s="128">
        <f t="shared" si="51"/>
        <v>0.38167785302700491</v>
      </c>
    </row>
    <row r="267" spans="4:28" x14ac:dyDescent="0.25">
      <c r="D267">
        <v>206</v>
      </c>
      <c r="E267" s="132" t="str">
        <f>IF(ISNUMBER(saida!W207)=TRUE,saida!W207,"")</f>
        <v/>
      </c>
      <c r="F267" s="129" t="str">
        <f>IF(ISNUMBER(saida!U207)=TRUE,saida!U207,"")</f>
        <v/>
      </c>
      <c r="G267" s="128" t="str">
        <f>IF(ISNUMBER(saida!V207)=TRUE,saida!V207,"")</f>
        <v/>
      </c>
      <c r="H267" s="128" t="str">
        <f>IF(ISNUMBER(saida!Y207)=TRUE,saida!Y207,"")</f>
        <v/>
      </c>
      <c r="I267" s="129" t="e">
        <f>(saida!Y207-saida!Z207)/saida!Y207*100</f>
        <v>#DIV/0!</v>
      </c>
      <c r="J267" s="129" t="e">
        <f t="shared" si="50"/>
        <v>#DIV/0!</v>
      </c>
      <c r="K267" s="129" t="e">
        <f t="shared" si="52"/>
        <v>#DIV/0!</v>
      </c>
      <c r="M267" s="129"/>
      <c r="N267" s="128"/>
      <c r="O267" s="128"/>
      <c r="P267" s="128"/>
      <c r="Q267" s="128"/>
      <c r="R267" s="128"/>
      <c r="T267" s="129">
        <f>saida!X207</f>
        <v>0</v>
      </c>
      <c r="U267" s="128">
        <f>saida!V207</f>
        <v>0</v>
      </c>
      <c r="V267" s="128">
        <f>saida!Y207</f>
        <v>0</v>
      </c>
      <c r="W267" s="128">
        <f>saida!AA207</f>
        <v>0</v>
      </c>
      <c r="X267" s="128">
        <f>saida!J207</f>
        <v>0</v>
      </c>
      <c r="Z267" s="128">
        <f t="shared" si="49"/>
        <v>0.6333333333333333</v>
      </c>
      <c r="AA267" s="129">
        <f>saida!$AO$8</f>
        <v>297.55</v>
      </c>
      <c r="AB267" s="128">
        <f t="shared" si="51"/>
        <v>0.38515313081558561</v>
      </c>
    </row>
    <row r="268" spans="4:28" x14ac:dyDescent="0.25">
      <c r="D268">
        <v>207</v>
      </c>
      <c r="E268" s="132" t="str">
        <f>IF(ISNUMBER(saida!W208)=TRUE,saida!W208,"")</f>
        <v/>
      </c>
      <c r="F268" s="129" t="str">
        <f>IF(ISNUMBER(saida!U208)=TRUE,saida!U208,"")</f>
        <v/>
      </c>
      <c r="G268" s="128" t="str">
        <f>IF(ISNUMBER(saida!V208)=TRUE,saida!V208,"")</f>
        <v/>
      </c>
      <c r="H268" s="128" t="str">
        <f>IF(ISNUMBER(saida!Y208)=TRUE,saida!Y208,"")</f>
        <v/>
      </c>
      <c r="I268" s="129" t="e">
        <f>(saida!Y208-saida!Z208)/saida!Y208*100</f>
        <v>#DIV/0!</v>
      </c>
      <c r="J268" s="129" t="e">
        <f t="shared" si="50"/>
        <v>#DIV/0!</v>
      </c>
      <c r="K268" s="129" t="e">
        <f t="shared" si="52"/>
        <v>#DIV/0!</v>
      </c>
      <c r="M268" s="129"/>
      <c r="N268" s="128"/>
      <c r="O268" s="128"/>
      <c r="P268" s="128"/>
      <c r="Q268" s="128"/>
      <c r="R268" s="128"/>
      <c r="T268" s="129">
        <f>saida!X208</f>
        <v>0</v>
      </c>
      <c r="U268" s="128">
        <f>saida!V208</f>
        <v>0</v>
      </c>
      <c r="V268" s="128">
        <f>saida!Y208</f>
        <v>0</v>
      </c>
      <c r="W268" s="128">
        <f>saida!AA208</f>
        <v>0</v>
      </c>
      <c r="X268" s="128">
        <f>saida!J208</f>
        <v>0</v>
      </c>
      <c r="Z268" s="128">
        <f t="shared" si="49"/>
        <v>0.66666666666666663</v>
      </c>
      <c r="AA268" s="129">
        <f>saida!$AO$8</f>
        <v>297.55</v>
      </c>
      <c r="AB268" s="128">
        <f t="shared" si="51"/>
        <v>0.39155174898502848</v>
      </c>
    </row>
    <row r="269" spans="4:28" x14ac:dyDescent="0.25">
      <c r="D269">
        <v>208</v>
      </c>
      <c r="E269" s="132" t="str">
        <f>IF(ISNUMBER(saida!W209)=TRUE,saida!W209,"")</f>
        <v/>
      </c>
      <c r="F269" s="129" t="str">
        <f>IF(ISNUMBER(saida!U209)=TRUE,saida!U209,"")</f>
        <v/>
      </c>
      <c r="G269" s="128" t="str">
        <f>IF(ISNUMBER(saida!V209)=TRUE,saida!V209,"")</f>
        <v/>
      </c>
      <c r="H269" s="128" t="str">
        <f>IF(ISNUMBER(saida!Y209)=TRUE,saida!Y209,"")</f>
        <v/>
      </c>
      <c r="I269" s="129" t="e">
        <f>(saida!Y209-saida!Z209)/saida!Y209*100</f>
        <v>#DIV/0!</v>
      </c>
      <c r="J269" s="129" t="e">
        <f t="shared" si="50"/>
        <v>#DIV/0!</v>
      </c>
      <c r="K269" s="129" t="e">
        <f t="shared" si="52"/>
        <v>#DIV/0!</v>
      </c>
      <c r="M269" s="129"/>
      <c r="N269" s="128"/>
      <c r="O269" s="128"/>
      <c r="P269" s="128"/>
      <c r="Q269" s="128"/>
      <c r="R269" s="128"/>
      <c r="T269" s="129">
        <f>saida!X209</f>
        <v>0</v>
      </c>
      <c r="U269" s="128">
        <f>saida!V209</f>
        <v>0</v>
      </c>
      <c r="V269" s="128">
        <f>saida!Y209</f>
        <v>0</v>
      </c>
      <c r="W269" s="128">
        <f>saida!AA209</f>
        <v>0</v>
      </c>
      <c r="X269" s="128">
        <f>saida!J209</f>
        <v>0</v>
      </c>
      <c r="Z269" s="128">
        <f t="shared" si="49"/>
        <v>0.7</v>
      </c>
      <c r="AA269" s="129">
        <f>saida!$AO$8</f>
        <v>297.55</v>
      </c>
      <c r="AB269" s="128">
        <f t="shared" si="51"/>
        <v>0.40122377895169042</v>
      </c>
    </row>
    <row r="270" spans="4:28" x14ac:dyDescent="0.25">
      <c r="D270">
        <v>209</v>
      </c>
      <c r="E270" s="132" t="str">
        <f>IF(ISNUMBER(saida!W210)=TRUE,saida!W210,"")</f>
        <v/>
      </c>
      <c r="F270" s="129" t="str">
        <f>IF(ISNUMBER(saida!U210)=TRUE,saida!U210,"")</f>
        <v/>
      </c>
      <c r="G270" s="128" t="str">
        <f>IF(ISNUMBER(saida!V210)=TRUE,saida!V210,"")</f>
        <v/>
      </c>
      <c r="H270" s="128" t="str">
        <f>IF(ISNUMBER(saida!Y210)=TRUE,saida!Y210,"")</f>
        <v/>
      </c>
      <c r="I270" s="129" t="e">
        <f>(saida!Y210-saida!Z210)/saida!Y210*100</f>
        <v>#DIV/0!</v>
      </c>
      <c r="J270" s="129" t="e">
        <f t="shared" si="50"/>
        <v>#DIV/0!</v>
      </c>
      <c r="K270" s="129" t="e">
        <f t="shared" si="52"/>
        <v>#DIV/0!</v>
      </c>
      <c r="M270" s="129"/>
      <c r="N270" s="128"/>
      <c r="O270" s="128"/>
      <c r="P270" s="128"/>
      <c r="Q270" s="128"/>
      <c r="R270" s="128"/>
      <c r="T270" s="129">
        <f>saida!X210</f>
        <v>0</v>
      </c>
      <c r="U270" s="128">
        <f>saida!V210</f>
        <v>0</v>
      </c>
      <c r="V270" s="128">
        <f>saida!Y210</f>
        <v>0</v>
      </c>
      <c r="W270" s="128">
        <f>saida!AA210</f>
        <v>0</v>
      </c>
      <c r="X270" s="128">
        <f>saida!J210</f>
        <v>0</v>
      </c>
      <c r="Z270" s="128">
        <f t="shared" si="49"/>
        <v>0.73333333333333328</v>
      </c>
      <c r="AA270" s="129">
        <f>saida!$AO$8</f>
        <v>297.55</v>
      </c>
      <c r="AB270" s="128">
        <f t="shared" si="51"/>
        <v>0.41467645525098412</v>
      </c>
    </row>
    <row r="271" spans="4:28" x14ac:dyDescent="0.25">
      <c r="D271">
        <v>210</v>
      </c>
      <c r="E271" s="132" t="str">
        <f>IF(ISNUMBER(saida!W211)=TRUE,saida!W211,"")</f>
        <v/>
      </c>
      <c r="F271" s="129" t="str">
        <f>IF(ISNUMBER(saida!U211)=TRUE,saida!U211,"")</f>
        <v/>
      </c>
      <c r="G271" s="128" t="str">
        <f>IF(ISNUMBER(saida!V211)=TRUE,saida!V211,"")</f>
        <v/>
      </c>
      <c r="H271" s="128" t="str">
        <f>IF(ISNUMBER(saida!Y211)=TRUE,saida!Y211,"")</f>
        <v/>
      </c>
      <c r="I271" s="129" t="e">
        <f>(saida!Y211-saida!Z211)/saida!Y211*100</f>
        <v>#DIV/0!</v>
      </c>
      <c r="J271" s="129" t="e">
        <f t="shared" si="50"/>
        <v>#DIV/0!</v>
      </c>
      <c r="K271" s="129" t="e">
        <f t="shared" si="52"/>
        <v>#DIV/0!</v>
      </c>
      <c r="M271" s="129"/>
      <c r="N271" s="128"/>
      <c r="O271" s="128"/>
      <c r="P271" s="128"/>
      <c r="Q271" s="128"/>
      <c r="R271" s="128"/>
      <c r="T271" s="129">
        <f>saida!X211</f>
        <v>0</v>
      </c>
      <c r="U271" s="128">
        <f>saida!V211</f>
        <v>0</v>
      </c>
      <c r="V271" s="128">
        <f>saida!Y211</f>
        <v>0</v>
      </c>
      <c r="W271" s="128">
        <f>saida!AA211</f>
        <v>0</v>
      </c>
      <c r="X271" s="128">
        <f>saida!J211</f>
        <v>0</v>
      </c>
      <c r="Z271" s="128">
        <f t="shared" si="49"/>
        <v>0.76666666666666661</v>
      </c>
      <c r="AA271" s="129">
        <f>saida!$AO$8</f>
        <v>297.55</v>
      </c>
      <c r="AB271" s="128">
        <f t="shared" si="51"/>
        <v>0.4326209975539313</v>
      </c>
    </row>
    <row r="272" spans="4:28" x14ac:dyDescent="0.25">
      <c r="D272">
        <v>211</v>
      </c>
      <c r="E272" s="132" t="str">
        <f>IF(ISNUMBER(saida!W212)=TRUE,saida!W212,"")</f>
        <v/>
      </c>
      <c r="F272" s="129" t="str">
        <f>IF(ISNUMBER(saida!U212)=TRUE,saida!U212,"")</f>
        <v/>
      </c>
      <c r="G272" s="128" t="str">
        <f>IF(ISNUMBER(saida!V212)=TRUE,saida!V212,"")</f>
        <v/>
      </c>
      <c r="H272" s="128" t="str">
        <f>IF(ISNUMBER(saida!Y212)=TRUE,saida!Y212,"")</f>
        <v/>
      </c>
      <c r="I272" s="129" t="e">
        <f>(saida!Y212-saida!Z212)/saida!Y212*100</f>
        <v>#DIV/0!</v>
      </c>
      <c r="J272" s="129" t="e">
        <f t="shared" si="50"/>
        <v>#DIV/0!</v>
      </c>
      <c r="K272" s="129" t="e">
        <f t="shared" si="52"/>
        <v>#DIV/0!</v>
      </c>
      <c r="M272" s="129"/>
      <c r="N272" s="128"/>
      <c r="O272" s="128"/>
      <c r="P272" s="128"/>
      <c r="Q272" s="128"/>
      <c r="R272" s="128"/>
      <c r="T272" s="129">
        <f>saida!X212</f>
        <v>0</v>
      </c>
      <c r="U272" s="128">
        <f>saida!V212</f>
        <v>0</v>
      </c>
      <c r="V272" s="128">
        <f>saida!Y212</f>
        <v>0</v>
      </c>
      <c r="W272" s="128">
        <f>saida!AA212</f>
        <v>0</v>
      </c>
      <c r="X272" s="128">
        <f>saida!J212</f>
        <v>0</v>
      </c>
      <c r="Z272" s="128">
        <f t="shared" si="49"/>
        <v>0.8</v>
      </c>
      <c r="AA272" s="129">
        <f>saida!$AO$8</f>
        <v>297.55</v>
      </c>
      <c r="AB272" s="128">
        <f t="shared" si="51"/>
        <v>0.45604321619571397</v>
      </c>
    </row>
    <row r="273" spans="4:28" x14ac:dyDescent="0.25">
      <c r="D273">
        <v>212</v>
      </c>
      <c r="E273" s="132" t="str">
        <f>IF(ISNUMBER(saida!W213)=TRUE,saida!W213,"")</f>
        <v/>
      </c>
      <c r="F273" s="129" t="str">
        <f>IF(ISNUMBER(saida!U213)=TRUE,saida!U213,"")</f>
        <v/>
      </c>
      <c r="G273" s="128" t="str">
        <f>IF(ISNUMBER(saida!V213)=TRUE,saida!V213,"")</f>
        <v/>
      </c>
      <c r="H273" s="128" t="str">
        <f>IF(ISNUMBER(saida!Y213)=TRUE,saida!Y213,"")</f>
        <v/>
      </c>
      <c r="I273" s="129" t="e">
        <f>(saida!Y213-saida!Z213)/saida!Y213*100</f>
        <v>#DIV/0!</v>
      </c>
      <c r="J273" s="129" t="e">
        <f t="shared" si="50"/>
        <v>#DIV/0!</v>
      </c>
      <c r="K273" s="129" t="e">
        <f t="shared" si="52"/>
        <v>#DIV/0!</v>
      </c>
      <c r="M273" s="129"/>
      <c r="N273" s="128"/>
      <c r="O273" s="128"/>
      <c r="P273" s="128"/>
      <c r="Q273" s="128"/>
      <c r="R273" s="128"/>
      <c r="T273" s="129">
        <f>saida!X213</f>
        <v>0</v>
      </c>
      <c r="U273" s="128">
        <f>saida!V213</f>
        <v>0</v>
      </c>
      <c r="V273" s="128">
        <f>saida!Y213</f>
        <v>0</v>
      </c>
      <c r="W273" s="128">
        <f>saida!AA213</f>
        <v>0</v>
      </c>
      <c r="X273" s="128">
        <f>saida!J213</f>
        <v>0</v>
      </c>
      <c r="Z273" s="128">
        <f t="shared" si="49"/>
        <v>0.83333333333333337</v>
      </c>
      <c r="AA273" s="129">
        <f>saida!$AO$8</f>
        <v>297.55</v>
      </c>
      <c r="AB273" s="128">
        <f t="shared" si="51"/>
        <v>0.48631104190613011</v>
      </c>
    </row>
    <row r="274" spans="4:28" x14ac:dyDescent="0.25">
      <c r="D274">
        <v>213</v>
      </c>
      <c r="E274" s="132" t="str">
        <f>IF(ISNUMBER(saida!W214)=TRUE,saida!W214,"")</f>
        <v/>
      </c>
      <c r="F274" s="129" t="str">
        <f>IF(ISNUMBER(saida!U214)=TRUE,saida!U214,"")</f>
        <v/>
      </c>
      <c r="G274" s="128" t="str">
        <f>IF(ISNUMBER(saida!V214)=TRUE,saida!V214,"")</f>
        <v/>
      </c>
      <c r="H274" s="128" t="str">
        <f>IF(ISNUMBER(saida!Y214)=TRUE,saida!Y214,"")</f>
        <v/>
      </c>
      <c r="I274" s="129" t="e">
        <f>(saida!Y214-saida!Z214)/saida!Y214*100</f>
        <v>#DIV/0!</v>
      </c>
      <c r="J274" s="129" t="e">
        <f t="shared" si="50"/>
        <v>#DIV/0!</v>
      </c>
      <c r="K274" s="129" t="e">
        <f t="shared" si="52"/>
        <v>#DIV/0!</v>
      </c>
      <c r="M274" s="129"/>
      <c r="N274" s="128"/>
      <c r="O274" s="128"/>
      <c r="P274" s="128"/>
      <c r="Q274" s="128"/>
      <c r="R274" s="128"/>
      <c r="T274" s="129">
        <f>saida!X214</f>
        <v>0</v>
      </c>
      <c r="U274" s="128">
        <f>saida!V214</f>
        <v>0</v>
      </c>
      <c r="V274" s="128">
        <f>saida!Y214</f>
        <v>0</v>
      </c>
      <c r="W274" s="128">
        <f>saida!AA214</f>
        <v>0</v>
      </c>
      <c r="X274" s="128">
        <f>saida!J214</f>
        <v>0</v>
      </c>
      <c r="Z274" s="128">
        <f t="shared" si="49"/>
        <v>0.8666666666666667</v>
      </c>
      <c r="AA274" s="129">
        <f>saida!$AO$8</f>
        <v>297.55</v>
      </c>
      <c r="AB274" s="128">
        <f t="shared" si="51"/>
        <v>0.52534202505168326</v>
      </c>
    </row>
    <row r="275" spans="4:28" x14ac:dyDescent="0.25">
      <c r="D275">
        <v>214</v>
      </c>
      <c r="E275" s="132" t="str">
        <f>IF(ISNUMBER(saida!W215)=TRUE,saida!W215,"")</f>
        <v/>
      </c>
      <c r="F275" s="129" t="str">
        <f>IF(ISNUMBER(saida!U215)=TRUE,saida!U215,"")</f>
        <v/>
      </c>
      <c r="G275" s="128" t="str">
        <f>IF(ISNUMBER(saida!V215)=TRUE,saida!V215,"")</f>
        <v/>
      </c>
      <c r="H275" s="128" t="str">
        <f>IF(ISNUMBER(saida!Y215)=TRUE,saida!Y215,"")</f>
        <v/>
      </c>
      <c r="I275" s="129" t="e">
        <f>(saida!Y215-saida!Z215)/saida!Y215*100</f>
        <v>#DIV/0!</v>
      </c>
      <c r="J275" s="129" t="e">
        <f t="shared" si="50"/>
        <v>#DIV/0!</v>
      </c>
      <c r="K275" s="129" t="e">
        <f t="shared" si="52"/>
        <v>#DIV/0!</v>
      </c>
      <c r="M275" s="129"/>
      <c r="N275" s="128"/>
      <c r="O275" s="128"/>
      <c r="P275" s="128"/>
      <c r="Q275" s="128"/>
      <c r="R275" s="128"/>
      <c r="T275" s="129">
        <f>saida!X215</f>
        <v>0</v>
      </c>
      <c r="U275" s="128">
        <f>saida!V215</f>
        <v>0</v>
      </c>
      <c r="V275" s="128">
        <f>saida!Y215</f>
        <v>0</v>
      </c>
      <c r="W275" s="128">
        <f>saida!AA215</f>
        <v>0</v>
      </c>
      <c r="X275" s="128">
        <f>saida!J215</f>
        <v>0</v>
      </c>
      <c r="Z275" s="128">
        <f t="shared" si="49"/>
        <v>0.9</v>
      </c>
      <c r="AA275" s="129">
        <f>saida!$AO$8</f>
        <v>297.55</v>
      </c>
      <c r="AB275" s="128">
        <f t="shared" si="51"/>
        <v>0.57587408459673195</v>
      </c>
    </row>
    <row r="276" spans="4:28" x14ac:dyDescent="0.25">
      <c r="D276">
        <v>215</v>
      </c>
      <c r="E276" s="132" t="str">
        <f>IF(ISNUMBER(saida!W216)=TRUE,saida!W216,"")</f>
        <v/>
      </c>
      <c r="F276" s="129" t="str">
        <f>IF(ISNUMBER(saida!U216)=TRUE,saida!U216,"")</f>
        <v/>
      </c>
      <c r="G276" s="128" t="str">
        <f>IF(ISNUMBER(saida!V216)=TRUE,saida!V216,"")</f>
        <v/>
      </c>
      <c r="H276" s="128" t="str">
        <f>IF(ISNUMBER(saida!Y216)=TRUE,saida!Y216,"")</f>
        <v/>
      </c>
      <c r="I276" s="129" t="e">
        <f>(saida!Y216-saida!Z216)/saida!Y216*100</f>
        <v>#DIV/0!</v>
      </c>
      <c r="J276" s="129" t="e">
        <f t="shared" si="50"/>
        <v>#DIV/0!</v>
      </c>
      <c r="K276" s="129" t="e">
        <f t="shared" si="52"/>
        <v>#DIV/0!</v>
      </c>
      <c r="M276" s="129"/>
      <c r="N276" s="128"/>
      <c r="O276" s="128"/>
      <c r="P276" s="128"/>
      <c r="Q276" s="128"/>
      <c r="R276" s="128"/>
      <c r="T276" s="129">
        <f>saida!X216</f>
        <v>0</v>
      </c>
      <c r="U276" s="128">
        <f>saida!V216</f>
        <v>0</v>
      </c>
      <c r="V276" s="128">
        <f>saida!Y216</f>
        <v>0</v>
      </c>
      <c r="W276" s="128">
        <f>saida!AA216</f>
        <v>0</v>
      </c>
      <c r="X276" s="128">
        <f>saida!J216</f>
        <v>0</v>
      </c>
      <c r="Z276" s="128">
        <f t="shared" si="49"/>
        <v>0.93333333333333335</v>
      </c>
      <c r="AA276" s="129">
        <f>saida!$AO$8</f>
        <v>297.55</v>
      </c>
      <c r="AB276" s="128">
        <f t="shared" si="51"/>
        <v>0.64192591832594248</v>
      </c>
    </row>
    <row r="277" spans="4:28" x14ac:dyDescent="0.25">
      <c r="D277">
        <v>216</v>
      </c>
      <c r="E277" s="132" t="str">
        <f>IF(ISNUMBER(saida!W217)=TRUE,saida!W217,"")</f>
        <v/>
      </c>
      <c r="F277" s="129" t="str">
        <f>IF(ISNUMBER(saida!U217)=TRUE,saida!U217,"")</f>
        <v/>
      </c>
      <c r="G277" s="128" t="str">
        <f>IF(ISNUMBER(saida!V217)=TRUE,saida!V217,"")</f>
        <v/>
      </c>
      <c r="H277" s="128" t="str">
        <f>IF(ISNUMBER(saida!Y217)=TRUE,saida!Y217,"")</f>
        <v/>
      </c>
      <c r="I277" s="129" t="e">
        <f>(saida!Y217-saida!Z217)/saida!Y217*100</f>
        <v>#DIV/0!</v>
      </c>
      <c r="J277" s="129" t="e">
        <f t="shared" si="50"/>
        <v>#DIV/0!</v>
      </c>
      <c r="K277" s="129" t="e">
        <f t="shared" si="52"/>
        <v>#DIV/0!</v>
      </c>
      <c r="M277" s="129"/>
      <c r="N277" s="128"/>
      <c r="O277" s="128"/>
      <c r="P277" s="128"/>
      <c r="Q277" s="128"/>
      <c r="R277" s="128"/>
      <c r="T277" s="129">
        <f>saida!X217</f>
        <v>0</v>
      </c>
      <c r="U277" s="128">
        <f>saida!V217</f>
        <v>0</v>
      </c>
      <c r="V277" s="128">
        <f>saida!Y217</f>
        <v>0</v>
      </c>
      <c r="W277" s="128">
        <f>saida!AA217</f>
        <v>0</v>
      </c>
      <c r="X277" s="128">
        <f>saida!J217</f>
        <v>0</v>
      </c>
      <c r="Z277" s="128">
        <f t="shared" si="49"/>
        <v>0.96666666666666667</v>
      </c>
      <c r="AA277" s="129">
        <f>saida!$AO$8</f>
        <v>297.55</v>
      </c>
      <c r="AB277" s="128">
        <f t="shared" si="51"/>
        <v>0.72963767128704726</v>
      </c>
    </row>
    <row r="278" spans="4:28" x14ac:dyDescent="0.25">
      <c r="D278">
        <v>217</v>
      </c>
      <c r="E278" s="132" t="str">
        <f>IF(ISNUMBER(saida!W218)=TRUE,saida!W218,"")</f>
        <v/>
      </c>
      <c r="F278" s="129" t="str">
        <f>IF(ISNUMBER(saida!U218)=TRUE,saida!U218,"")</f>
        <v/>
      </c>
      <c r="G278" s="128" t="str">
        <f>IF(ISNUMBER(saida!V218)=TRUE,saida!V218,"")</f>
        <v/>
      </c>
      <c r="H278" s="128" t="str">
        <f>IF(ISNUMBER(saida!Y218)=TRUE,saida!Y218,"")</f>
        <v/>
      </c>
      <c r="I278" s="129" t="e">
        <f>(saida!Y218-saida!Z218)/saida!Y218*100</f>
        <v>#DIV/0!</v>
      </c>
      <c r="J278" s="129" t="e">
        <f t="shared" si="50"/>
        <v>#DIV/0!</v>
      </c>
      <c r="K278" s="129" t="e">
        <f t="shared" si="52"/>
        <v>#DIV/0!</v>
      </c>
      <c r="M278" s="129"/>
      <c r="N278" s="128"/>
      <c r="O278" s="128"/>
      <c r="P278" s="128"/>
      <c r="Q278" s="128"/>
      <c r="R278" s="128"/>
      <c r="T278" s="129">
        <f>saida!X218</f>
        <v>0</v>
      </c>
      <c r="U278" s="128">
        <f>saida!V218</f>
        <v>0</v>
      </c>
      <c r="V278" s="128">
        <f>saida!Y218</f>
        <v>0</v>
      </c>
      <c r="W278" s="128">
        <f>saida!AA218</f>
        <v>0</v>
      </c>
      <c r="X278" s="128">
        <f>saida!J218</f>
        <v>0</v>
      </c>
      <c r="Z278" s="128">
        <f t="shared" si="49"/>
        <v>1</v>
      </c>
      <c r="AA278" s="129">
        <f>saida!$AO$8</f>
        <v>297.55</v>
      </c>
      <c r="AB278" s="128">
        <f t="shared" si="51"/>
        <v>0.84895855691475464</v>
      </c>
    </row>
    <row r="279" spans="4:28" x14ac:dyDescent="0.25">
      <c r="D279">
        <v>218</v>
      </c>
      <c r="E279" s="132" t="str">
        <f>IF(ISNUMBER(saida!W219)=TRUE,saida!W219,"")</f>
        <v/>
      </c>
      <c r="F279" s="129" t="str">
        <f>IF(ISNUMBER(saida!U219)=TRUE,saida!U219,"")</f>
        <v/>
      </c>
      <c r="G279" s="128" t="str">
        <f>IF(ISNUMBER(saida!V219)=TRUE,saida!V219,"")</f>
        <v/>
      </c>
      <c r="H279" s="128" t="str">
        <f>IF(ISNUMBER(saida!Y219)=TRUE,saida!Y219,"")</f>
        <v/>
      </c>
      <c r="I279" s="129" t="e">
        <f>(saida!Y219-saida!Z219)/saida!Y219*100</f>
        <v>#DIV/0!</v>
      </c>
      <c r="J279" s="129" t="e">
        <f t="shared" si="50"/>
        <v>#DIV/0!</v>
      </c>
      <c r="K279" s="129" t="e">
        <f t="shared" si="52"/>
        <v>#DIV/0!</v>
      </c>
      <c r="M279" s="129"/>
      <c r="N279" s="128"/>
      <c r="O279" s="128"/>
      <c r="P279" s="128"/>
      <c r="Q279" s="128"/>
      <c r="R279" s="128"/>
      <c r="T279" s="129">
        <f>saida!X219</f>
        <v>0</v>
      </c>
      <c r="U279" s="128">
        <f>saida!V219</f>
        <v>0</v>
      </c>
      <c r="V279" s="128">
        <f>saida!Y219</f>
        <v>0</v>
      </c>
      <c r="W279" s="128">
        <f>saida!AA219</f>
        <v>0</v>
      </c>
      <c r="X279" s="128">
        <f>saida!J219</f>
        <v>0</v>
      </c>
      <c r="Z279" s="133">
        <f t="shared" si="49"/>
        <v>0</v>
      </c>
      <c r="AA279" s="134">
        <f>saida!$AO$9</f>
        <v>297.75</v>
      </c>
      <c r="AB279" s="133">
        <f t="shared" ref="AB279:AB309" si="53">N5</f>
        <v>1.244651148932731</v>
      </c>
    </row>
    <row r="280" spans="4:28" x14ac:dyDescent="0.25">
      <c r="D280">
        <v>219</v>
      </c>
      <c r="E280" s="132" t="str">
        <f>IF(ISNUMBER(saida!W220)=TRUE,saida!W220,"")</f>
        <v/>
      </c>
      <c r="F280" s="129" t="str">
        <f>IF(ISNUMBER(saida!U220)=TRUE,saida!U220,"")</f>
        <v/>
      </c>
      <c r="G280" s="128" t="str">
        <f>IF(ISNUMBER(saida!V220)=TRUE,saida!V220,"")</f>
        <v/>
      </c>
      <c r="H280" s="128" t="str">
        <f>IF(ISNUMBER(saida!Y220)=TRUE,saida!Y220,"")</f>
        <v/>
      </c>
      <c r="I280" s="129" t="e">
        <f>(saida!Y220-saida!Z220)/saida!Y220*100</f>
        <v>#DIV/0!</v>
      </c>
      <c r="J280" s="129" t="e">
        <f t="shared" si="50"/>
        <v>#DIV/0!</v>
      </c>
      <c r="K280" s="129" t="e">
        <f t="shared" si="52"/>
        <v>#DIV/0!</v>
      </c>
      <c r="M280" s="129"/>
      <c r="N280" s="128"/>
      <c r="O280" s="128"/>
      <c r="P280" s="128"/>
      <c r="Q280" s="128"/>
      <c r="R280" s="128"/>
      <c r="T280" s="129">
        <f>saida!X220</f>
        <v>0</v>
      </c>
      <c r="U280" s="128">
        <f>saida!V220</f>
        <v>0</v>
      </c>
      <c r="V280" s="128">
        <f>saida!Y220</f>
        <v>0</v>
      </c>
      <c r="W280" s="128">
        <f>saida!AA220</f>
        <v>0</v>
      </c>
      <c r="X280" s="128">
        <f>saida!J220</f>
        <v>0</v>
      </c>
      <c r="Z280" s="133">
        <f t="shared" si="49"/>
        <v>3.3333333333333333E-2</v>
      </c>
      <c r="AA280" s="134">
        <f>saida!$AO$9</f>
        <v>297.75</v>
      </c>
      <c r="AB280" s="133">
        <f t="shared" si="53"/>
        <v>1.0624930574587761</v>
      </c>
    </row>
    <row r="281" spans="4:28" x14ac:dyDescent="0.25">
      <c r="D281">
        <v>220</v>
      </c>
      <c r="E281" s="132" t="str">
        <f>IF(ISNUMBER(saida!W221)=TRUE,saida!W221,"")</f>
        <v/>
      </c>
      <c r="F281" s="129" t="str">
        <f>IF(ISNUMBER(saida!U221)=TRUE,saida!U221,"")</f>
        <v/>
      </c>
      <c r="G281" s="128" t="str">
        <f>IF(ISNUMBER(saida!V221)=TRUE,saida!V221,"")</f>
        <v/>
      </c>
      <c r="H281" s="128" t="str">
        <f>IF(ISNUMBER(saida!Y221)=TRUE,saida!Y221,"")</f>
        <v/>
      </c>
      <c r="I281" s="129" t="e">
        <f>(saida!Y221-saida!Z221)/saida!Y221*100</f>
        <v>#DIV/0!</v>
      </c>
      <c r="J281" s="129" t="e">
        <f t="shared" si="50"/>
        <v>#DIV/0!</v>
      </c>
      <c r="K281" s="129" t="e">
        <f t="shared" si="52"/>
        <v>#DIV/0!</v>
      </c>
      <c r="M281" s="129"/>
      <c r="N281" s="128"/>
      <c r="O281" s="128"/>
      <c r="P281" s="128"/>
      <c r="Q281" s="128"/>
      <c r="R281" s="128"/>
      <c r="T281" s="129">
        <f>saida!X221</f>
        <v>0</v>
      </c>
      <c r="U281" s="128">
        <f>saida!V221</f>
        <v>0</v>
      </c>
      <c r="V281" s="128">
        <f>saida!Y221</f>
        <v>0</v>
      </c>
      <c r="W281" s="128">
        <f>saida!AA221</f>
        <v>0</v>
      </c>
      <c r="X281" s="128">
        <f>saida!J221</f>
        <v>0</v>
      </c>
      <c r="Z281" s="133">
        <f t="shared" si="49"/>
        <v>6.6666666666666666E-2</v>
      </c>
      <c r="AA281" s="134">
        <f>saida!$AO$9</f>
        <v>297.75</v>
      </c>
      <c r="AB281" s="133">
        <f t="shared" si="53"/>
        <v>0.92099810662191106</v>
      </c>
    </row>
    <row r="282" spans="4:28" x14ac:dyDescent="0.25">
      <c r="D282">
        <v>221</v>
      </c>
      <c r="E282" s="132" t="str">
        <f>IF(ISNUMBER(saida!W222)=TRUE,saida!W222,"")</f>
        <v/>
      </c>
      <c r="F282" s="129" t="str">
        <f>IF(ISNUMBER(saida!U222)=TRUE,saida!U222,"")</f>
        <v/>
      </c>
      <c r="G282" s="128" t="str">
        <f>IF(ISNUMBER(saida!V222)=TRUE,saida!V222,"")</f>
        <v/>
      </c>
      <c r="H282" s="128" t="str">
        <f>IF(ISNUMBER(saida!Y222)=TRUE,saida!Y222,"")</f>
        <v/>
      </c>
      <c r="I282" s="129" t="e">
        <f>(saida!Y222-saida!Z222)/saida!Y222*100</f>
        <v>#DIV/0!</v>
      </c>
      <c r="J282" s="129" t="e">
        <f t="shared" si="50"/>
        <v>#DIV/0!</v>
      </c>
      <c r="K282" s="129" t="e">
        <f t="shared" si="52"/>
        <v>#DIV/0!</v>
      </c>
      <c r="M282" s="129"/>
      <c r="N282" s="128"/>
      <c r="O282" s="128"/>
      <c r="P282" s="128"/>
      <c r="Q282" s="128"/>
      <c r="R282" s="128"/>
      <c r="T282" s="129">
        <f>saida!X222</f>
        <v>0</v>
      </c>
      <c r="U282" s="128">
        <f>saida!V222</f>
        <v>0</v>
      </c>
      <c r="V282" s="128">
        <f>saida!Y222</f>
        <v>0</v>
      </c>
      <c r="W282" s="128">
        <f>saida!AA222</f>
        <v>0</v>
      </c>
      <c r="X282" s="128">
        <f>saida!J222</f>
        <v>0</v>
      </c>
      <c r="Z282" s="133">
        <f t="shared" si="49"/>
        <v>0.1</v>
      </c>
      <c r="AA282" s="134">
        <f>saida!$AO$9</f>
        <v>297.75</v>
      </c>
      <c r="AB282" s="133">
        <f t="shared" si="53"/>
        <v>0.80988642833414071</v>
      </c>
    </row>
    <row r="283" spans="4:28" x14ac:dyDescent="0.25">
      <c r="D283">
        <v>222</v>
      </c>
      <c r="E283" s="132" t="str">
        <f>IF(ISNUMBER(saida!W223)=TRUE,saida!W223,"")</f>
        <v/>
      </c>
      <c r="F283" s="129" t="str">
        <f>IF(ISNUMBER(saida!U223)=TRUE,saida!U223,"")</f>
        <v/>
      </c>
      <c r="G283" s="128" t="str">
        <f>IF(ISNUMBER(saida!V223)=TRUE,saida!V223,"")</f>
        <v/>
      </c>
      <c r="H283" s="128" t="str">
        <f>IF(ISNUMBER(saida!Y223)=TRUE,saida!Y223,"")</f>
        <v/>
      </c>
      <c r="I283" s="129" t="e">
        <f>(saida!Y223-saida!Z223)/saida!Y223*100</f>
        <v>#DIV/0!</v>
      </c>
      <c r="J283" s="129" t="e">
        <f t="shared" si="50"/>
        <v>#DIV/0!</v>
      </c>
      <c r="K283" s="129" t="e">
        <f t="shared" si="52"/>
        <v>#DIV/0!</v>
      </c>
      <c r="M283" s="129"/>
      <c r="N283" s="128"/>
      <c r="O283" s="128"/>
      <c r="P283" s="128"/>
      <c r="Q283" s="128"/>
      <c r="R283" s="128"/>
      <c r="T283" s="129">
        <f>saida!X223</f>
        <v>0</v>
      </c>
      <c r="U283" s="128">
        <f>saida!V223</f>
        <v>0</v>
      </c>
      <c r="V283" s="128">
        <f>saida!Y223</f>
        <v>0</v>
      </c>
      <c r="W283" s="128">
        <f>saida!AA223</f>
        <v>0</v>
      </c>
      <c r="X283" s="128">
        <f>saida!J223</f>
        <v>0</v>
      </c>
      <c r="Z283" s="133">
        <f t="shared" si="49"/>
        <v>0.1333333333333333</v>
      </c>
      <c r="AA283" s="134">
        <f>saida!$AO$9</f>
        <v>297.75</v>
      </c>
      <c r="AB283" s="133">
        <f t="shared" si="53"/>
        <v>0.72174531390246521</v>
      </c>
    </row>
    <row r="284" spans="4:28" x14ac:dyDescent="0.25">
      <c r="D284">
        <v>223</v>
      </c>
      <c r="E284" s="132" t="str">
        <f>IF(ISNUMBER(saida!W224)=TRUE,saida!W224,"")</f>
        <v/>
      </c>
      <c r="F284" s="129" t="str">
        <f>IF(ISNUMBER(saida!U224)=TRUE,saida!U224,"")</f>
        <v/>
      </c>
      <c r="G284" s="128" t="str">
        <f>IF(ISNUMBER(saida!V224)=TRUE,saida!V224,"")</f>
        <v/>
      </c>
      <c r="H284" s="128" t="str">
        <f>IF(ISNUMBER(saida!Y224)=TRUE,saida!Y224,"")</f>
        <v/>
      </c>
      <c r="I284" s="129" t="e">
        <f>(saida!Y224-saida!Z224)/saida!Y224*100</f>
        <v>#DIV/0!</v>
      </c>
      <c r="J284" s="129" t="e">
        <f t="shared" si="50"/>
        <v>#DIV/0!</v>
      </c>
      <c r="K284" s="129" t="e">
        <f t="shared" si="52"/>
        <v>#DIV/0!</v>
      </c>
      <c r="M284" s="129"/>
      <c r="N284" s="128"/>
      <c r="O284" s="128"/>
      <c r="P284" s="128"/>
      <c r="Q284" s="128"/>
      <c r="R284" s="128"/>
      <c r="T284" s="129">
        <f>saida!X224</f>
        <v>0</v>
      </c>
      <c r="U284" s="128">
        <f>saida!V224</f>
        <v>0</v>
      </c>
      <c r="V284" s="128">
        <f>saida!Y224</f>
        <v>0</v>
      </c>
      <c r="W284" s="128">
        <f>saida!AA224</f>
        <v>0</v>
      </c>
      <c r="X284" s="128">
        <f>saida!J224</f>
        <v>0</v>
      </c>
      <c r="Z284" s="133">
        <f t="shared" si="49"/>
        <v>0.16666666666666671</v>
      </c>
      <c r="AA284" s="134">
        <f>saida!$AO$9</f>
        <v>297.75</v>
      </c>
      <c r="AB284" s="133">
        <f t="shared" si="53"/>
        <v>0.65118874975052143</v>
      </c>
    </row>
    <row r="285" spans="4:28" x14ac:dyDescent="0.25">
      <c r="D285">
        <v>224</v>
      </c>
      <c r="E285" s="132" t="str">
        <f>IF(ISNUMBER(saida!W225)=TRUE,saida!W225,"")</f>
        <v/>
      </c>
      <c r="F285" s="129" t="str">
        <f>IF(ISNUMBER(saida!U225)=TRUE,saida!U225,"")</f>
        <v/>
      </c>
      <c r="G285" s="128" t="str">
        <f>IF(ISNUMBER(saida!V225)=TRUE,saida!V225,"")</f>
        <v/>
      </c>
      <c r="H285" s="128" t="str">
        <f>IF(ISNUMBER(saida!Y225)=TRUE,saida!Y225,"")</f>
        <v/>
      </c>
      <c r="I285" s="129" t="e">
        <f>(saida!Y225-saida!Z225)/saida!Y225*100</f>
        <v>#DIV/0!</v>
      </c>
      <c r="J285" s="129" t="e">
        <f t="shared" si="50"/>
        <v>#DIV/0!</v>
      </c>
      <c r="K285" s="129" t="e">
        <f t="shared" si="52"/>
        <v>#DIV/0!</v>
      </c>
      <c r="M285" s="129"/>
      <c r="N285" s="128"/>
      <c r="O285" s="128"/>
      <c r="P285" s="128"/>
      <c r="Q285" s="128"/>
      <c r="R285" s="128"/>
      <c r="T285" s="129">
        <f>saida!X225</f>
        <v>0</v>
      </c>
      <c r="U285" s="128">
        <f>saida!V225</f>
        <v>0</v>
      </c>
      <c r="V285" s="128">
        <f>saida!Y225</f>
        <v>0</v>
      </c>
      <c r="W285" s="128">
        <f>saida!AA225</f>
        <v>0</v>
      </c>
      <c r="X285" s="128">
        <f>saida!J225</f>
        <v>0</v>
      </c>
      <c r="Z285" s="133">
        <f t="shared" si="49"/>
        <v>0.2</v>
      </c>
      <c r="AA285" s="134">
        <f>saida!$AO$9</f>
        <v>297.75</v>
      </c>
      <c r="AB285" s="133">
        <f t="shared" si="53"/>
        <v>0.59426833070235452</v>
      </c>
    </row>
    <row r="286" spans="4:28" x14ac:dyDescent="0.25">
      <c r="D286">
        <v>225</v>
      </c>
      <c r="E286" s="132" t="str">
        <f>IF(ISNUMBER(saida!W226)=TRUE,saida!W226,"")</f>
        <v/>
      </c>
      <c r="F286" s="129" t="str">
        <f>IF(ISNUMBER(saida!U226)=TRUE,saida!U226,"")</f>
        <v/>
      </c>
      <c r="G286" s="128" t="str">
        <f>IF(ISNUMBER(saida!V226)=TRUE,saida!V226,"")</f>
        <v/>
      </c>
      <c r="H286" s="128" t="str">
        <f>IF(ISNUMBER(saida!Y226)=TRUE,saida!Y226,"")</f>
        <v/>
      </c>
      <c r="I286" s="129" t="e">
        <f>(saida!Y226-saida!Z226)/saida!Y226*100</f>
        <v>#DIV/0!</v>
      </c>
      <c r="J286" s="129" t="e">
        <f t="shared" si="50"/>
        <v>#DIV/0!</v>
      </c>
      <c r="K286" s="129" t="e">
        <f t="shared" si="52"/>
        <v>#DIV/0!</v>
      </c>
      <c r="M286" s="129"/>
      <c r="N286" s="128"/>
      <c r="O286" s="128"/>
      <c r="P286" s="128"/>
      <c r="Q286" s="128"/>
      <c r="R286" s="128"/>
      <c r="T286" s="129">
        <f>saida!X226</f>
        <v>0</v>
      </c>
      <c r="U286" s="128">
        <f>saida!V226</f>
        <v>0</v>
      </c>
      <c r="V286" s="128">
        <f>saida!Y226</f>
        <v>0</v>
      </c>
      <c r="W286" s="128">
        <f>saida!AA226</f>
        <v>0</v>
      </c>
      <c r="X286" s="128">
        <f>saida!J226</f>
        <v>0</v>
      </c>
      <c r="Z286" s="133">
        <f t="shared" ref="Z286:Z349" si="54">Z255</f>
        <v>0.23333333333333331</v>
      </c>
      <c r="AA286" s="134">
        <f>saida!$AO$9</f>
        <v>297.75</v>
      </c>
      <c r="AB286" s="133">
        <f t="shared" si="53"/>
        <v>0.54806268054862328</v>
      </c>
    </row>
    <row r="287" spans="4:28" x14ac:dyDescent="0.25">
      <c r="D287">
        <v>226</v>
      </c>
      <c r="E287" s="132" t="str">
        <f>IF(ISNUMBER(saida!W227)=TRUE,saida!W227,"")</f>
        <v/>
      </c>
      <c r="F287" s="129" t="str">
        <f>IF(ISNUMBER(saida!U227)=TRUE,saida!U227,"")</f>
        <v/>
      </c>
      <c r="G287" s="128" t="str">
        <f>IF(ISNUMBER(saida!V227)=TRUE,saida!V227,"")</f>
        <v/>
      </c>
      <c r="H287" s="128" t="str">
        <f>IF(ISNUMBER(saida!Y227)=TRUE,saida!Y227,"")</f>
        <v/>
      </c>
      <c r="I287" s="129" t="e">
        <f>(saida!Y227-saida!Z227)/saida!Y227*100</f>
        <v>#DIV/0!</v>
      </c>
      <c r="J287" s="129" t="e">
        <f t="shared" si="50"/>
        <v>#DIV/0!</v>
      </c>
      <c r="K287" s="129" t="e">
        <f t="shared" si="52"/>
        <v>#DIV/0!</v>
      </c>
      <c r="M287" s="129"/>
      <c r="N287" s="128"/>
      <c r="O287" s="128"/>
      <c r="P287" s="128"/>
      <c r="Q287" s="128"/>
      <c r="R287" s="128"/>
      <c r="T287" s="129">
        <f>saida!X227</f>
        <v>0</v>
      </c>
      <c r="U287" s="128">
        <f>saida!V227</f>
        <v>0</v>
      </c>
      <c r="V287" s="128">
        <f>saida!Y227</f>
        <v>0</v>
      </c>
      <c r="W287" s="128">
        <f>saida!AA227</f>
        <v>0</v>
      </c>
      <c r="X287" s="128">
        <f>saida!J227</f>
        <v>0</v>
      </c>
      <c r="Z287" s="133">
        <f t="shared" si="54"/>
        <v>0.26666666666666672</v>
      </c>
      <c r="AA287" s="134">
        <f>saida!$AO$9</f>
        <v>297.75</v>
      </c>
      <c r="AB287" s="133">
        <f t="shared" si="53"/>
        <v>0.5103913269841075</v>
      </c>
    </row>
    <row r="288" spans="4:28" x14ac:dyDescent="0.25">
      <c r="D288">
        <v>227</v>
      </c>
      <c r="E288" s="132" t="str">
        <f>IF(ISNUMBER(saida!W228)=TRUE,saida!W228,"")</f>
        <v/>
      </c>
      <c r="F288" s="129" t="str">
        <f>IF(ISNUMBER(saida!U228)=TRUE,saida!U228,"")</f>
        <v/>
      </c>
      <c r="G288" s="128" t="str">
        <f>IF(ISNUMBER(saida!V228)=TRUE,saida!V228,"")</f>
        <v/>
      </c>
      <c r="H288" s="128" t="str">
        <f>IF(ISNUMBER(saida!Y228)=TRUE,saida!Y228,"")</f>
        <v/>
      </c>
      <c r="I288" s="129" t="e">
        <f>(saida!Y228-saida!Z228)/saida!Y228*100</f>
        <v>#DIV/0!</v>
      </c>
      <c r="J288" s="129" t="e">
        <f t="shared" ref="J288:J350" si="55">ABS(I288)</f>
        <v>#DIV/0!</v>
      </c>
      <c r="K288" s="129" t="e">
        <f t="shared" si="52"/>
        <v>#DIV/0!</v>
      </c>
      <c r="M288" s="129"/>
      <c r="N288" s="128"/>
      <c r="O288" s="128"/>
      <c r="P288" s="128"/>
      <c r="Q288" s="128"/>
      <c r="R288" s="128"/>
      <c r="T288" s="129">
        <f>saida!X228</f>
        <v>0</v>
      </c>
      <c r="U288" s="128">
        <f>saida!V228</f>
        <v>0</v>
      </c>
      <c r="V288" s="128">
        <f>saida!Y228</f>
        <v>0</v>
      </c>
      <c r="W288" s="128">
        <f>saida!AA228</f>
        <v>0</v>
      </c>
      <c r="X288" s="128">
        <f>saida!J228</f>
        <v>0</v>
      </c>
      <c r="Z288" s="133">
        <f t="shared" si="54"/>
        <v>0.3</v>
      </c>
      <c r="AA288" s="134">
        <f>saida!$AO$9</f>
        <v>297.75</v>
      </c>
      <c r="AB288" s="133">
        <f t="shared" si="53"/>
        <v>0.47961420679671862</v>
      </c>
    </row>
    <row r="289" spans="4:28" x14ac:dyDescent="0.25">
      <c r="D289">
        <v>228</v>
      </c>
      <c r="E289" s="132" t="str">
        <f>IF(ISNUMBER(saida!W229)=TRUE,saida!W229,"")</f>
        <v/>
      </c>
      <c r="F289" s="129" t="str">
        <f>IF(ISNUMBER(saida!U229)=TRUE,saida!U229,"")</f>
        <v/>
      </c>
      <c r="G289" s="128" t="str">
        <f>IF(ISNUMBER(saida!V229)=TRUE,saida!V229,"")</f>
        <v/>
      </c>
      <c r="H289" s="128" t="str">
        <f>IF(ISNUMBER(saida!Y229)=TRUE,saida!Y229,"")</f>
        <v/>
      </c>
      <c r="I289" s="129" t="e">
        <f>(saida!Y229-saida!Z229)/saida!Y229*100</f>
        <v>#DIV/0!</v>
      </c>
      <c r="J289" s="129" t="e">
        <f t="shared" si="55"/>
        <v>#DIV/0!</v>
      </c>
      <c r="K289" s="129" t="e">
        <f t="shared" si="52"/>
        <v>#DIV/0!</v>
      </c>
      <c r="M289" s="129"/>
      <c r="N289" s="128"/>
      <c r="O289" s="128"/>
      <c r="P289" s="128"/>
      <c r="Q289" s="128"/>
      <c r="R289" s="128"/>
      <c r="T289" s="129">
        <f>saida!X229</f>
        <v>0</v>
      </c>
      <c r="U289" s="128">
        <f>saida!V229</f>
        <v>0</v>
      </c>
      <c r="V289" s="128">
        <f>saida!Y229</f>
        <v>0</v>
      </c>
      <c r="W289" s="128">
        <f>saida!AA229</f>
        <v>0</v>
      </c>
      <c r="X289" s="128">
        <f>saida!J229</f>
        <v>0</v>
      </c>
      <c r="Z289" s="133">
        <f t="shared" si="54"/>
        <v>0.33333333333333331</v>
      </c>
      <c r="AA289" s="134">
        <f>saida!$AO$9</f>
        <v>297.75</v>
      </c>
      <c r="AB289" s="133">
        <f t="shared" si="53"/>
        <v>0.45449090817985027</v>
      </c>
    </row>
    <row r="290" spans="4:28" x14ac:dyDescent="0.25">
      <c r="D290">
        <v>229</v>
      </c>
      <c r="E290" s="132" t="str">
        <f>IF(ISNUMBER(saida!W230)=TRUE,saida!W230,"")</f>
        <v/>
      </c>
      <c r="F290" s="129" t="str">
        <f>IF(ISNUMBER(saida!U230)=TRUE,saida!U230,"")</f>
        <v/>
      </c>
      <c r="G290" s="128" t="str">
        <f>IF(ISNUMBER(saida!V230)=TRUE,saida!V230,"")</f>
        <v/>
      </c>
      <c r="H290" s="128" t="str">
        <f>IF(ISNUMBER(saida!Y230)=TRUE,saida!Y230,"")</f>
        <v/>
      </c>
      <c r="I290" s="129" t="e">
        <f>(saida!Y230-saida!Z230)/saida!Y230*100</f>
        <v>#DIV/0!</v>
      </c>
      <c r="J290" s="129" t="e">
        <f t="shared" si="55"/>
        <v>#DIV/0!</v>
      </c>
      <c r="K290" s="129" t="e">
        <f t="shared" si="52"/>
        <v>#DIV/0!</v>
      </c>
      <c r="M290" s="129"/>
      <c r="N290" s="128"/>
      <c r="O290" s="128"/>
      <c r="P290" s="128"/>
      <c r="Q290" s="128"/>
      <c r="R290" s="128"/>
      <c r="T290" s="129">
        <f>saida!X230</f>
        <v>0</v>
      </c>
      <c r="U290" s="128">
        <f>saida!V230</f>
        <v>0</v>
      </c>
      <c r="V290" s="128">
        <f>saida!Y230</f>
        <v>0</v>
      </c>
      <c r="W290" s="128">
        <f>saida!AA230</f>
        <v>0</v>
      </c>
      <c r="X290" s="128">
        <f>saida!J230</f>
        <v>0</v>
      </c>
      <c r="Z290" s="133">
        <f t="shared" si="54"/>
        <v>0.36666666666666659</v>
      </c>
      <c r="AA290" s="134">
        <f>saida!$AO$9</f>
        <v>297.75</v>
      </c>
      <c r="AB290" s="133">
        <f t="shared" si="53"/>
        <v>0.43408090803839239</v>
      </c>
    </row>
    <row r="291" spans="4:28" x14ac:dyDescent="0.25">
      <c r="D291">
        <v>230</v>
      </c>
      <c r="E291" s="132" t="str">
        <f>IF(ISNUMBER(saida!W231)=TRUE,saida!W231,"")</f>
        <v/>
      </c>
      <c r="F291" s="129" t="str">
        <f>IF(ISNUMBER(saida!U231)=TRUE,saida!U231,"")</f>
        <v/>
      </c>
      <c r="G291" s="128" t="str">
        <f>IF(ISNUMBER(saida!V231)=TRUE,saida!V231,"")</f>
        <v/>
      </c>
      <c r="H291" s="128" t="str">
        <f>IF(ISNUMBER(saida!Y231)=TRUE,saida!Y231,"")</f>
        <v/>
      </c>
      <c r="I291" s="129" t="e">
        <f>(saida!Y231-saida!Z231)/saida!Y231*100</f>
        <v>#DIV/0!</v>
      </c>
      <c r="J291" s="129" t="e">
        <f t="shared" si="55"/>
        <v>#DIV/0!</v>
      </c>
      <c r="K291" s="129" t="e">
        <f t="shared" si="52"/>
        <v>#DIV/0!</v>
      </c>
      <c r="M291" s="129"/>
      <c r="N291" s="128"/>
      <c r="O291" s="128"/>
      <c r="P291" s="128"/>
      <c r="Q291" s="128"/>
      <c r="R291" s="128"/>
      <c r="T291" s="129">
        <f>saida!X231</f>
        <v>0</v>
      </c>
      <c r="U291" s="128">
        <f>saida!V231</f>
        <v>0</v>
      </c>
      <c r="V291" s="128">
        <f>saida!Y231</f>
        <v>0</v>
      </c>
      <c r="W291" s="128">
        <f>saida!AA231</f>
        <v>0</v>
      </c>
      <c r="X291" s="128">
        <f>saida!J231</f>
        <v>0</v>
      </c>
      <c r="Z291" s="133">
        <f t="shared" si="54"/>
        <v>0.4</v>
      </c>
      <c r="AA291" s="134">
        <f>saida!$AO$9</f>
        <v>297.75</v>
      </c>
      <c r="AB291" s="133">
        <f t="shared" si="53"/>
        <v>0.41767281951111929</v>
      </c>
    </row>
    <row r="292" spans="4:28" x14ac:dyDescent="0.25">
      <c r="D292">
        <v>231</v>
      </c>
      <c r="E292" s="132" t="str">
        <f>IF(ISNUMBER(saida!W232)=TRUE,saida!W232,"")</f>
        <v/>
      </c>
      <c r="F292" s="129" t="str">
        <f>IF(ISNUMBER(saida!U232)=TRUE,saida!U232,"")</f>
        <v/>
      </c>
      <c r="G292" s="128" t="str">
        <f>IF(ISNUMBER(saida!V232)=TRUE,saida!V232,"")</f>
        <v/>
      </c>
      <c r="H292" s="128" t="str">
        <f>IF(ISNUMBER(saida!Y232)=TRUE,saida!Y232,"")</f>
        <v/>
      </c>
      <c r="I292" s="129" t="e">
        <f>(saida!Y232-saida!Z232)/saida!Y232*100</f>
        <v>#DIV/0!</v>
      </c>
      <c r="J292" s="129" t="e">
        <f t="shared" si="55"/>
        <v>#DIV/0!</v>
      </c>
      <c r="K292" s="129" t="e">
        <f t="shared" si="52"/>
        <v>#DIV/0!</v>
      </c>
      <c r="M292" s="129"/>
      <c r="N292" s="128"/>
      <c r="O292" s="128"/>
      <c r="P292" s="128"/>
      <c r="Q292" s="128"/>
      <c r="R292" s="128"/>
      <c r="T292" s="129">
        <f>saida!X232</f>
        <v>0</v>
      </c>
      <c r="U292" s="128">
        <f>saida!V232</f>
        <v>0</v>
      </c>
      <c r="V292" s="128">
        <f>saida!Y232</f>
        <v>0</v>
      </c>
      <c r="W292" s="128">
        <f>saida!AA232</f>
        <v>0</v>
      </c>
      <c r="X292" s="128">
        <f>saida!J232</f>
        <v>0</v>
      </c>
      <c r="Z292" s="133">
        <f t="shared" si="54"/>
        <v>0.43333333333333329</v>
      </c>
      <c r="AA292" s="134">
        <f>saida!$AO$9</f>
        <v>297.75</v>
      </c>
      <c r="AB292" s="133">
        <f t="shared" si="53"/>
        <v>0.40473416025994341</v>
      </c>
    </row>
    <row r="293" spans="4:28" x14ac:dyDescent="0.25">
      <c r="D293">
        <v>232</v>
      </c>
      <c r="E293" s="132" t="str">
        <f>IF(ISNUMBER(saida!W233)=TRUE,saida!W233,"")</f>
        <v/>
      </c>
      <c r="F293" s="129" t="str">
        <f>IF(ISNUMBER(saida!U233)=TRUE,saida!U233,"")</f>
        <v/>
      </c>
      <c r="G293" s="128" t="str">
        <f>IF(ISNUMBER(saida!V233)=TRUE,saida!V233,"")</f>
        <v/>
      </c>
      <c r="H293" s="128" t="str">
        <f>IF(ISNUMBER(saida!Y233)=TRUE,saida!Y233,"")</f>
        <v/>
      </c>
      <c r="I293" s="129" t="e">
        <f>(saida!Y233-saida!Z233)/saida!Y233*100</f>
        <v>#DIV/0!</v>
      </c>
      <c r="J293" s="129" t="e">
        <f t="shared" si="55"/>
        <v>#DIV/0!</v>
      </c>
      <c r="K293" s="129" t="e">
        <f t="shared" si="52"/>
        <v>#DIV/0!</v>
      </c>
      <c r="M293" s="129"/>
      <c r="N293" s="128"/>
      <c r="O293" s="128"/>
      <c r="P293" s="128"/>
      <c r="Q293" s="128"/>
      <c r="R293" s="128"/>
      <c r="T293" s="129">
        <f>saida!X233</f>
        <v>0</v>
      </c>
      <c r="U293" s="128">
        <f>saida!V233</f>
        <v>0</v>
      </c>
      <c r="V293" s="128">
        <f>saida!Y233</f>
        <v>0</v>
      </c>
      <c r="W293" s="128">
        <f>saida!AA233</f>
        <v>0</v>
      </c>
      <c r="X293" s="128">
        <f>saida!J233</f>
        <v>0</v>
      </c>
      <c r="Z293" s="133">
        <f t="shared" si="54"/>
        <v>0.46666666666666667</v>
      </c>
      <c r="AA293" s="134">
        <f>saida!$AO$9</f>
        <v>297.75</v>
      </c>
      <c r="AB293" s="133">
        <f t="shared" si="53"/>
        <v>0.39487598481443381</v>
      </c>
    </row>
    <row r="294" spans="4:28" x14ac:dyDescent="0.25">
      <c r="D294">
        <v>233</v>
      </c>
      <c r="E294" s="132" t="str">
        <f>IF(ISNUMBER(saida!W234)=TRUE,saida!W234,"")</f>
        <v/>
      </c>
      <c r="F294" s="129" t="str">
        <f>IF(ISNUMBER(saida!U234)=TRUE,saida!U234,"")</f>
        <v/>
      </c>
      <c r="G294" s="128" t="str">
        <f>IF(ISNUMBER(saida!V234)=TRUE,saida!V234,"")</f>
        <v/>
      </c>
      <c r="H294" s="128" t="str">
        <f>IF(ISNUMBER(saida!Y234)=TRUE,saida!Y234,"")</f>
        <v/>
      </c>
      <c r="I294" s="129" t="e">
        <f>(saida!Y234-saida!Z234)/saida!Y234*100</f>
        <v>#DIV/0!</v>
      </c>
      <c r="J294" s="129" t="e">
        <f t="shared" si="55"/>
        <v>#DIV/0!</v>
      </c>
      <c r="K294" s="129" t="e">
        <f t="shared" si="52"/>
        <v>#DIV/0!</v>
      </c>
      <c r="M294" s="129"/>
      <c r="N294" s="128"/>
      <c r="O294" s="128"/>
      <c r="P294" s="128"/>
      <c r="Q294" s="128"/>
      <c r="R294" s="128"/>
      <c r="T294" s="129">
        <f>saida!X234</f>
        <v>0</v>
      </c>
      <c r="U294" s="128">
        <f>saida!V234</f>
        <v>0</v>
      </c>
      <c r="V294" s="128">
        <f>saida!Y234</f>
        <v>0</v>
      </c>
      <c r="W294" s="128">
        <f>saida!AA234</f>
        <v>0</v>
      </c>
      <c r="X294" s="128">
        <f>saida!J234</f>
        <v>0</v>
      </c>
      <c r="Z294" s="133">
        <f t="shared" si="54"/>
        <v>0.5</v>
      </c>
      <c r="AA294" s="134">
        <f>saida!$AO$9</f>
        <v>297.75</v>
      </c>
      <c r="AB294" s="133">
        <f t="shared" si="53"/>
        <v>0.38782857501606438</v>
      </c>
    </row>
    <row r="295" spans="4:28" x14ac:dyDescent="0.25">
      <c r="D295">
        <v>234</v>
      </c>
      <c r="E295" s="132" t="str">
        <f>IF(ISNUMBER(saida!W235)=TRUE,saida!W235,"")</f>
        <v/>
      </c>
      <c r="F295" s="129" t="str">
        <f>IF(ISNUMBER(saida!U235)=TRUE,saida!U235,"")</f>
        <v/>
      </c>
      <c r="G295" s="128" t="str">
        <f>IF(ISNUMBER(saida!V235)=TRUE,saida!V235,"")</f>
        <v/>
      </c>
      <c r="H295" s="128" t="str">
        <f>IF(ISNUMBER(saida!Y235)=TRUE,saida!Y235,"")</f>
        <v/>
      </c>
      <c r="I295" s="129" t="e">
        <f>(saida!Y235-saida!Z235)/saida!Y235*100</f>
        <v>#DIV/0!</v>
      </c>
      <c r="J295" s="129" t="e">
        <f t="shared" si="55"/>
        <v>#DIV/0!</v>
      </c>
      <c r="K295" s="129" t="e">
        <f t="shared" si="52"/>
        <v>#DIV/0!</v>
      </c>
      <c r="M295" s="129"/>
      <c r="N295" s="128"/>
      <c r="O295" s="128"/>
      <c r="P295" s="128"/>
      <c r="Q295" s="128"/>
      <c r="R295" s="128"/>
      <c r="T295" s="129">
        <f>saida!X235</f>
        <v>0</v>
      </c>
      <c r="U295" s="128">
        <f>saida!V235</f>
        <v>0</v>
      </c>
      <c r="V295" s="128">
        <f>saida!Y235</f>
        <v>0</v>
      </c>
      <c r="W295" s="128">
        <f>saida!AA235</f>
        <v>0</v>
      </c>
      <c r="X295" s="128">
        <f>saida!J235</f>
        <v>0</v>
      </c>
      <c r="Z295" s="133">
        <f t="shared" si="54"/>
        <v>0.53333333333333333</v>
      </c>
      <c r="AA295" s="134">
        <f>saida!$AO$9</f>
        <v>297.75</v>
      </c>
      <c r="AB295" s="133">
        <f t="shared" si="53"/>
        <v>0.38342570188482511</v>
      </c>
    </row>
    <row r="296" spans="4:28" x14ac:dyDescent="0.25">
      <c r="D296">
        <v>235</v>
      </c>
      <c r="E296" s="132" t="str">
        <f>IF(ISNUMBER(saida!W236)=TRUE,saida!W236,"")</f>
        <v/>
      </c>
      <c r="F296" s="129" t="str">
        <f>IF(ISNUMBER(saida!U236)=TRUE,saida!U236,"")</f>
        <v/>
      </c>
      <c r="G296" s="128" t="str">
        <f>IF(ISNUMBER(saida!V236)=TRUE,saida!V236,"")</f>
        <v/>
      </c>
      <c r="H296" s="128" t="str">
        <f>IF(ISNUMBER(saida!Y236)=TRUE,saida!Y236,"")</f>
        <v/>
      </c>
      <c r="I296" s="129" t="e">
        <f>(saida!Y236-saida!Z236)/saida!Y236*100</f>
        <v>#DIV/0!</v>
      </c>
      <c r="J296" s="129" t="e">
        <f t="shared" si="55"/>
        <v>#DIV/0!</v>
      </c>
      <c r="K296" s="129" t="e">
        <f t="shared" si="52"/>
        <v>#DIV/0!</v>
      </c>
      <c r="M296" s="129"/>
      <c r="N296" s="128"/>
      <c r="O296" s="128"/>
      <c r="P296" s="128"/>
      <c r="Q296" s="128"/>
      <c r="R296" s="128"/>
      <c r="T296" s="129">
        <f>saida!X236</f>
        <v>0</v>
      </c>
      <c r="U296" s="128">
        <f>saida!V236</f>
        <v>0</v>
      </c>
      <c r="V296" s="128">
        <f>saida!Y236</f>
        <v>0</v>
      </c>
      <c r="W296" s="128">
        <f>saida!AA236</f>
        <v>0</v>
      </c>
      <c r="X296" s="128">
        <f>saida!J236</f>
        <v>0</v>
      </c>
      <c r="Z296" s="133">
        <f t="shared" si="54"/>
        <v>0.56666666666666665</v>
      </c>
      <c r="AA296" s="134">
        <f>saida!$AO$9</f>
        <v>297.75</v>
      </c>
      <c r="AB296" s="133">
        <f t="shared" si="53"/>
        <v>0.38159594698375082</v>
      </c>
    </row>
    <row r="297" spans="4:28" x14ac:dyDescent="0.25">
      <c r="D297">
        <v>236</v>
      </c>
      <c r="E297" s="132" t="str">
        <f>IF(ISNUMBER(saida!W237)=TRUE,saida!W237,"")</f>
        <v/>
      </c>
      <c r="F297" s="129" t="str">
        <f>IF(ISNUMBER(saida!U237)=TRUE,saida!U237,"")</f>
        <v/>
      </c>
      <c r="G297" s="128" t="str">
        <f>IF(ISNUMBER(saida!V237)=TRUE,saida!V237,"")</f>
        <v/>
      </c>
      <c r="H297" s="128" t="str">
        <f>IF(ISNUMBER(saida!Y237)=TRUE,saida!Y237,"")</f>
        <v/>
      </c>
      <c r="I297" s="129" t="e">
        <f>(saida!Y237-saida!Z237)/saida!Y237*100</f>
        <v>#DIV/0!</v>
      </c>
      <c r="J297" s="129" t="e">
        <f t="shared" si="55"/>
        <v>#DIV/0!</v>
      </c>
      <c r="K297" s="129" t="e">
        <f t="shared" si="52"/>
        <v>#DIV/0!</v>
      </c>
      <c r="M297" s="129"/>
      <c r="N297" s="128"/>
      <c r="O297" s="128"/>
      <c r="P297" s="128"/>
      <c r="Q297" s="128"/>
      <c r="R297" s="128"/>
      <c r="T297" s="129">
        <f>saida!X237</f>
        <v>0</v>
      </c>
      <c r="U297" s="128">
        <f>saida!V237</f>
        <v>0</v>
      </c>
      <c r="V297" s="128">
        <f>saida!Y237</f>
        <v>0</v>
      </c>
      <c r="W297" s="128">
        <f>saida!AA237</f>
        <v>0</v>
      </c>
      <c r="X297" s="128">
        <f>saida!J237</f>
        <v>0</v>
      </c>
      <c r="Z297" s="133">
        <f t="shared" si="54"/>
        <v>0.6</v>
      </c>
      <c r="AA297" s="134">
        <f>saida!$AO$9</f>
        <v>297.75</v>
      </c>
      <c r="AB297" s="133">
        <f t="shared" si="53"/>
        <v>0.38236034879378072</v>
      </c>
    </row>
    <row r="298" spans="4:28" x14ac:dyDescent="0.25">
      <c r="D298">
        <v>237</v>
      </c>
      <c r="E298" s="132" t="str">
        <f>IF(ISNUMBER(saida!W238)=TRUE,saida!W238,"")</f>
        <v/>
      </c>
      <c r="F298" s="129" t="str">
        <f>IF(ISNUMBER(saida!U238)=TRUE,saida!U238,"")</f>
        <v/>
      </c>
      <c r="G298" s="128" t="str">
        <f>IF(ISNUMBER(saida!V238)=TRUE,saida!V238,"")</f>
        <v/>
      </c>
      <c r="H298" s="128" t="str">
        <f>IF(ISNUMBER(saida!Y238)=TRUE,saida!Y238,"")</f>
        <v/>
      </c>
      <c r="I298" s="129" t="e">
        <f>(saida!Y238-saida!Z238)/saida!Y238*100</f>
        <v>#DIV/0!</v>
      </c>
      <c r="J298" s="129" t="e">
        <f t="shared" si="55"/>
        <v>#DIV/0!</v>
      </c>
      <c r="K298" s="129" t="e">
        <f t="shared" si="52"/>
        <v>#DIV/0!</v>
      </c>
      <c r="M298" s="129"/>
      <c r="N298" s="128"/>
      <c r="O298" s="128"/>
      <c r="P298" s="128"/>
      <c r="Q298" s="128"/>
      <c r="R298" s="128"/>
      <c r="T298" s="129">
        <f>saida!X238</f>
        <v>0</v>
      </c>
      <c r="U298" s="128">
        <f>saida!V238</f>
        <v>0</v>
      </c>
      <c r="V298" s="128">
        <f>saida!Y238</f>
        <v>0</v>
      </c>
      <c r="W298" s="128">
        <f>saida!AA238</f>
        <v>0</v>
      </c>
      <c r="X298" s="128">
        <f>saida!J238</f>
        <v>0</v>
      </c>
      <c r="Z298" s="133">
        <f t="shared" si="54"/>
        <v>0.6333333333333333</v>
      </c>
      <c r="AA298" s="134">
        <f>saida!$AO$9</f>
        <v>297.75</v>
      </c>
      <c r="AB298" s="133">
        <f t="shared" si="53"/>
        <v>0.3858363371027389</v>
      </c>
    </row>
    <row r="299" spans="4:28" x14ac:dyDescent="0.25">
      <c r="D299">
        <v>238</v>
      </c>
      <c r="E299" s="132" t="str">
        <f>IF(ISNUMBER(saida!W239)=TRUE,saida!W239,"")</f>
        <v/>
      </c>
      <c r="F299" s="129" t="str">
        <f>IF(ISNUMBER(saida!U239)=TRUE,saida!U239,"")</f>
        <v/>
      </c>
      <c r="G299" s="128" t="str">
        <f>IF(ISNUMBER(saida!V239)=TRUE,saida!V239,"")</f>
        <v/>
      </c>
      <c r="H299" s="128" t="str">
        <f>IF(ISNUMBER(saida!Y239)=TRUE,saida!Y239,"")</f>
        <v/>
      </c>
      <c r="I299" s="129" t="e">
        <f>(saida!Y239-saida!Z239)/saida!Y239*100</f>
        <v>#DIV/0!</v>
      </c>
      <c r="J299" s="129" t="e">
        <f t="shared" si="55"/>
        <v>#DIV/0!</v>
      </c>
      <c r="K299" s="129" t="e">
        <f t="shared" si="52"/>
        <v>#DIV/0!</v>
      </c>
      <c r="M299" s="129"/>
      <c r="N299" s="128"/>
      <c r="O299" s="128"/>
      <c r="P299" s="128"/>
      <c r="Q299" s="128"/>
      <c r="R299" s="128"/>
      <c r="T299" s="129">
        <f>saida!X239</f>
        <v>0</v>
      </c>
      <c r="U299" s="128">
        <f>saida!V239</f>
        <v>0</v>
      </c>
      <c r="V299" s="128">
        <f>saida!Y239</f>
        <v>0</v>
      </c>
      <c r="W299" s="128">
        <f>saida!AA239</f>
        <v>0</v>
      </c>
      <c r="X299" s="128">
        <f>saida!J239</f>
        <v>0</v>
      </c>
      <c r="Z299" s="133">
        <f t="shared" si="54"/>
        <v>0.66666666666666663</v>
      </c>
      <c r="AA299" s="134">
        <f>saida!$AO$9</f>
        <v>297.75</v>
      </c>
      <c r="AB299" s="133">
        <f t="shared" si="53"/>
        <v>0.39224864612678079</v>
      </c>
    </row>
    <row r="300" spans="4:28" x14ac:dyDescent="0.25">
      <c r="D300">
        <v>239</v>
      </c>
      <c r="E300" s="132" t="str">
        <f>IF(ISNUMBER(saida!W240)=TRUE,saida!W240,"")</f>
        <v/>
      </c>
      <c r="F300" s="129" t="str">
        <f>IF(ISNUMBER(saida!U240)=TRUE,saida!U240,"")</f>
        <v/>
      </c>
      <c r="G300" s="128" t="str">
        <f>IF(ISNUMBER(saida!V240)=TRUE,saida!V240,"")</f>
        <v/>
      </c>
      <c r="H300" s="128" t="str">
        <f>IF(ISNUMBER(saida!Y240)=TRUE,saida!Y240,"")</f>
        <v/>
      </c>
      <c r="I300" s="129" t="e">
        <f>(saida!Y240-saida!Z240)/saida!Y240*100</f>
        <v>#DIV/0!</v>
      </c>
      <c r="J300" s="129" t="e">
        <f t="shared" si="55"/>
        <v>#DIV/0!</v>
      </c>
      <c r="K300" s="129" t="e">
        <f t="shared" si="52"/>
        <v>#DIV/0!</v>
      </c>
      <c r="M300" s="129"/>
      <c r="N300" s="128"/>
      <c r="O300" s="128"/>
      <c r="P300" s="128"/>
      <c r="Q300" s="128"/>
      <c r="R300" s="128"/>
      <c r="T300" s="129">
        <f>saida!X240</f>
        <v>0</v>
      </c>
      <c r="U300" s="128">
        <f>saida!V240</f>
        <v>0</v>
      </c>
      <c r="V300" s="128">
        <f>saida!Y240</f>
        <v>0</v>
      </c>
      <c r="W300" s="128">
        <f>saida!AA240</f>
        <v>0</v>
      </c>
      <c r="X300" s="128">
        <f>saida!J240</f>
        <v>0</v>
      </c>
      <c r="Z300" s="133">
        <f t="shared" si="54"/>
        <v>0.7</v>
      </c>
      <c r="AA300" s="134">
        <f>saida!$AO$9</f>
        <v>297.75</v>
      </c>
      <c r="AB300" s="133">
        <f t="shared" si="53"/>
        <v>0.40194878296842029</v>
      </c>
    </row>
    <row r="301" spans="4:28" x14ac:dyDescent="0.25">
      <c r="D301">
        <v>240</v>
      </c>
      <c r="E301" s="132" t="str">
        <f>IF(ISNUMBER(saida!W241)=TRUE,saida!W241,"")</f>
        <v/>
      </c>
      <c r="F301" s="129" t="str">
        <f>IF(ISNUMBER(saida!U241)=TRUE,saida!U241,"")</f>
        <v/>
      </c>
      <c r="G301" s="128" t="str">
        <f>IF(ISNUMBER(saida!V241)=TRUE,saida!V241,"")</f>
        <v/>
      </c>
      <c r="H301" s="128" t="str">
        <f>IF(ISNUMBER(saida!Y241)=TRUE,saida!Y241,"")</f>
        <v/>
      </c>
      <c r="I301" s="129" t="e">
        <f>(saida!Y241-saida!Z241)/saida!Y241*100</f>
        <v>#DIV/0!</v>
      </c>
      <c r="J301" s="129" t="e">
        <f t="shared" si="55"/>
        <v>#DIV/0!</v>
      </c>
      <c r="K301" s="129" t="e">
        <f t="shared" si="52"/>
        <v>#DIV/0!</v>
      </c>
      <c r="M301" s="129"/>
      <c r="N301" s="128"/>
      <c r="O301" s="128"/>
      <c r="P301" s="128"/>
      <c r="Q301" s="128"/>
      <c r="R301" s="128"/>
      <c r="T301" s="129">
        <f>saida!X241</f>
        <v>0</v>
      </c>
      <c r="U301" s="128">
        <f>saida!V241</f>
        <v>0</v>
      </c>
      <c r="V301" s="128">
        <f>saida!Y241</f>
        <v>0</v>
      </c>
      <c r="W301" s="128">
        <f>saida!AA241</f>
        <v>0</v>
      </c>
      <c r="X301" s="128">
        <f>saida!J241</f>
        <v>0</v>
      </c>
      <c r="Z301" s="133">
        <f t="shared" si="54"/>
        <v>0.73333333333333328</v>
      </c>
      <c r="AA301" s="134">
        <f>saida!$AO$9</f>
        <v>297.75</v>
      </c>
      <c r="AB301" s="133">
        <f t="shared" si="53"/>
        <v>0.41544585379892029</v>
      </c>
    </row>
    <row r="302" spans="4:28" x14ac:dyDescent="0.25">
      <c r="D302">
        <v>241</v>
      </c>
      <c r="E302" s="132" t="str">
        <f>IF(ISNUMBER(saida!W242)=TRUE,saida!W242,"")</f>
        <v/>
      </c>
      <c r="F302" s="129" t="str">
        <f>IF(ISNUMBER(saida!U242)=TRUE,saida!U242,"")</f>
        <v/>
      </c>
      <c r="G302" s="128" t="str">
        <f>IF(ISNUMBER(saida!V242)=TRUE,saida!V242,"")</f>
        <v/>
      </c>
      <c r="H302" s="128" t="str">
        <f>IF(ISNUMBER(saida!Y242)=TRUE,saida!Y242,"")</f>
        <v/>
      </c>
      <c r="I302" s="129" t="e">
        <f>(saida!Y242-saida!Z242)/saida!Y242*100</f>
        <v>#DIV/0!</v>
      </c>
      <c r="J302" s="129" t="e">
        <f t="shared" si="55"/>
        <v>#DIV/0!</v>
      </c>
      <c r="K302" s="129" t="e">
        <f t="shared" si="52"/>
        <v>#DIV/0!</v>
      </c>
      <c r="M302" s="129"/>
      <c r="N302" s="128"/>
      <c r="O302" s="128"/>
      <c r="P302" s="128"/>
      <c r="Q302" s="128"/>
      <c r="R302" s="128"/>
      <c r="T302" s="129">
        <f>saida!X242</f>
        <v>0</v>
      </c>
      <c r="U302" s="128">
        <f>saida!V242</f>
        <v>0</v>
      </c>
      <c r="V302" s="128">
        <f>saida!Y242</f>
        <v>0</v>
      </c>
      <c r="W302" s="128">
        <f>saida!AA242</f>
        <v>0</v>
      </c>
      <c r="X302" s="128">
        <f>saida!J242</f>
        <v>0</v>
      </c>
      <c r="Z302" s="133">
        <f t="shared" si="54"/>
        <v>0.76666666666666661</v>
      </c>
      <c r="AA302" s="134">
        <f>saida!$AO$9</f>
        <v>297.75</v>
      </c>
      <c r="AB302" s="133">
        <f t="shared" si="53"/>
        <v>0.43345341654472891</v>
      </c>
    </row>
    <row r="303" spans="4:28" x14ac:dyDescent="0.25">
      <c r="D303">
        <v>242</v>
      </c>
      <c r="E303" s="132" t="str">
        <f>IF(ISNUMBER(saida!W243)=TRUE,saida!W243,"")</f>
        <v/>
      </c>
      <c r="F303" s="129" t="str">
        <f>IF(ISNUMBER(saida!U243)=TRUE,saida!U243,"")</f>
        <v/>
      </c>
      <c r="G303" s="128" t="str">
        <f>IF(ISNUMBER(saida!V243)=TRUE,saida!V243,"")</f>
        <v/>
      </c>
      <c r="H303" s="128" t="str">
        <f>IF(ISNUMBER(saida!Y243)=TRUE,saida!Y243,"")</f>
        <v/>
      </c>
      <c r="I303" s="129" t="e">
        <f>(saida!Y243-saida!Z243)/saida!Y243*100</f>
        <v>#DIV/0!</v>
      </c>
      <c r="J303" s="129" t="e">
        <f t="shared" si="55"/>
        <v>#DIV/0!</v>
      </c>
      <c r="K303" s="129" t="e">
        <f t="shared" si="52"/>
        <v>#DIV/0!</v>
      </c>
      <c r="M303" s="129"/>
      <c r="N303" s="128"/>
      <c r="O303" s="128"/>
      <c r="P303" s="128"/>
      <c r="Q303" s="128"/>
      <c r="R303" s="128"/>
      <c r="T303" s="129">
        <f>saida!X243</f>
        <v>0</v>
      </c>
      <c r="U303" s="128">
        <f>saida!V243</f>
        <v>0</v>
      </c>
      <c r="V303" s="128">
        <f>saida!Y243</f>
        <v>0</v>
      </c>
      <c r="W303" s="128">
        <f>saida!AA243</f>
        <v>0</v>
      </c>
      <c r="X303" s="128">
        <f>saida!J243</f>
        <v>0</v>
      </c>
      <c r="Z303" s="133">
        <f t="shared" si="54"/>
        <v>0.8</v>
      </c>
      <c r="AA303" s="134">
        <f>saida!$AO$9</f>
        <v>297.75</v>
      </c>
      <c r="AB303" s="133">
        <f t="shared" si="53"/>
        <v>0.45696007410349287</v>
      </c>
    </row>
    <row r="304" spans="4:28" x14ac:dyDescent="0.25">
      <c r="D304">
        <v>243</v>
      </c>
      <c r="E304" s="132" t="str">
        <f>IF(ISNUMBER(saida!W244)=TRUE,saida!W244,"")</f>
        <v/>
      </c>
      <c r="F304" s="129" t="str">
        <f>IF(ISNUMBER(saida!U244)=TRUE,saida!U244,"")</f>
        <v/>
      </c>
      <c r="G304" s="128" t="str">
        <f>IF(ISNUMBER(saida!V244)=TRUE,saida!V244,"")</f>
        <v/>
      </c>
      <c r="H304" s="128" t="str">
        <f>IF(ISNUMBER(saida!Y244)=TRUE,saida!Y244,"")</f>
        <v/>
      </c>
      <c r="I304" s="129" t="e">
        <f>(saida!Y244-saida!Z244)/saida!Y244*100</f>
        <v>#DIV/0!</v>
      </c>
      <c r="J304" s="129" t="e">
        <f t="shared" si="55"/>
        <v>#DIV/0!</v>
      </c>
      <c r="K304" s="129" t="e">
        <f t="shared" si="52"/>
        <v>#DIV/0!</v>
      </c>
      <c r="M304" s="129"/>
      <c r="N304" s="128"/>
      <c r="O304" s="128"/>
      <c r="P304" s="128"/>
      <c r="Q304" s="128"/>
      <c r="R304" s="128"/>
      <c r="T304" s="129">
        <f>saida!X244</f>
        <v>0</v>
      </c>
      <c r="U304" s="128">
        <f>saida!V244</f>
        <v>0</v>
      </c>
      <c r="V304" s="128">
        <f>saida!Y244</f>
        <v>0</v>
      </c>
      <c r="W304" s="128">
        <f>saida!AA244</f>
        <v>0</v>
      </c>
      <c r="X304" s="128">
        <f>saida!J244</f>
        <v>0</v>
      </c>
      <c r="Z304" s="133">
        <f t="shared" si="54"/>
        <v>0.83333333333333337</v>
      </c>
      <c r="AA304" s="134">
        <f>saida!$AO$9</f>
        <v>297.75</v>
      </c>
      <c r="AB304" s="133">
        <f t="shared" si="53"/>
        <v>0.48733687840702178</v>
      </c>
    </row>
    <row r="305" spans="4:28" x14ac:dyDescent="0.25">
      <c r="D305">
        <v>244</v>
      </c>
      <c r="E305" s="132" t="str">
        <f>IF(ISNUMBER(saida!W245)=TRUE,saida!W245,"")</f>
        <v/>
      </c>
      <c r="F305" s="129" t="str">
        <f>IF(ISNUMBER(saida!U245)=TRUE,saida!U245,"")</f>
        <v/>
      </c>
      <c r="G305" s="128" t="str">
        <f>IF(ISNUMBER(saida!V245)=TRUE,saida!V245,"")</f>
        <v/>
      </c>
      <c r="H305" s="128" t="str">
        <f>IF(ISNUMBER(saida!Y245)=TRUE,saida!Y245,"")</f>
        <v/>
      </c>
      <c r="I305" s="129" t="e">
        <f>(saida!Y245-saida!Z245)/saida!Y245*100</f>
        <v>#DIV/0!</v>
      </c>
      <c r="J305" s="129" t="e">
        <f t="shared" si="55"/>
        <v>#DIV/0!</v>
      </c>
      <c r="K305" s="129" t="e">
        <f t="shared" si="52"/>
        <v>#DIV/0!</v>
      </c>
      <c r="M305" s="129"/>
      <c r="N305" s="128"/>
      <c r="O305" s="128"/>
      <c r="P305" s="128"/>
      <c r="Q305" s="128"/>
      <c r="R305" s="128"/>
      <c r="T305" s="129">
        <f>saida!X245</f>
        <v>0</v>
      </c>
      <c r="U305" s="128">
        <f>saida!V245</f>
        <v>0</v>
      </c>
      <c r="V305" s="128">
        <f>saida!Y245</f>
        <v>0</v>
      </c>
      <c r="W305" s="128">
        <f>saida!AA245</f>
        <v>0</v>
      </c>
      <c r="X305" s="128">
        <f>saida!J245</f>
        <v>0</v>
      </c>
      <c r="Z305" s="133">
        <f t="shared" si="54"/>
        <v>0.8666666666666667</v>
      </c>
      <c r="AA305" s="134">
        <f>saida!$AO$9</f>
        <v>297.75</v>
      </c>
      <c r="AB305" s="133">
        <f t="shared" si="53"/>
        <v>0.52650446767426717</v>
      </c>
    </row>
    <row r="306" spans="4:28" x14ac:dyDescent="0.25">
      <c r="D306">
        <v>245</v>
      </c>
      <c r="E306" s="132" t="str">
        <f>IF(ISNUMBER(saida!W246)=TRUE,saida!W246,"")</f>
        <v/>
      </c>
      <c r="F306" s="129" t="str">
        <f>IF(ISNUMBER(saida!U246)=TRUE,saida!U246,"")</f>
        <v/>
      </c>
      <c r="G306" s="128" t="str">
        <f>IF(ISNUMBER(saida!V246)=TRUE,saida!V246,"")</f>
        <v/>
      </c>
      <c r="H306" s="128" t="str">
        <f>IF(ISNUMBER(saida!Y246)=TRUE,saida!Y246,"")</f>
        <v/>
      </c>
      <c r="I306" s="129" t="e">
        <f>(saida!Y246-saida!Z246)/saida!Y246*100</f>
        <v>#DIV/0!</v>
      </c>
      <c r="J306" s="129" t="e">
        <f t="shared" si="55"/>
        <v>#DIV/0!</v>
      </c>
      <c r="K306" s="129" t="e">
        <f t="shared" si="52"/>
        <v>#DIV/0!</v>
      </c>
      <c r="M306" s="129"/>
      <c r="N306" s="128"/>
      <c r="O306" s="128"/>
      <c r="P306" s="128"/>
      <c r="Q306" s="128"/>
      <c r="R306" s="128"/>
      <c r="T306" s="129">
        <f>saida!X246</f>
        <v>0</v>
      </c>
      <c r="U306" s="128">
        <f>saida!V246</f>
        <v>0</v>
      </c>
      <c r="V306" s="128">
        <f>saida!Y246</f>
        <v>0</v>
      </c>
      <c r="W306" s="128">
        <f>saida!AA246</f>
        <v>0</v>
      </c>
      <c r="X306" s="128">
        <f>saida!J246</f>
        <v>0</v>
      </c>
      <c r="Z306" s="133">
        <f t="shared" si="54"/>
        <v>0.9</v>
      </c>
      <c r="AA306" s="134">
        <f>saida!$AO$9</f>
        <v>297.75</v>
      </c>
      <c r="AB306" s="133">
        <f t="shared" si="53"/>
        <v>0.57720290781571681</v>
      </c>
    </row>
    <row r="307" spans="4:28" x14ac:dyDescent="0.25">
      <c r="D307">
        <v>246</v>
      </c>
      <c r="E307" s="132" t="str">
        <f>IF(ISNUMBER(saida!W247)=TRUE,saida!W247,"")</f>
        <v/>
      </c>
      <c r="F307" s="129" t="str">
        <f>IF(ISNUMBER(saida!U247)=TRUE,saida!U247,"")</f>
        <v/>
      </c>
      <c r="G307" s="128" t="str">
        <f>IF(ISNUMBER(saida!V247)=TRUE,saida!V247,"")</f>
        <v/>
      </c>
      <c r="H307" s="128" t="str">
        <f>IF(ISNUMBER(saida!Y247)=TRUE,saida!Y247,"")</f>
        <v/>
      </c>
      <c r="I307" s="129" t="e">
        <f>(saida!Y247-saida!Z247)/saida!Y247*100</f>
        <v>#DIV/0!</v>
      </c>
      <c r="J307" s="129" t="e">
        <f t="shared" si="55"/>
        <v>#DIV/0!</v>
      </c>
      <c r="K307" s="129" t="e">
        <f t="shared" si="52"/>
        <v>#DIV/0!</v>
      </c>
      <c r="M307" s="129"/>
      <c r="N307" s="128"/>
      <c r="O307" s="128"/>
      <c r="P307" s="128"/>
      <c r="Q307" s="128"/>
      <c r="R307" s="128"/>
      <c r="T307" s="129">
        <f>saida!X247</f>
        <v>0</v>
      </c>
      <c r="U307" s="128">
        <f>saida!V247</f>
        <v>0</v>
      </c>
      <c r="V307" s="128">
        <f>saida!Y247</f>
        <v>0</v>
      </c>
      <c r="W307" s="128">
        <f>saida!AA247</f>
        <v>0</v>
      </c>
      <c r="X307" s="128">
        <f>saida!J247</f>
        <v>0</v>
      </c>
      <c r="Z307" s="133">
        <f t="shared" si="54"/>
        <v>0.93333333333333335</v>
      </c>
      <c r="AA307" s="134">
        <f>saida!$AO$9</f>
        <v>297.75</v>
      </c>
      <c r="AB307" s="133">
        <f t="shared" si="53"/>
        <v>0.64345011196769419</v>
      </c>
    </row>
    <row r="308" spans="4:28" x14ac:dyDescent="0.25">
      <c r="D308">
        <v>247</v>
      </c>
      <c r="E308" s="132" t="str">
        <f>IF(ISNUMBER(saida!W248)=TRUE,saida!W248,"")</f>
        <v/>
      </c>
      <c r="F308" s="129" t="str">
        <f>IF(ISNUMBER(saida!U248)=TRUE,saida!U248,"")</f>
        <v/>
      </c>
      <c r="G308" s="128" t="str">
        <f>IF(ISNUMBER(saida!V248)=TRUE,saida!V248,"")</f>
        <v/>
      </c>
      <c r="H308" s="128" t="str">
        <f>IF(ISNUMBER(saida!Y248)=TRUE,saida!Y248,"")</f>
        <v/>
      </c>
      <c r="I308" s="129" t="e">
        <f>(saida!Y248-saida!Z248)/saida!Y248*100</f>
        <v>#DIV/0!</v>
      </c>
      <c r="J308" s="129" t="e">
        <f t="shared" si="55"/>
        <v>#DIV/0!</v>
      </c>
      <c r="K308" s="129" t="e">
        <f t="shared" si="52"/>
        <v>#DIV/0!</v>
      </c>
      <c r="M308" s="129"/>
      <c r="N308" s="128"/>
      <c r="O308" s="128"/>
      <c r="P308" s="128"/>
      <c r="Q308" s="128"/>
      <c r="R308" s="128"/>
      <c r="T308" s="129">
        <f>saida!X248</f>
        <v>0</v>
      </c>
      <c r="U308" s="128">
        <f>saida!V248</f>
        <v>0</v>
      </c>
      <c r="V308" s="128">
        <f>saida!Y248</f>
        <v>0</v>
      </c>
      <c r="W308" s="128">
        <f>saida!AA248</f>
        <v>0</v>
      </c>
      <c r="X308" s="128">
        <f>saida!J248</f>
        <v>0</v>
      </c>
      <c r="Z308" s="133">
        <f t="shared" si="54"/>
        <v>0.96666666666666667</v>
      </c>
      <c r="AA308" s="134">
        <f>saida!$AO$9</f>
        <v>297.75</v>
      </c>
      <c r="AB308" s="133">
        <f t="shared" si="53"/>
        <v>0.7313780373649571</v>
      </c>
    </row>
    <row r="309" spans="4:28" x14ac:dyDescent="0.25">
      <c r="D309">
        <v>248</v>
      </c>
      <c r="E309" s="132" t="str">
        <f>IF(ISNUMBER(saida!W249)=TRUE,saida!W249,"")</f>
        <v/>
      </c>
      <c r="F309" s="129" t="str">
        <f>IF(ISNUMBER(saida!U249)=TRUE,saida!U249,"")</f>
        <v/>
      </c>
      <c r="G309" s="128" t="str">
        <f>IF(ISNUMBER(saida!V249)=TRUE,saida!V249,"")</f>
        <v/>
      </c>
      <c r="H309" s="128" t="str">
        <f>IF(ISNUMBER(saida!Y249)=TRUE,saida!Y249,"")</f>
        <v/>
      </c>
      <c r="I309" s="129" t="e">
        <f>(saida!Y249-saida!Z249)/saida!Y249*100</f>
        <v>#DIV/0!</v>
      </c>
      <c r="J309" s="129" t="e">
        <f t="shared" si="55"/>
        <v>#DIV/0!</v>
      </c>
      <c r="K309" s="129" t="e">
        <f t="shared" si="52"/>
        <v>#DIV/0!</v>
      </c>
      <c r="M309" s="129"/>
      <c r="N309" s="128"/>
      <c r="O309" s="128"/>
      <c r="P309" s="128"/>
      <c r="Q309" s="128"/>
      <c r="R309" s="128"/>
      <c r="T309" s="129">
        <f>saida!X249</f>
        <v>0</v>
      </c>
      <c r="U309" s="128">
        <f>saida!V249</f>
        <v>0</v>
      </c>
      <c r="V309" s="128">
        <f>saida!Y249</f>
        <v>0</v>
      </c>
      <c r="W309" s="128">
        <f>saida!AA249</f>
        <v>0</v>
      </c>
      <c r="X309" s="128">
        <f>saida!J249</f>
        <v>0</v>
      </c>
      <c r="Z309" s="133">
        <f t="shared" si="54"/>
        <v>1</v>
      </c>
      <c r="AA309" s="134">
        <f>saida!$AO$9</f>
        <v>297.75</v>
      </c>
      <c r="AB309" s="133">
        <f t="shared" si="53"/>
        <v>0.85090988294655046</v>
      </c>
    </row>
    <row r="310" spans="4:28" x14ac:dyDescent="0.25">
      <c r="D310">
        <v>249</v>
      </c>
      <c r="E310" s="132" t="str">
        <f>IF(ISNUMBER(saida!W250)=TRUE,saida!W250,"")</f>
        <v/>
      </c>
      <c r="F310" s="129" t="str">
        <f>IF(ISNUMBER(saida!U250)=TRUE,saida!U250,"")</f>
        <v/>
      </c>
      <c r="G310" s="128" t="str">
        <f>IF(ISNUMBER(saida!V250)=TRUE,saida!V250,"")</f>
        <v/>
      </c>
      <c r="H310" s="128" t="str">
        <f>IF(ISNUMBER(saida!Y250)=TRUE,saida!Y250,"")</f>
        <v/>
      </c>
      <c r="I310" s="129" t="e">
        <f>(saida!Y250-saida!Z250)/saida!Y250*100</f>
        <v>#DIV/0!</v>
      </c>
      <c r="J310" s="129" t="e">
        <f t="shared" si="55"/>
        <v>#DIV/0!</v>
      </c>
      <c r="K310" s="129" t="e">
        <f t="shared" si="52"/>
        <v>#DIV/0!</v>
      </c>
      <c r="M310" s="129"/>
      <c r="N310" s="128"/>
      <c r="O310" s="128"/>
      <c r="P310" s="128"/>
      <c r="Q310" s="128"/>
      <c r="R310" s="128"/>
      <c r="T310" s="129">
        <f>saida!X250</f>
        <v>0</v>
      </c>
      <c r="U310" s="128">
        <f>saida!V250</f>
        <v>0</v>
      </c>
      <c r="V310" s="128">
        <f>saida!Y250</f>
        <v>0</v>
      </c>
      <c r="W310" s="128">
        <f>saida!AA250</f>
        <v>0</v>
      </c>
      <c r="X310" s="128">
        <f>saida!J250</f>
        <v>0</v>
      </c>
      <c r="Z310" s="128">
        <f t="shared" si="54"/>
        <v>0</v>
      </c>
      <c r="AA310" s="129">
        <f>saida!$AO$10</f>
        <v>298.14999999999998</v>
      </c>
      <c r="AB310" s="128">
        <f t="shared" ref="AB310:AB340" si="56">O5</f>
        <v>1.251689659809911</v>
      </c>
    </row>
    <row r="311" spans="4:28" x14ac:dyDescent="0.25">
      <c r="D311">
        <v>250</v>
      </c>
      <c r="E311" s="132" t="str">
        <f>IF(ISNUMBER(saida!W251)=TRUE,saida!W251,"")</f>
        <v/>
      </c>
      <c r="F311" s="129" t="str">
        <f>IF(ISNUMBER(saida!U251)=TRUE,saida!U251,"")</f>
        <v/>
      </c>
      <c r="G311" s="128" t="str">
        <f>IF(ISNUMBER(saida!V251)=TRUE,saida!V251,"")</f>
        <v/>
      </c>
      <c r="H311" s="128" t="str">
        <f>IF(ISNUMBER(saida!Y251)=TRUE,saida!Y251,"")</f>
        <v/>
      </c>
      <c r="I311" s="129" t="e">
        <f>(saida!Y251-saida!Z251)/saida!Y251*100</f>
        <v>#DIV/0!</v>
      </c>
      <c r="J311" s="129" t="e">
        <f t="shared" si="55"/>
        <v>#DIV/0!</v>
      </c>
      <c r="K311" s="129" t="e">
        <f t="shared" si="52"/>
        <v>#DIV/0!</v>
      </c>
      <c r="M311" s="129"/>
      <c r="N311" s="128"/>
      <c r="O311" s="128"/>
      <c r="P311" s="128"/>
      <c r="Q311" s="128"/>
      <c r="R311" s="128"/>
      <c r="T311" s="129">
        <f>saida!X251</f>
        <v>0</v>
      </c>
      <c r="U311" s="128">
        <f>saida!V251</f>
        <v>0</v>
      </c>
      <c r="V311" s="128">
        <f>saida!Y251</f>
        <v>0</v>
      </c>
      <c r="W311" s="128">
        <f>saida!AA251</f>
        <v>0</v>
      </c>
      <c r="X311" s="128">
        <f>saida!J251</f>
        <v>0</v>
      </c>
      <c r="Z311" s="128">
        <f t="shared" si="54"/>
        <v>3.3333333333333333E-2</v>
      </c>
      <c r="AA311" s="129">
        <f>saida!$AO$10</f>
        <v>298.14999999999998</v>
      </c>
      <c r="AB311" s="128">
        <f t="shared" si="56"/>
        <v>1.068657669026899</v>
      </c>
    </row>
    <row r="312" spans="4:28" x14ac:dyDescent="0.25">
      <c r="D312">
        <v>251</v>
      </c>
      <c r="E312" s="132" t="str">
        <f>IF(ISNUMBER(saida!W252)=TRUE,saida!W252,"")</f>
        <v/>
      </c>
      <c r="F312" s="129" t="str">
        <f>IF(ISNUMBER(saida!U252)=TRUE,saida!U252,"")</f>
        <v/>
      </c>
      <c r="G312" s="128" t="str">
        <f>IF(ISNUMBER(saida!V252)=TRUE,saida!V252,"")</f>
        <v/>
      </c>
      <c r="H312" s="128" t="str">
        <f>IF(ISNUMBER(saida!Y252)=TRUE,saida!Y252,"")</f>
        <v/>
      </c>
      <c r="I312" s="129" t="e">
        <f>(saida!Y252-saida!Z252)/saida!Y252*100</f>
        <v>#DIV/0!</v>
      </c>
      <c r="J312" s="129" t="e">
        <f t="shared" si="55"/>
        <v>#DIV/0!</v>
      </c>
      <c r="K312" s="129" t="e">
        <f t="shared" si="52"/>
        <v>#DIV/0!</v>
      </c>
      <c r="M312" s="129"/>
      <c r="N312" s="128"/>
      <c r="O312" s="128"/>
      <c r="P312" s="128"/>
      <c r="Q312" s="128"/>
      <c r="R312" s="128"/>
      <c r="T312" s="129">
        <f>saida!X252</f>
        <v>0</v>
      </c>
      <c r="U312" s="128">
        <f>saida!V252</f>
        <v>0</v>
      </c>
      <c r="V312" s="128">
        <f>saida!Y252</f>
        <v>0</v>
      </c>
      <c r="W312" s="128">
        <f>saida!AA252</f>
        <v>0</v>
      </c>
      <c r="X312" s="128">
        <f>saida!J252</f>
        <v>0</v>
      </c>
      <c r="Z312" s="128">
        <f t="shared" si="54"/>
        <v>6.6666666666666666E-2</v>
      </c>
      <c r="AA312" s="129">
        <f>saida!$AO$10</f>
        <v>298.14999999999998</v>
      </c>
      <c r="AB312" s="128">
        <f t="shared" si="56"/>
        <v>0.92640216356777627</v>
      </c>
    </row>
    <row r="313" spans="4:28" x14ac:dyDescent="0.25">
      <c r="D313">
        <v>252</v>
      </c>
      <c r="E313" s="132" t="str">
        <f>IF(ISNUMBER(saida!W253)=TRUE,saida!W253,"")</f>
        <v/>
      </c>
      <c r="F313" s="129" t="str">
        <f>IF(ISNUMBER(saida!U253)=TRUE,saida!U253,"")</f>
        <v/>
      </c>
      <c r="G313" s="128" t="str">
        <f>IF(ISNUMBER(saida!V253)=TRUE,saida!V253,"")</f>
        <v/>
      </c>
      <c r="H313" s="128" t="str">
        <f>IF(ISNUMBER(saida!Y253)=TRUE,saida!Y253,"")</f>
        <v/>
      </c>
      <c r="I313" s="129" t="e">
        <f>(saida!Y253-saida!Z253)/saida!Y253*100</f>
        <v>#DIV/0!</v>
      </c>
      <c r="J313" s="129" t="e">
        <f t="shared" si="55"/>
        <v>#DIV/0!</v>
      </c>
      <c r="K313" s="129" t="e">
        <f t="shared" si="52"/>
        <v>#DIV/0!</v>
      </c>
      <c r="M313" s="129"/>
      <c r="N313" s="128"/>
      <c r="O313" s="128"/>
      <c r="P313" s="128"/>
      <c r="Q313" s="128"/>
      <c r="R313" s="128"/>
      <c r="T313" s="129">
        <f>saida!X253</f>
        <v>0</v>
      </c>
      <c r="U313" s="128">
        <f>saida!V253</f>
        <v>0</v>
      </c>
      <c r="V313" s="128">
        <f>saida!Y253</f>
        <v>0</v>
      </c>
      <c r="W313" s="128">
        <f>saida!AA253</f>
        <v>0</v>
      </c>
      <c r="X313" s="128">
        <f>saida!J253</f>
        <v>0</v>
      </c>
      <c r="Z313" s="128">
        <f t="shared" si="54"/>
        <v>0.1</v>
      </c>
      <c r="AA313" s="129">
        <f>saida!$AO$10</f>
        <v>298.14999999999998</v>
      </c>
      <c r="AB313" s="128">
        <f t="shared" si="56"/>
        <v>0.81463668246685228</v>
      </c>
    </row>
    <row r="314" spans="4:28" x14ac:dyDescent="0.25">
      <c r="D314">
        <v>253</v>
      </c>
      <c r="E314" s="132" t="str">
        <f>IF(ISNUMBER(saida!W254)=TRUE,saida!W254,"")</f>
        <v/>
      </c>
      <c r="F314" s="129" t="str">
        <f>IF(ISNUMBER(saida!U254)=TRUE,saida!U254,"")</f>
        <v/>
      </c>
      <c r="G314" s="128" t="str">
        <f>IF(ISNUMBER(saida!V254)=TRUE,saida!V254,"")</f>
        <v/>
      </c>
      <c r="H314" s="128" t="str">
        <f>IF(ISNUMBER(saida!Y254)=TRUE,saida!Y254,"")</f>
        <v/>
      </c>
      <c r="I314" s="129" t="e">
        <f>(saida!Y254-saida!Z254)/saida!Y254*100</f>
        <v>#DIV/0!</v>
      </c>
      <c r="J314" s="129" t="e">
        <f t="shared" si="55"/>
        <v>#DIV/0!</v>
      </c>
      <c r="K314" s="129" t="e">
        <f t="shared" si="52"/>
        <v>#DIV/0!</v>
      </c>
      <c r="M314" s="129"/>
      <c r="N314" s="128"/>
      <c r="O314" s="128"/>
      <c r="P314" s="128"/>
      <c r="Q314" s="128"/>
      <c r="R314" s="128"/>
      <c r="T314" s="129">
        <f>saida!X254</f>
        <v>0</v>
      </c>
      <c r="U314" s="128">
        <f>saida!V254</f>
        <v>0</v>
      </c>
      <c r="V314" s="128">
        <f>saida!Y254</f>
        <v>0</v>
      </c>
      <c r="W314" s="128">
        <f>saida!AA254</f>
        <v>0</v>
      </c>
      <c r="X314" s="128">
        <f>saida!J254</f>
        <v>0</v>
      </c>
      <c r="Z314" s="128">
        <f t="shared" si="54"/>
        <v>0.1333333333333333</v>
      </c>
      <c r="AA314" s="129">
        <f>saida!$AO$10</f>
        <v>298.14999999999998</v>
      </c>
      <c r="AB314" s="128">
        <f t="shared" si="56"/>
        <v>0.72593664673006264</v>
      </c>
    </row>
    <row r="315" spans="4:28" x14ac:dyDescent="0.25">
      <c r="D315">
        <v>254</v>
      </c>
      <c r="E315" s="132" t="str">
        <f>IF(ISNUMBER(saida!W255)=TRUE,saida!W255,"")</f>
        <v/>
      </c>
      <c r="F315" s="129" t="str">
        <f>IF(ISNUMBER(saida!U255)=TRUE,saida!U255,"")</f>
        <v/>
      </c>
      <c r="G315" s="128" t="str">
        <f>IF(ISNUMBER(saida!V255)=TRUE,saida!V255,"")</f>
        <v/>
      </c>
      <c r="H315" s="128" t="str">
        <f>IF(ISNUMBER(saida!Y255)=TRUE,saida!Y255,"")</f>
        <v/>
      </c>
      <c r="I315" s="129" t="e">
        <f>(saida!Y255-saida!Z255)/saida!Y255*100</f>
        <v>#DIV/0!</v>
      </c>
      <c r="J315" s="129" t="e">
        <f t="shared" si="55"/>
        <v>#DIV/0!</v>
      </c>
      <c r="K315" s="129" t="e">
        <f t="shared" si="52"/>
        <v>#DIV/0!</v>
      </c>
      <c r="M315" s="129"/>
      <c r="N315" s="128"/>
      <c r="O315" s="128"/>
      <c r="P315" s="128"/>
      <c r="Q315" s="128"/>
      <c r="R315" s="128"/>
      <c r="T315" s="129">
        <f>saida!X255</f>
        <v>0</v>
      </c>
      <c r="U315" s="128">
        <f>saida!V255</f>
        <v>0</v>
      </c>
      <c r="V315" s="128">
        <f>saida!Y255</f>
        <v>0</v>
      </c>
      <c r="W315" s="128">
        <f>saida!AA255</f>
        <v>0</v>
      </c>
      <c r="X315" s="128">
        <f>saida!J255</f>
        <v>0</v>
      </c>
      <c r="Z315" s="128">
        <f t="shared" si="54"/>
        <v>0.16666666666666671</v>
      </c>
      <c r="AA315" s="129">
        <f>saida!$AO$10</f>
        <v>298.14999999999998</v>
      </c>
      <c r="AB315" s="128">
        <f t="shared" si="56"/>
        <v>0.65490302023344371</v>
      </c>
    </row>
    <row r="316" spans="4:28" x14ac:dyDescent="0.25">
      <c r="D316">
        <v>255</v>
      </c>
      <c r="E316" s="132" t="str">
        <f>IF(ISNUMBER(saida!W256)=TRUE,saida!W256,"")</f>
        <v/>
      </c>
      <c r="F316" s="129" t="str">
        <f>IF(ISNUMBER(saida!U256)=TRUE,saida!U256,"")</f>
        <v/>
      </c>
      <c r="G316" s="128" t="str">
        <f>IF(ISNUMBER(saida!V256)=TRUE,saida!V256,"")</f>
        <v/>
      </c>
      <c r="H316" s="128" t="str">
        <f>IF(ISNUMBER(saida!Y256)=TRUE,saida!Y256,"")</f>
        <v/>
      </c>
      <c r="I316" s="129" t="e">
        <f>(saida!Y256-saida!Z256)/saida!Y256*100</f>
        <v>#DIV/0!</v>
      </c>
      <c r="J316" s="129" t="e">
        <f t="shared" si="55"/>
        <v>#DIV/0!</v>
      </c>
      <c r="K316" s="129" t="e">
        <f t="shared" si="52"/>
        <v>#DIV/0!</v>
      </c>
      <c r="M316" s="129"/>
      <c r="N316" s="128"/>
      <c r="O316" s="128"/>
      <c r="P316" s="128"/>
      <c r="Q316" s="128"/>
      <c r="R316" s="128"/>
      <c r="T316" s="129">
        <f>saida!X256</f>
        <v>0</v>
      </c>
      <c r="U316" s="128">
        <f>saida!V256</f>
        <v>0</v>
      </c>
      <c r="V316" s="128">
        <f>saida!Y256</f>
        <v>0</v>
      </c>
      <c r="W316" s="128">
        <f>saida!AA256</f>
        <v>0</v>
      </c>
      <c r="X316" s="128">
        <f>saida!J256</f>
        <v>0</v>
      </c>
      <c r="Z316" s="128">
        <f t="shared" si="54"/>
        <v>0.2</v>
      </c>
      <c r="AA316" s="129">
        <f>saida!$AO$10</f>
        <v>298.14999999999998</v>
      </c>
      <c r="AB316" s="128">
        <f t="shared" si="56"/>
        <v>0.59757513659124917</v>
      </c>
    </row>
    <row r="317" spans="4:28" x14ac:dyDescent="0.25">
      <c r="D317">
        <v>256</v>
      </c>
      <c r="E317" s="132" t="str">
        <f>IF(ISNUMBER(saida!W257)=TRUE,saida!W257,"")</f>
        <v/>
      </c>
      <c r="F317" s="129" t="str">
        <f>IF(ISNUMBER(saida!U257)=TRUE,saida!U257,"")</f>
        <v/>
      </c>
      <c r="G317" s="128" t="str">
        <f>IF(ISNUMBER(saida!V257)=TRUE,saida!V257,"")</f>
        <v/>
      </c>
      <c r="H317" s="128" t="str">
        <f>IF(ISNUMBER(saida!Y257)=TRUE,saida!Y257,"")</f>
        <v/>
      </c>
      <c r="I317" s="129" t="e">
        <f>(saida!Y257-saida!Z257)/saida!Y257*100</f>
        <v>#DIV/0!</v>
      </c>
      <c r="J317" s="129" t="e">
        <f t="shared" si="55"/>
        <v>#DIV/0!</v>
      </c>
      <c r="K317" s="129" t="e">
        <f t="shared" si="52"/>
        <v>#DIV/0!</v>
      </c>
      <c r="M317" s="129"/>
      <c r="N317" s="128"/>
      <c r="O317" s="128"/>
      <c r="P317" s="128"/>
      <c r="Q317" s="128"/>
      <c r="R317" s="128"/>
      <c r="T317" s="129">
        <f>saida!X257</f>
        <v>0</v>
      </c>
      <c r="U317" s="128">
        <f>saida!V257</f>
        <v>0</v>
      </c>
      <c r="V317" s="128">
        <f>saida!Y257</f>
        <v>0</v>
      </c>
      <c r="W317" s="128">
        <f>saida!AA257</f>
        <v>0</v>
      </c>
      <c r="X317" s="128">
        <f>saida!J257</f>
        <v>0</v>
      </c>
      <c r="Z317" s="128">
        <f t="shared" si="54"/>
        <v>0.23333333333333331</v>
      </c>
      <c r="AA317" s="129">
        <f>saida!$AO$10</f>
        <v>298.14999999999998</v>
      </c>
      <c r="AB317" s="128">
        <f t="shared" si="56"/>
        <v>0.55102089328927961</v>
      </c>
    </row>
    <row r="318" spans="4:28" x14ac:dyDescent="0.25">
      <c r="D318">
        <v>257</v>
      </c>
      <c r="E318" s="132" t="str">
        <f>IF(ISNUMBER(saida!W258)=TRUE,saida!W258,"")</f>
        <v/>
      </c>
      <c r="F318" s="129" t="str">
        <f>IF(ISNUMBER(saida!U258)=TRUE,saida!U258,"")</f>
        <v/>
      </c>
      <c r="G318" s="128" t="str">
        <f>IF(ISNUMBER(saida!V258)=TRUE,saida!V258,"")</f>
        <v/>
      </c>
      <c r="H318" s="128" t="str">
        <f>IF(ISNUMBER(saida!Y258)=TRUE,saida!Y258,"")</f>
        <v/>
      </c>
      <c r="I318" s="129" t="e">
        <f>(saida!Y258-saida!Z258)/saida!Y258*100</f>
        <v>#DIV/0!</v>
      </c>
      <c r="J318" s="129" t="e">
        <f t="shared" si="55"/>
        <v>#DIV/0!</v>
      </c>
      <c r="K318" s="129" t="e">
        <f t="shared" si="52"/>
        <v>#DIV/0!</v>
      </c>
      <c r="M318" s="129"/>
      <c r="N318" s="128"/>
      <c r="O318" s="128"/>
      <c r="P318" s="128"/>
      <c r="Q318" s="128"/>
      <c r="R318" s="128"/>
      <c r="T318" s="129">
        <f>saida!X258</f>
        <v>0</v>
      </c>
      <c r="U318" s="128">
        <f>saida!V258</f>
        <v>0</v>
      </c>
      <c r="V318" s="128">
        <f>saida!Y258</f>
        <v>0</v>
      </c>
      <c r="W318" s="128">
        <f>saida!AA258</f>
        <v>0</v>
      </c>
      <c r="X318" s="128">
        <f>saida!J258</f>
        <v>0</v>
      </c>
      <c r="Z318" s="128">
        <f t="shared" si="54"/>
        <v>0.26666666666666672</v>
      </c>
      <c r="AA318" s="129">
        <f>saida!$AO$10</f>
        <v>298.14999999999998</v>
      </c>
      <c r="AB318" s="128">
        <f t="shared" si="56"/>
        <v>0.51305072718304723</v>
      </c>
    </row>
    <row r="319" spans="4:28" x14ac:dyDescent="0.25">
      <c r="D319">
        <v>258</v>
      </c>
      <c r="E319" s="132" t="str">
        <f>IF(ISNUMBER(saida!W259)=TRUE,saida!W259,"")</f>
        <v/>
      </c>
      <c r="F319" s="129" t="str">
        <f>IF(ISNUMBER(saida!U259)=TRUE,saida!U259,"")</f>
        <v/>
      </c>
      <c r="G319" s="128" t="str">
        <f>IF(ISNUMBER(saida!V259)=TRUE,saida!V259,"")</f>
        <v/>
      </c>
      <c r="H319" s="128" t="str">
        <f>IF(ISNUMBER(saida!Y259)=TRUE,saida!Y259,"")</f>
        <v/>
      </c>
      <c r="I319" s="129" t="e">
        <f>(saida!Y259-saida!Z259)/saida!Y259*100</f>
        <v>#DIV/0!</v>
      </c>
      <c r="J319" s="129" t="e">
        <f t="shared" si="55"/>
        <v>#DIV/0!</v>
      </c>
      <c r="K319" s="129" t="e">
        <f t="shared" ref="K319:K350" si="57">ROUND(J319,1)+1</f>
        <v>#DIV/0!</v>
      </c>
      <c r="M319" s="129"/>
      <c r="N319" s="128"/>
      <c r="O319" s="128"/>
      <c r="P319" s="128"/>
      <c r="Q319" s="128"/>
      <c r="R319" s="128"/>
      <c r="T319" s="129">
        <f>saida!X259</f>
        <v>0</v>
      </c>
      <c r="U319" s="128">
        <f>saida!V259</f>
        <v>0</v>
      </c>
      <c r="V319" s="128">
        <f>saida!Y259</f>
        <v>0</v>
      </c>
      <c r="W319" s="128">
        <f>saida!AA259</f>
        <v>0</v>
      </c>
      <c r="X319" s="128">
        <f>saida!J259</f>
        <v>0</v>
      </c>
      <c r="Z319" s="128">
        <f t="shared" si="54"/>
        <v>0.3</v>
      </c>
      <c r="AA319" s="129">
        <f>saida!$AO$10</f>
        <v>298.14999999999998</v>
      </c>
      <c r="AB319" s="128">
        <f t="shared" si="56"/>
        <v>0.48201720745580262</v>
      </c>
    </row>
    <row r="320" spans="4:28" x14ac:dyDescent="0.25">
      <c r="D320">
        <v>259</v>
      </c>
      <c r="E320" s="132" t="str">
        <f>IF(ISNUMBER(saida!W260)=TRUE,saida!W260,"")</f>
        <v/>
      </c>
      <c r="F320" s="129" t="str">
        <f>IF(ISNUMBER(saida!U260)=TRUE,saida!U260,"")</f>
        <v/>
      </c>
      <c r="G320" s="128" t="str">
        <f>IF(ISNUMBER(saida!V260)=TRUE,saida!V260,"")</f>
        <v/>
      </c>
      <c r="H320" s="128" t="str">
        <f>IF(ISNUMBER(saida!Y260)=TRUE,saida!Y260,"")</f>
        <v/>
      </c>
      <c r="I320" s="129" t="e">
        <f>(saida!Y260-saida!Z260)/saida!Y260*100</f>
        <v>#DIV/0!</v>
      </c>
      <c r="J320" s="129" t="e">
        <f t="shared" si="55"/>
        <v>#DIV/0!</v>
      </c>
      <c r="K320" s="129" t="e">
        <f t="shared" si="57"/>
        <v>#DIV/0!</v>
      </c>
      <c r="M320" s="129"/>
      <c r="N320" s="128"/>
      <c r="O320" s="128"/>
      <c r="P320" s="128"/>
      <c r="Q320" s="128"/>
      <c r="R320" s="128"/>
      <c r="T320" s="129">
        <f>saida!X260</f>
        <v>0</v>
      </c>
      <c r="U320" s="128">
        <f>saida!V260</f>
        <v>0</v>
      </c>
      <c r="V320" s="128">
        <f>saida!Y260</f>
        <v>0</v>
      </c>
      <c r="W320" s="128">
        <f>saida!AA260</f>
        <v>0</v>
      </c>
      <c r="X320" s="128">
        <f>saida!J260</f>
        <v>0</v>
      </c>
      <c r="Z320" s="128">
        <f t="shared" si="54"/>
        <v>0.33333333333333331</v>
      </c>
      <c r="AA320" s="129">
        <f>saida!$AO$10</f>
        <v>298.14999999999998</v>
      </c>
      <c r="AB320" s="128">
        <f t="shared" si="56"/>
        <v>0.4566739450535604</v>
      </c>
    </row>
    <row r="321" spans="4:28" x14ac:dyDescent="0.25">
      <c r="D321">
        <v>260</v>
      </c>
      <c r="E321" s="132" t="str">
        <f>IF(ISNUMBER(saida!W261)=TRUE,saida!W261,"")</f>
        <v/>
      </c>
      <c r="F321" s="129" t="str">
        <f>IF(ISNUMBER(saida!U261)=TRUE,saida!U261,"")</f>
        <v/>
      </c>
      <c r="G321" s="128" t="str">
        <f>IF(ISNUMBER(saida!V261)=TRUE,saida!V261,"")</f>
        <v/>
      </c>
      <c r="H321" s="128" t="str">
        <f>IF(ISNUMBER(saida!Y261)=TRUE,saida!Y261,"")</f>
        <v/>
      </c>
      <c r="I321" s="129" t="e">
        <f>(saida!Y261-saida!Z261)/saida!Y261*100</f>
        <v>#DIV/0!</v>
      </c>
      <c r="J321" s="129" t="e">
        <f t="shared" si="55"/>
        <v>#DIV/0!</v>
      </c>
      <c r="K321" s="129" t="e">
        <f t="shared" si="57"/>
        <v>#DIV/0!</v>
      </c>
      <c r="M321" s="129"/>
      <c r="N321" s="128"/>
      <c r="O321" s="128"/>
      <c r="P321" s="128"/>
      <c r="Q321" s="128"/>
      <c r="R321" s="128"/>
      <c r="T321" s="129">
        <f>saida!X261</f>
        <v>0</v>
      </c>
      <c r="U321" s="128">
        <f>saida!V261</f>
        <v>0</v>
      </c>
      <c r="V321" s="128">
        <f>saida!Y261</f>
        <v>0</v>
      </c>
      <c r="W321" s="128">
        <f>saida!AA261</f>
        <v>0</v>
      </c>
      <c r="X321" s="128">
        <f>saida!J261</f>
        <v>0</v>
      </c>
      <c r="Z321" s="128">
        <f t="shared" si="54"/>
        <v>0.36666666666666659</v>
      </c>
      <c r="AA321" s="129">
        <f>saida!$AO$10</f>
        <v>298.14999999999998</v>
      </c>
      <c r="AB321" s="128">
        <f t="shared" si="56"/>
        <v>0.43607571358023539</v>
      </c>
    </row>
    <row r="322" spans="4:28" x14ac:dyDescent="0.25">
      <c r="D322">
        <v>261</v>
      </c>
      <c r="E322" s="132" t="str">
        <f>IF(ISNUMBER(saida!W262)=TRUE,saida!W262,"")</f>
        <v/>
      </c>
      <c r="F322" s="129" t="str">
        <f>IF(ISNUMBER(saida!U262)=TRUE,saida!U262,"")</f>
        <v/>
      </c>
      <c r="G322" s="128" t="str">
        <f>IF(ISNUMBER(saida!V262)=TRUE,saida!V262,"")</f>
        <v/>
      </c>
      <c r="H322" s="128" t="str">
        <f>IF(ISNUMBER(saida!Y262)=TRUE,saida!Y262,"")</f>
        <v/>
      </c>
      <c r="I322" s="129" t="e">
        <f>(saida!Y262-saida!Z262)/saida!Y262*100</f>
        <v>#DIV/0!</v>
      </c>
      <c r="J322" s="129" t="e">
        <f t="shared" si="55"/>
        <v>#DIV/0!</v>
      </c>
      <c r="K322" s="129" t="e">
        <f t="shared" si="57"/>
        <v>#DIV/0!</v>
      </c>
      <c r="M322" s="129"/>
      <c r="N322" s="128"/>
      <c r="O322" s="128"/>
      <c r="P322" s="128"/>
      <c r="Q322" s="128"/>
      <c r="R322" s="128"/>
      <c r="T322" s="129">
        <f>saida!X262</f>
        <v>0</v>
      </c>
      <c r="U322" s="128">
        <f>saida!V262</f>
        <v>0</v>
      </c>
      <c r="V322" s="128">
        <f>saida!Y262</f>
        <v>0</v>
      </c>
      <c r="W322" s="128">
        <f>saida!AA262</f>
        <v>0</v>
      </c>
      <c r="X322" s="128">
        <f>saida!J262</f>
        <v>0</v>
      </c>
      <c r="Z322" s="128">
        <f t="shared" si="54"/>
        <v>0.4</v>
      </c>
      <c r="AA322" s="129">
        <f>saida!$AO$10</f>
        <v>298.14999999999998</v>
      </c>
      <c r="AB322" s="128">
        <f t="shared" si="56"/>
        <v>0.41950749933027892</v>
      </c>
    </row>
    <row r="323" spans="4:28" x14ac:dyDescent="0.25">
      <c r="D323">
        <v>262</v>
      </c>
      <c r="E323" s="132" t="str">
        <f>IF(ISNUMBER(saida!W263)=TRUE,saida!W263,"")</f>
        <v/>
      </c>
      <c r="F323" s="129" t="str">
        <f>IF(ISNUMBER(saida!U263)=TRUE,saida!U263,"")</f>
        <v/>
      </c>
      <c r="G323" s="128" t="str">
        <f>IF(ISNUMBER(saida!V263)=TRUE,saida!V263,"")</f>
        <v/>
      </c>
      <c r="H323" s="128" t="str">
        <f>IF(ISNUMBER(saida!Y263)=TRUE,saida!Y263,"")</f>
        <v/>
      </c>
      <c r="I323" s="129" t="e">
        <f>(saida!Y263-saida!Z263)/saida!Y263*100</f>
        <v>#DIV/0!</v>
      </c>
      <c r="J323" s="129" t="e">
        <f t="shared" si="55"/>
        <v>#DIV/0!</v>
      </c>
      <c r="K323" s="129" t="e">
        <f t="shared" si="57"/>
        <v>#DIV/0!</v>
      </c>
      <c r="M323" s="129"/>
      <c r="N323" s="128"/>
      <c r="O323" s="128"/>
      <c r="P323" s="128"/>
      <c r="Q323" s="128"/>
      <c r="R323" s="128"/>
      <c r="T323" s="129">
        <f>saida!X263</f>
        <v>0</v>
      </c>
      <c r="U323" s="128">
        <f>saida!V263</f>
        <v>0</v>
      </c>
      <c r="V323" s="128">
        <f>saida!Y263</f>
        <v>0</v>
      </c>
      <c r="W323" s="128">
        <f>saida!AA263</f>
        <v>0</v>
      </c>
      <c r="X323" s="128">
        <f>saida!J263</f>
        <v>0</v>
      </c>
      <c r="Z323" s="128">
        <f t="shared" si="54"/>
        <v>0.43333333333333329</v>
      </c>
      <c r="AA323" s="129">
        <f>saida!$AO$10</f>
        <v>298.14999999999998</v>
      </c>
      <c r="AB323" s="128">
        <f t="shared" si="56"/>
        <v>0.40643411543119679</v>
      </c>
    </row>
    <row r="324" spans="4:28" x14ac:dyDescent="0.25">
      <c r="D324">
        <v>263</v>
      </c>
      <c r="E324" s="132" t="str">
        <f>IF(ISNUMBER(saida!W264)=TRUE,saida!W264,"")</f>
        <v/>
      </c>
      <c r="F324" s="129" t="str">
        <f>IF(ISNUMBER(saida!U264)=TRUE,saida!U264,"")</f>
        <v/>
      </c>
      <c r="G324" s="128" t="str">
        <f>IF(ISNUMBER(saida!V264)=TRUE,saida!V264,"")</f>
        <v/>
      </c>
      <c r="H324" s="128" t="str">
        <f>IF(ISNUMBER(saida!Y264)=TRUE,saida!Y264,"")</f>
        <v/>
      </c>
      <c r="I324" s="129" t="e">
        <f>(saida!Y264-saida!Z264)/saida!Y264*100</f>
        <v>#DIV/0!</v>
      </c>
      <c r="J324" s="129" t="e">
        <f t="shared" si="55"/>
        <v>#DIV/0!</v>
      </c>
      <c r="K324" s="129" t="e">
        <f t="shared" si="57"/>
        <v>#DIV/0!</v>
      </c>
      <c r="M324" s="129"/>
      <c r="N324" s="128"/>
      <c r="O324" s="128"/>
      <c r="P324" s="128"/>
      <c r="Q324" s="128"/>
      <c r="R324" s="128"/>
      <c r="T324" s="129">
        <f>saida!X264</f>
        <v>0</v>
      </c>
      <c r="U324" s="128">
        <f>saida!V264</f>
        <v>0</v>
      </c>
      <c r="V324" s="128">
        <f>saida!Y264</f>
        <v>0</v>
      </c>
      <c r="W324" s="128">
        <f>saida!AA264</f>
        <v>0</v>
      </c>
      <c r="X324" s="128">
        <f>saida!J264</f>
        <v>0</v>
      </c>
      <c r="Z324" s="128">
        <f t="shared" si="54"/>
        <v>0.46666666666666667</v>
      </c>
      <c r="AA324" s="129">
        <f>saida!$AO$10</f>
        <v>298.14999999999998</v>
      </c>
      <c r="AB324" s="128">
        <f t="shared" si="56"/>
        <v>0.39646471222090279</v>
      </c>
    </row>
    <row r="325" spans="4:28" x14ac:dyDescent="0.25">
      <c r="D325">
        <v>264</v>
      </c>
      <c r="E325" s="132" t="str">
        <f>IF(ISNUMBER(saida!W265)=TRUE,saida!W265,"")</f>
        <v/>
      </c>
      <c r="F325" s="129" t="str">
        <f>IF(ISNUMBER(saida!U265)=TRUE,saida!U265,"")</f>
        <v/>
      </c>
      <c r="G325" s="128" t="str">
        <f>IF(ISNUMBER(saida!V265)=TRUE,saida!V265,"")</f>
        <v/>
      </c>
      <c r="H325" s="128" t="str">
        <f>IF(ISNUMBER(saida!Y265)=TRUE,saida!Y265,"")</f>
        <v/>
      </c>
      <c r="I325" s="129" t="e">
        <f>(saida!Y265-saida!Z265)/saida!Y265*100</f>
        <v>#DIV/0!</v>
      </c>
      <c r="J325" s="129" t="e">
        <f t="shared" si="55"/>
        <v>#DIV/0!</v>
      </c>
      <c r="K325" s="129" t="e">
        <f t="shared" si="57"/>
        <v>#DIV/0!</v>
      </c>
      <c r="M325" s="129"/>
      <c r="N325" s="128"/>
      <c r="O325" s="128"/>
      <c r="P325" s="128"/>
      <c r="Q325" s="128"/>
      <c r="R325" s="128"/>
      <c r="T325" s="129">
        <f>saida!X265</f>
        <v>0</v>
      </c>
      <c r="U325" s="128">
        <f>saida!V265</f>
        <v>0</v>
      </c>
      <c r="V325" s="128">
        <f>saida!Y265</f>
        <v>0</v>
      </c>
      <c r="W325" s="128">
        <f>saida!AA265</f>
        <v>0</v>
      </c>
      <c r="X325" s="128">
        <f>saida!J265</f>
        <v>0</v>
      </c>
      <c r="Z325" s="128">
        <f t="shared" si="54"/>
        <v>0.5</v>
      </c>
      <c r="AA325" s="129">
        <f>saida!$AO$10</f>
        <v>298.14999999999998</v>
      </c>
      <c r="AB325" s="128">
        <f t="shared" si="56"/>
        <v>0.38932837819366078</v>
      </c>
    </row>
    <row r="326" spans="4:28" x14ac:dyDescent="0.25">
      <c r="D326">
        <v>265</v>
      </c>
      <c r="E326" s="132" t="str">
        <f>IF(ISNUMBER(saida!W266)=TRUE,saida!W266,"")</f>
        <v/>
      </c>
      <c r="F326" s="129" t="str">
        <f>IF(ISNUMBER(saida!U266)=TRUE,saida!U266,"")</f>
        <v/>
      </c>
      <c r="G326" s="128" t="str">
        <f>IF(ISNUMBER(saida!V266)=TRUE,saida!V266,"")</f>
        <v/>
      </c>
      <c r="H326" s="128" t="str">
        <f>IF(ISNUMBER(saida!Y266)=TRUE,saida!Y266,"")</f>
        <v/>
      </c>
      <c r="I326" s="129" t="e">
        <f>(saida!Y266-saida!Z266)/saida!Y266*100</f>
        <v>#DIV/0!</v>
      </c>
      <c r="J326" s="129" t="e">
        <f t="shared" si="55"/>
        <v>#DIV/0!</v>
      </c>
      <c r="K326" s="129" t="e">
        <f t="shared" si="57"/>
        <v>#DIV/0!</v>
      </c>
      <c r="M326" s="129"/>
      <c r="N326" s="128"/>
      <c r="O326" s="128"/>
      <c r="P326" s="128"/>
      <c r="Q326" s="128"/>
      <c r="R326" s="128"/>
      <c r="T326" s="129">
        <f>saida!X266</f>
        <v>0</v>
      </c>
      <c r="U326" s="128">
        <f>saida!V266</f>
        <v>0</v>
      </c>
      <c r="V326" s="128">
        <f>saida!Y266</f>
        <v>0</v>
      </c>
      <c r="W326" s="128">
        <f>saida!AA266</f>
        <v>0</v>
      </c>
      <c r="X326" s="128">
        <f>saida!J266</f>
        <v>0</v>
      </c>
      <c r="Z326" s="128">
        <f t="shared" si="54"/>
        <v>0.53333333333333333</v>
      </c>
      <c r="AA326" s="129">
        <f>saida!$AO$10</f>
        <v>298.14999999999998</v>
      </c>
      <c r="AB326" s="128">
        <f t="shared" si="56"/>
        <v>0.38485834374603412</v>
      </c>
    </row>
    <row r="327" spans="4:28" x14ac:dyDescent="0.25">
      <c r="D327">
        <v>266</v>
      </c>
      <c r="E327" s="132" t="str">
        <f>IF(ISNUMBER(saida!W267)=TRUE,saida!W267,"")</f>
        <v/>
      </c>
      <c r="F327" s="129" t="str">
        <f>IF(ISNUMBER(saida!U267)=TRUE,saida!U267,"")</f>
        <v/>
      </c>
      <c r="G327" s="128" t="str">
        <f>IF(ISNUMBER(saida!V267)=TRUE,saida!V267,"")</f>
        <v/>
      </c>
      <c r="H327" s="128" t="str">
        <f>IF(ISNUMBER(saida!Y267)=TRUE,saida!Y267,"")</f>
        <v/>
      </c>
      <c r="I327" s="129" t="e">
        <f>(saida!Y267-saida!Z267)/saida!Y267*100</f>
        <v>#DIV/0!</v>
      </c>
      <c r="J327" s="129" t="e">
        <f t="shared" si="55"/>
        <v>#DIV/0!</v>
      </c>
      <c r="K327" s="129" t="e">
        <f t="shared" si="57"/>
        <v>#DIV/0!</v>
      </c>
      <c r="M327" s="129"/>
      <c r="N327" s="128"/>
      <c r="O327" s="128"/>
      <c r="P327" s="128"/>
      <c r="Q327" s="128"/>
      <c r="R327" s="128"/>
      <c r="T327" s="129">
        <f>saida!X267</f>
        <v>0</v>
      </c>
      <c r="U327" s="128">
        <f>saida!V267</f>
        <v>0</v>
      </c>
      <c r="V327" s="128">
        <f>saida!Y267</f>
        <v>0</v>
      </c>
      <c r="W327" s="128">
        <f>saida!AA267</f>
        <v>0</v>
      </c>
      <c r="X327" s="128">
        <f>saida!J267</f>
        <v>0</v>
      </c>
      <c r="Z327" s="128">
        <f t="shared" si="54"/>
        <v>0.56666666666666665</v>
      </c>
      <c r="AA327" s="129">
        <f>saida!$AO$10</f>
        <v>298.14999999999998</v>
      </c>
      <c r="AB327" s="128">
        <f t="shared" si="56"/>
        <v>0.38298327458101428</v>
      </c>
    </row>
    <row r="328" spans="4:28" x14ac:dyDescent="0.25">
      <c r="D328">
        <v>267</v>
      </c>
      <c r="E328" s="132" t="str">
        <f>IF(ISNUMBER(saida!W268)=TRUE,saida!W268,"")</f>
        <v/>
      </c>
      <c r="F328" s="129" t="str">
        <f>IF(ISNUMBER(saida!U268)=TRUE,saida!U268,"")</f>
        <v/>
      </c>
      <c r="G328" s="128" t="str">
        <f>IF(ISNUMBER(saida!V268)=TRUE,saida!V268,"")</f>
        <v/>
      </c>
      <c r="H328" s="128" t="str">
        <f>IF(ISNUMBER(saida!Y268)=TRUE,saida!Y268,"")</f>
        <v/>
      </c>
      <c r="I328" s="129" t="e">
        <f>(saida!Y268-saida!Z268)/saida!Y268*100</f>
        <v>#DIV/0!</v>
      </c>
      <c r="J328" s="129" t="e">
        <f t="shared" si="55"/>
        <v>#DIV/0!</v>
      </c>
      <c r="K328" s="129" t="e">
        <f t="shared" si="57"/>
        <v>#DIV/0!</v>
      </c>
      <c r="M328" s="129"/>
      <c r="N328" s="128"/>
      <c r="O328" s="128"/>
      <c r="P328" s="128"/>
      <c r="Q328" s="128"/>
      <c r="R328" s="128"/>
      <c r="T328" s="129">
        <f>saida!X268</f>
        <v>0</v>
      </c>
      <c r="U328" s="128">
        <f>saida!V268</f>
        <v>0</v>
      </c>
      <c r="V328" s="128">
        <f>saida!Y268</f>
        <v>0</v>
      </c>
      <c r="W328" s="128">
        <f>saida!AA268</f>
        <v>0</v>
      </c>
      <c r="X328" s="128">
        <f>saida!J268</f>
        <v>0</v>
      </c>
      <c r="Z328" s="128">
        <f t="shared" si="54"/>
        <v>0.6</v>
      </c>
      <c r="AA328" s="129">
        <f>saida!$AO$10</f>
        <v>298.14999999999998</v>
      </c>
      <c r="AB328" s="128">
        <f t="shared" si="56"/>
        <v>0.38372491930954777</v>
      </c>
    </row>
    <row r="329" spans="4:28" x14ac:dyDescent="0.25">
      <c r="D329">
        <v>268</v>
      </c>
      <c r="E329" s="132" t="str">
        <f>IF(ISNUMBER(saida!W269)=TRUE,saida!W269,"")</f>
        <v/>
      </c>
      <c r="F329" s="129" t="str">
        <f>IF(ISNUMBER(saida!U269)=TRUE,saida!U269,"")</f>
        <v/>
      </c>
      <c r="G329" s="128" t="str">
        <f>IF(ISNUMBER(saida!V269)=TRUE,saida!V269,"")</f>
        <v/>
      </c>
      <c r="H329" s="128" t="str">
        <f>IF(ISNUMBER(saida!Y269)=TRUE,saida!Y269,"")</f>
        <v/>
      </c>
      <c r="I329" s="129" t="e">
        <f>(saida!Y269-saida!Z269)/saida!Y269*100</f>
        <v>#DIV/0!</v>
      </c>
      <c r="J329" s="129" t="e">
        <f t="shared" si="55"/>
        <v>#DIV/0!</v>
      </c>
      <c r="K329" s="129" t="e">
        <f t="shared" si="57"/>
        <v>#DIV/0!</v>
      </c>
      <c r="M329" s="129"/>
      <c r="N329" s="128"/>
      <c r="O329" s="128"/>
      <c r="P329" s="128"/>
      <c r="Q329" s="128"/>
      <c r="R329" s="128"/>
      <c r="T329" s="129">
        <f>saida!X269</f>
        <v>0</v>
      </c>
      <c r="U329" s="128">
        <f>saida!V269</f>
        <v>0</v>
      </c>
      <c r="V329" s="128">
        <f>saida!Y269</f>
        <v>0</v>
      </c>
      <c r="W329" s="128">
        <f>saida!AA269</f>
        <v>0</v>
      </c>
      <c r="X329" s="128">
        <f>saida!J269</f>
        <v>0</v>
      </c>
      <c r="Z329" s="128">
        <f t="shared" si="54"/>
        <v>0.6333333333333333</v>
      </c>
      <c r="AA329" s="129">
        <f>saida!$AO$10</f>
        <v>298.14999999999998</v>
      </c>
      <c r="AB329" s="128">
        <f t="shared" si="56"/>
        <v>0.38720207322980033</v>
      </c>
    </row>
    <row r="330" spans="4:28" x14ac:dyDescent="0.25">
      <c r="D330">
        <v>269</v>
      </c>
      <c r="E330" s="132" t="str">
        <f>IF(ISNUMBER(saida!W270)=TRUE,saida!W270,"")</f>
        <v/>
      </c>
      <c r="F330" s="129" t="str">
        <f>IF(ISNUMBER(saida!U270)=TRUE,saida!U270,"")</f>
        <v/>
      </c>
      <c r="G330" s="128" t="str">
        <f>IF(ISNUMBER(saida!V270)=TRUE,saida!V270,"")</f>
        <v/>
      </c>
      <c r="H330" s="128" t="str">
        <f>IF(ISNUMBER(saida!Y270)=TRUE,saida!Y270,"")</f>
        <v/>
      </c>
      <c r="I330" s="129" t="e">
        <f>(saida!Y270-saida!Z270)/saida!Y270*100</f>
        <v>#DIV/0!</v>
      </c>
      <c r="J330" s="129" t="e">
        <f t="shared" si="55"/>
        <v>#DIV/0!</v>
      </c>
      <c r="K330" s="129" t="e">
        <f t="shared" si="57"/>
        <v>#DIV/0!</v>
      </c>
      <c r="M330" s="129"/>
      <c r="N330" s="128"/>
      <c r="O330" s="128"/>
      <c r="P330" s="128"/>
      <c r="Q330" s="128"/>
      <c r="R330" s="128"/>
      <c r="T330" s="129">
        <f>saida!X270</f>
        <v>0</v>
      </c>
      <c r="U330" s="128">
        <f>saida!V270</f>
        <v>0</v>
      </c>
      <c r="V330" s="128">
        <f>saida!Y270</f>
        <v>0</v>
      </c>
      <c r="W330" s="128">
        <f>saida!AA270</f>
        <v>0</v>
      </c>
      <c r="X330" s="128">
        <f>saida!J270</f>
        <v>0</v>
      </c>
      <c r="Z330" s="128">
        <f t="shared" si="54"/>
        <v>0.66666666666666663</v>
      </c>
      <c r="AA330" s="129">
        <f>saida!$AO$10</f>
        <v>298.14999999999998</v>
      </c>
      <c r="AB330" s="128">
        <f t="shared" si="56"/>
        <v>0.39364154685977448</v>
      </c>
    </row>
    <row r="331" spans="4:28" x14ac:dyDescent="0.25">
      <c r="D331">
        <v>270</v>
      </c>
      <c r="E331" s="132" t="str">
        <f>IF(ISNUMBER(saida!W271)=TRUE,saida!W271,"")</f>
        <v/>
      </c>
      <c r="F331" s="129" t="str">
        <f>IF(ISNUMBER(saida!U271)=TRUE,saida!U271,"")</f>
        <v/>
      </c>
      <c r="G331" s="128" t="str">
        <f>IF(ISNUMBER(saida!V271)=TRUE,saida!V271,"")</f>
        <v/>
      </c>
      <c r="H331" s="128" t="str">
        <f>IF(ISNUMBER(saida!Y271)=TRUE,saida!Y271,"")</f>
        <v/>
      </c>
      <c r="I331" s="129" t="e">
        <f>(saida!Y271-saida!Z271)/saida!Y271*100</f>
        <v>#DIV/0!</v>
      </c>
      <c r="J331" s="129" t="e">
        <f t="shared" si="55"/>
        <v>#DIV/0!</v>
      </c>
      <c r="K331" s="129" t="e">
        <f t="shared" si="57"/>
        <v>#DIV/0!</v>
      </c>
      <c r="M331" s="129"/>
      <c r="N331" s="128"/>
      <c r="O331" s="128"/>
      <c r="P331" s="128"/>
      <c r="Q331" s="128"/>
      <c r="R331" s="128"/>
      <c r="T331" s="129">
        <f>saida!X271</f>
        <v>0</v>
      </c>
      <c r="U331" s="128">
        <f>saida!V271</f>
        <v>0</v>
      </c>
      <c r="V331" s="128">
        <f>saida!Y271</f>
        <v>0</v>
      </c>
      <c r="W331" s="128">
        <f>saida!AA271</f>
        <v>0</v>
      </c>
      <c r="X331" s="128">
        <f>saida!J271</f>
        <v>0</v>
      </c>
      <c r="Z331" s="128">
        <f t="shared" si="54"/>
        <v>0.7</v>
      </c>
      <c r="AA331" s="129">
        <f>saida!$AO$10</f>
        <v>298.14999999999998</v>
      </c>
      <c r="AB331" s="128">
        <f t="shared" si="56"/>
        <v>0.40339771023671428</v>
      </c>
    </row>
    <row r="332" spans="4:28" x14ac:dyDescent="0.25">
      <c r="D332">
        <v>271</v>
      </c>
      <c r="E332" s="132" t="str">
        <f>IF(ISNUMBER(saida!W272)=TRUE,saida!W272,"")</f>
        <v/>
      </c>
      <c r="F332" s="129" t="str">
        <f>IF(ISNUMBER(saida!U272)=TRUE,saida!U272,"")</f>
        <v/>
      </c>
      <c r="G332" s="128" t="str">
        <f>IF(ISNUMBER(saida!V272)=TRUE,saida!V272,"")</f>
        <v/>
      </c>
      <c r="H332" s="128" t="str">
        <f>IF(ISNUMBER(saida!Y272)=TRUE,saida!Y272,"")</f>
        <v/>
      </c>
      <c r="I332" s="129" t="e">
        <f>(saida!Y272-saida!Z272)/saida!Y272*100</f>
        <v>#DIV/0!</v>
      </c>
      <c r="J332" s="129" t="e">
        <f t="shared" si="55"/>
        <v>#DIV/0!</v>
      </c>
      <c r="K332" s="129" t="e">
        <f t="shared" si="57"/>
        <v>#DIV/0!</v>
      </c>
      <c r="M332" s="129"/>
      <c r="N332" s="128"/>
      <c r="O332" s="128"/>
      <c r="P332" s="128"/>
      <c r="Q332" s="128"/>
      <c r="R332" s="128"/>
      <c r="T332" s="129">
        <f>saida!X272</f>
        <v>0</v>
      </c>
      <c r="U332" s="128">
        <f>saida!V272</f>
        <v>0</v>
      </c>
      <c r="V332" s="128">
        <f>saida!Y272</f>
        <v>0</v>
      </c>
      <c r="W332" s="128">
        <f>saida!AA272</f>
        <v>0</v>
      </c>
      <c r="X332" s="128">
        <f>saida!J272</f>
        <v>0</v>
      </c>
      <c r="Z332" s="128">
        <f t="shared" si="54"/>
        <v>0.73333333333333328</v>
      </c>
      <c r="AA332" s="129">
        <f>saida!$AO$10</f>
        <v>298.14999999999998</v>
      </c>
      <c r="AB332" s="128">
        <f t="shared" si="56"/>
        <v>0.41698340169064152</v>
      </c>
    </row>
    <row r="333" spans="4:28" x14ac:dyDescent="0.25">
      <c r="D333">
        <v>272</v>
      </c>
      <c r="E333" s="132" t="str">
        <f>IF(ISNUMBER(saida!W273)=TRUE,saida!W273,"")</f>
        <v/>
      </c>
      <c r="F333" s="129" t="str">
        <f>IF(ISNUMBER(saida!U273)=TRUE,saida!U273,"")</f>
        <v/>
      </c>
      <c r="G333" s="128" t="str">
        <f>IF(ISNUMBER(saida!V273)=TRUE,saida!V273,"")</f>
        <v/>
      </c>
      <c r="H333" s="128" t="str">
        <f>IF(ISNUMBER(saida!Y273)=TRUE,saida!Y273,"")</f>
        <v/>
      </c>
      <c r="I333" s="129" t="e">
        <f>(saida!Y273-saida!Z273)/saida!Y273*100</f>
        <v>#DIV/0!</v>
      </c>
      <c r="J333" s="129" t="e">
        <f t="shared" si="55"/>
        <v>#DIV/0!</v>
      </c>
      <c r="K333" s="129" t="e">
        <f t="shared" si="57"/>
        <v>#DIV/0!</v>
      </c>
      <c r="M333" s="129"/>
      <c r="N333" s="128"/>
      <c r="O333" s="128"/>
      <c r="P333" s="128"/>
      <c r="Q333" s="128"/>
      <c r="R333" s="128"/>
      <c r="T333" s="129">
        <f>saida!X273</f>
        <v>0</v>
      </c>
      <c r="U333" s="128">
        <f>saida!V273</f>
        <v>0</v>
      </c>
      <c r="V333" s="128">
        <f>saida!Y273</f>
        <v>0</v>
      </c>
      <c r="W333" s="128">
        <f>saida!AA273</f>
        <v>0</v>
      </c>
      <c r="X333" s="128">
        <f>saida!J273</f>
        <v>0</v>
      </c>
      <c r="Z333" s="128">
        <f t="shared" si="54"/>
        <v>0.76666666666666661</v>
      </c>
      <c r="AA333" s="129">
        <f>saida!$AO$10</f>
        <v>298.14999999999998</v>
      </c>
      <c r="AB333" s="128">
        <f t="shared" si="56"/>
        <v>0.43511683797495798</v>
      </c>
    </row>
    <row r="334" spans="4:28" x14ac:dyDescent="0.25">
      <c r="D334">
        <v>273</v>
      </c>
      <c r="E334" s="132" t="str">
        <f>IF(ISNUMBER(saida!W274)=TRUE,saida!W274,"")</f>
        <v/>
      </c>
      <c r="F334" s="129" t="str">
        <f>IF(ISNUMBER(saida!U274)=TRUE,saida!U274,"")</f>
        <v/>
      </c>
      <c r="G334" s="128" t="str">
        <f>IF(ISNUMBER(saida!V274)=TRUE,saida!V274,"")</f>
        <v/>
      </c>
      <c r="H334" s="128" t="str">
        <f>IF(ISNUMBER(saida!Y274)=TRUE,saida!Y274,"")</f>
        <v/>
      </c>
      <c r="I334" s="129" t="e">
        <f>(saida!Y274-saida!Z274)/saida!Y274*100</f>
        <v>#DIV/0!</v>
      </c>
      <c r="J334" s="129" t="e">
        <f t="shared" si="55"/>
        <v>#DIV/0!</v>
      </c>
      <c r="K334" s="129" t="e">
        <f t="shared" si="57"/>
        <v>#DIV/0!</v>
      </c>
      <c r="M334" s="129"/>
      <c r="N334" s="128"/>
      <c r="O334" s="128"/>
      <c r="P334" s="128"/>
      <c r="Q334" s="128"/>
      <c r="R334" s="128"/>
      <c r="T334" s="129">
        <f>saida!X274</f>
        <v>0</v>
      </c>
      <c r="U334" s="128">
        <f>saida!V274</f>
        <v>0</v>
      </c>
      <c r="V334" s="128">
        <f>saida!Y274</f>
        <v>0</v>
      </c>
      <c r="W334" s="128">
        <f>saida!AA274</f>
        <v>0</v>
      </c>
      <c r="X334" s="128">
        <f>saida!J274</f>
        <v>0</v>
      </c>
      <c r="Z334" s="128">
        <f t="shared" si="54"/>
        <v>0.8</v>
      </c>
      <c r="AA334" s="129">
        <f>saida!$AO$10</f>
        <v>298.14999999999998</v>
      </c>
      <c r="AB334" s="128">
        <f t="shared" si="56"/>
        <v>0.45879222076419712</v>
      </c>
    </row>
    <row r="335" spans="4:28" x14ac:dyDescent="0.25">
      <c r="D335">
        <v>274</v>
      </c>
      <c r="E335" s="132" t="str">
        <f>IF(ISNUMBER(saida!W275)=TRUE,saida!W275,"")</f>
        <v/>
      </c>
      <c r="F335" s="129" t="str">
        <f>IF(ISNUMBER(saida!U275)=TRUE,saida!U275,"")</f>
        <v/>
      </c>
      <c r="G335" s="128" t="str">
        <f>IF(ISNUMBER(saida!V275)=TRUE,saida!V275,"")</f>
        <v/>
      </c>
      <c r="H335" s="128" t="str">
        <f>IF(ISNUMBER(saida!Y275)=TRUE,saida!Y275,"")</f>
        <v/>
      </c>
      <c r="I335" s="129" t="e">
        <f>(saida!Y275-saida!Z275)/saida!Y275*100</f>
        <v>#DIV/0!</v>
      </c>
      <c r="J335" s="129" t="e">
        <f t="shared" si="55"/>
        <v>#DIV/0!</v>
      </c>
      <c r="K335" s="129" t="e">
        <f t="shared" si="57"/>
        <v>#DIV/0!</v>
      </c>
      <c r="M335" s="129"/>
      <c r="N335" s="128"/>
      <c r="O335" s="128"/>
      <c r="P335" s="128"/>
      <c r="Q335" s="128"/>
      <c r="R335" s="128"/>
      <c r="T335" s="129">
        <f>saida!X275</f>
        <v>0</v>
      </c>
      <c r="U335" s="128">
        <f>saida!V275</f>
        <v>0</v>
      </c>
      <c r="V335" s="128">
        <f>saida!Y275</f>
        <v>0</v>
      </c>
      <c r="W335" s="128">
        <f>saida!AA275</f>
        <v>0</v>
      </c>
      <c r="X335" s="128">
        <f>saida!J275</f>
        <v>0</v>
      </c>
      <c r="Z335" s="128">
        <f t="shared" si="54"/>
        <v>0.83333333333333337</v>
      </c>
      <c r="AA335" s="129">
        <f>saida!$AO$10</f>
        <v>298.14999999999998</v>
      </c>
      <c r="AB335" s="128">
        <f t="shared" si="56"/>
        <v>0.48938664156067718</v>
      </c>
    </row>
    <row r="336" spans="4:28" x14ac:dyDescent="0.25">
      <c r="D336">
        <v>275</v>
      </c>
      <c r="E336" s="132" t="str">
        <f>IF(ISNUMBER(saida!W276)=TRUE,saida!W276,"")</f>
        <v/>
      </c>
      <c r="F336" s="129" t="str">
        <f>IF(ISNUMBER(saida!U276)=TRUE,saida!U276,"")</f>
        <v/>
      </c>
      <c r="G336" s="128" t="str">
        <f>IF(ISNUMBER(saida!V276)=TRUE,saida!V276,"")</f>
        <v/>
      </c>
      <c r="H336" s="128" t="str">
        <f>IF(ISNUMBER(saida!Y276)=TRUE,saida!Y276,"")</f>
        <v/>
      </c>
      <c r="I336" s="129" t="e">
        <f>(saida!Y276-saida!Z276)/saida!Y276*100</f>
        <v>#DIV/0!</v>
      </c>
      <c r="J336" s="129" t="e">
        <f t="shared" si="55"/>
        <v>#DIV/0!</v>
      </c>
      <c r="K336" s="129" t="e">
        <f t="shared" si="57"/>
        <v>#DIV/0!</v>
      </c>
      <c r="M336" s="129"/>
      <c r="N336" s="128"/>
      <c r="O336" s="128"/>
      <c r="P336" s="128"/>
      <c r="Q336" s="128"/>
      <c r="R336" s="128"/>
      <c r="T336" s="129">
        <f>saida!X276</f>
        <v>0</v>
      </c>
      <c r="U336" s="128">
        <f>saida!V276</f>
        <v>0</v>
      </c>
      <c r="V336" s="128">
        <f>saida!Y276</f>
        <v>0</v>
      </c>
      <c r="W336" s="128">
        <f>saida!AA276</f>
        <v>0</v>
      </c>
      <c r="X336" s="128">
        <f>saida!J276</f>
        <v>0</v>
      </c>
      <c r="Z336" s="128">
        <f t="shared" si="54"/>
        <v>0.8666666666666667</v>
      </c>
      <c r="AA336" s="129">
        <f>saida!$AO$10</f>
        <v>298.14999999999998</v>
      </c>
      <c r="AB336" s="128">
        <f t="shared" si="56"/>
        <v>0.5288270676990684</v>
      </c>
    </row>
    <row r="337" spans="4:28" x14ac:dyDescent="0.25">
      <c r="D337">
        <v>276</v>
      </c>
      <c r="E337" s="132" t="str">
        <f>IF(ISNUMBER(saida!W277)=TRUE,saida!W277,"")</f>
        <v/>
      </c>
      <c r="F337" s="129" t="str">
        <f>IF(ISNUMBER(saida!U277)=TRUE,saida!U277,"")</f>
        <v/>
      </c>
      <c r="G337" s="128" t="str">
        <f>IF(ISNUMBER(saida!V277)=TRUE,saida!V277,"")</f>
        <v/>
      </c>
      <c r="H337" s="128" t="str">
        <f>IF(ISNUMBER(saida!Y277)=TRUE,saida!Y277,"")</f>
        <v/>
      </c>
      <c r="I337" s="129" t="e">
        <f>(saida!Y277-saida!Z277)/saida!Y277*100</f>
        <v>#DIV/0!</v>
      </c>
      <c r="J337" s="129" t="e">
        <f t="shared" si="55"/>
        <v>#DIV/0!</v>
      </c>
      <c r="K337" s="129" t="e">
        <f t="shared" si="57"/>
        <v>#DIV/0!</v>
      </c>
      <c r="M337" s="129"/>
      <c r="N337" s="128"/>
      <c r="O337" s="128"/>
      <c r="P337" s="128"/>
      <c r="Q337" s="128"/>
      <c r="R337" s="128"/>
      <c r="T337" s="129">
        <f>saida!X277</f>
        <v>0</v>
      </c>
      <c r="U337" s="128">
        <f>saida!V277</f>
        <v>0</v>
      </c>
      <c r="V337" s="128">
        <f>saida!Y277</f>
        <v>0</v>
      </c>
      <c r="W337" s="128">
        <f>saida!AA277</f>
        <v>0</v>
      </c>
      <c r="X337" s="128">
        <f>saida!J277</f>
        <v>0</v>
      </c>
      <c r="Z337" s="128">
        <f t="shared" si="54"/>
        <v>0.9</v>
      </c>
      <c r="AA337" s="129">
        <f>saida!$AO$10</f>
        <v>298.14999999999998</v>
      </c>
      <c r="AB337" s="128">
        <f t="shared" si="56"/>
        <v>0.5798575980373426</v>
      </c>
    </row>
    <row r="338" spans="4:28" x14ac:dyDescent="0.25">
      <c r="D338">
        <v>277</v>
      </c>
      <c r="E338" s="132" t="str">
        <f>IF(ISNUMBER(saida!W278)=TRUE,saida!W278,"")</f>
        <v/>
      </c>
      <c r="F338" s="129" t="str">
        <f>IF(ISNUMBER(saida!U278)=TRUE,saida!U278,"")</f>
        <v/>
      </c>
      <c r="G338" s="128" t="str">
        <f>IF(ISNUMBER(saida!V278)=TRUE,saida!V278,"")</f>
        <v/>
      </c>
      <c r="H338" s="128" t="str">
        <f>IF(ISNUMBER(saida!Y278)=TRUE,saida!Y278,"")</f>
        <v/>
      </c>
      <c r="I338" s="129" t="e">
        <f>(saida!Y278-saida!Z278)/saida!Y278*100</f>
        <v>#DIV/0!</v>
      </c>
      <c r="J338" s="129" t="e">
        <f t="shared" si="55"/>
        <v>#DIV/0!</v>
      </c>
      <c r="K338" s="129" t="e">
        <f t="shared" si="57"/>
        <v>#DIV/0!</v>
      </c>
      <c r="M338" s="129"/>
      <c r="N338" s="128"/>
      <c r="O338" s="128"/>
      <c r="P338" s="128"/>
      <c r="Q338" s="128"/>
      <c r="R338" s="128"/>
      <c r="T338" s="129">
        <f>saida!X278</f>
        <v>0</v>
      </c>
      <c r="U338" s="128">
        <f>saida!V278</f>
        <v>0</v>
      </c>
      <c r="V338" s="128">
        <f>saida!Y278</f>
        <v>0</v>
      </c>
      <c r="W338" s="128">
        <f>saida!AA278</f>
        <v>0</v>
      </c>
      <c r="X338" s="128">
        <f>saida!J278</f>
        <v>0</v>
      </c>
      <c r="Z338" s="128">
        <f t="shared" si="54"/>
        <v>0.93333333333333335</v>
      </c>
      <c r="AA338" s="129">
        <f>saida!$AO$10</f>
        <v>298.14999999999998</v>
      </c>
      <c r="AB338" s="128">
        <f t="shared" si="56"/>
        <v>0.64649447155039086</v>
      </c>
    </row>
    <row r="339" spans="4:28" x14ac:dyDescent="0.25">
      <c r="D339">
        <v>278</v>
      </c>
      <c r="E339" s="132" t="str">
        <f>IF(ISNUMBER(saida!W279)=TRUE,saida!W279,"")</f>
        <v/>
      </c>
      <c r="F339" s="129" t="str">
        <f>IF(ISNUMBER(saida!U279)=TRUE,saida!U279,"")</f>
        <v/>
      </c>
      <c r="G339" s="128" t="str">
        <f>IF(ISNUMBER(saida!V279)=TRUE,saida!V279,"")</f>
        <v/>
      </c>
      <c r="H339" s="128" t="str">
        <f>IF(ISNUMBER(saida!Y279)=TRUE,saida!Y279,"")</f>
        <v/>
      </c>
      <c r="I339" s="129" t="e">
        <f>(saida!Y279-saida!Z279)/saida!Y279*100</f>
        <v>#DIV/0!</v>
      </c>
      <c r="J339" s="129" t="e">
        <f t="shared" si="55"/>
        <v>#DIV/0!</v>
      </c>
      <c r="K339" s="129" t="e">
        <f t="shared" si="57"/>
        <v>#DIV/0!</v>
      </c>
      <c r="M339" s="129"/>
      <c r="N339" s="128"/>
      <c r="O339" s="128"/>
      <c r="P339" s="128"/>
      <c r="Q339" s="128"/>
      <c r="R339" s="128"/>
      <c r="T339" s="129">
        <f>saida!X279</f>
        <v>0</v>
      </c>
      <c r="U339" s="128">
        <f>saida!V279</f>
        <v>0</v>
      </c>
      <c r="V339" s="128">
        <f>saida!Y279</f>
        <v>0</v>
      </c>
      <c r="W339" s="128">
        <f>saida!AA279</f>
        <v>0</v>
      </c>
      <c r="X339" s="128">
        <f>saida!J279</f>
        <v>0</v>
      </c>
      <c r="Z339" s="128">
        <f t="shared" si="54"/>
        <v>0.96666666666666667</v>
      </c>
      <c r="AA339" s="129">
        <f>saida!$AO$10</f>
        <v>298.14999999999998</v>
      </c>
      <c r="AB339" s="128">
        <f t="shared" si="56"/>
        <v>0.73485315994967693</v>
      </c>
    </row>
    <row r="340" spans="4:28" x14ac:dyDescent="0.25">
      <c r="D340">
        <v>279</v>
      </c>
      <c r="E340" s="132" t="str">
        <f>IF(ISNUMBER(saida!W280)=TRUE,saida!W280,"")</f>
        <v/>
      </c>
      <c r="F340" s="129" t="str">
        <f>IF(ISNUMBER(saida!U280)=TRUE,saida!U280,"")</f>
        <v/>
      </c>
      <c r="G340" s="128" t="str">
        <f>IF(ISNUMBER(saida!V280)=TRUE,saida!V280,"")</f>
        <v/>
      </c>
      <c r="H340" s="128" t="str">
        <f>IF(ISNUMBER(saida!Y280)=TRUE,saida!Y280,"")</f>
        <v/>
      </c>
      <c r="I340" s="129" t="e">
        <f>(saida!Y280-saida!Z280)/saida!Y280*100</f>
        <v>#DIV/0!</v>
      </c>
      <c r="J340" s="129" t="e">
        <f t="shared" si="55"/>
        <v>#DIV/0!</v>
      </c>
      <c r="K340" s="129" t="e">
        <f t="shared" si="57"/>
        <v>#DIV/0!</v>
      </c>
      <c r="M340" s="129"/>
      <c r="N340" s="128"/>
      <c r="O340" s="128"/>
      <c r="P340" s="128"/>
      <c r="Q340" s="128"/>
      <c r="R340" s="128"/>
      <c r="T340" s="129">
        <f>saida!X280</f>
        <v>0</v>
      </c>
      <c r="U340" s="128">
        <f>saida!V280</f>
        <v>0</v>
      </c>
      <c r="V340" s="128">
        <f>saida!Y280</f>
        <v>0</v>
      </c>
      <c r="W340" s="128">
        <f>saida!AA280</f>
        <v>0</v>
      </c>
      <c r="X340" s="128">
        <f>saida!J280</f>
        <v>0</v>
      </c>
      <c r="Z340" s="128">
        <f t="shared" si="54"/>
        <v>1</v>
      </c>
      <c r="AA340" s="129">
        <f>saida!$AO$10</f>
        <v>298.14999999999998</v>
      </c>
      <c r="AB340" s="128">
        <f t="shared" si="56"/>
        <v>0.85480498464782684</v>
      </c>
    </row>
    <row r="341" spans="4:28" x14ac:dyDescent="0.25">
      <c r="D341">
        <v>280</v>
      </c>
      <c r="E341" s="132" t="str">
        <f>IF(ISNUMBER(saida!W281)=TRUE,saida!W281,"")</f>
        <v/>
      </c>
      <c r="F341" s="129" t="str">
        <f>IF(ISNUMBER(saida!U281)=TRUE,saida!U281,"")</f>
        <v/>
      </c>
      <c r="G341" s="128" t="str">
        <f>IF(ISNUMBER(saida!V281)=TRUE,saida!V281,"")</f>
        <v/>
      </c>
      <c r="H341" s="128" t="str">
        <f>IF(ISNUMBER(saida!Y281)=TRUE,saida!Y281,"")</f>
        <v/>
      </c>
      <c r="I341" s="129" t="e">
        <f>(saida!Y281-saida!Z281)/saida!Y281*100</f>
        <v>#DIV/0!</v>
      </c>
      <c r="J341" s="129" t="e">
        <f t="shared" si="55"/>
        <v>#DIV/0!</v>
      </c>
      <c r="K341" s="129" t="e">
        <f t="shared" si="57"/>
        <v>#DIV/0!</v>
      </c>
      <c r="M341" s="129"/>
      <c r="N341" s="128"/>
      <c r="O341" s="128"/>
      <c r="P341" s="128"/>
      <c r="Q341" s="128"/>
      <c r="R341" s="128"/>
      <c r="T341" s="129">
        <f>saida!X281</f>
        <v>0</v>
      </c>
      <c r="U341" s="128">
        <f>saida!V281</f>
        <v>0</v>
      </c>
      <c r="V341" s="128">
        <f>saida!Y281</f>
        <v>0</v>
      </c>
      <c r="W341" s="128">
        <f>saida!AA281</f>
        <v>0</v>
      </c>
      <c r="X341" s="128">
        <f>saida!J281</f>
        <v>0</v>
      </c>
      <c r="Z341" s="133">
        <f t="shared" si="54"/>
        <v>0</v>
      </c>
      <c r="AA341" s="134">
        <f>saida!$AO$11</f>
        <v>300.2</v>
      </c>
      <c r="AB341" s="133">
        <f t="shared" ref="AB341:AB371" si="58">P5</f>
        <v>1.2881073617612731</v>
      </c>
    </row>
    <row r="342" spans="4:28" x14ac:dyDescent="0.25">
      <c r="D342">
        <v>281</v>
      </c>
      <c r="E342" s="132" t="str">
        <f>IF(ISNUMBER(saida!W282)=TRUE,saida!W282,"")</f>
        <v/>
      </c>
      <c r="F342" s="129" t="str">
        <f>IF(ISNUMBER(saida!U282)=TRUE,saida!U282,"")</f>
        <v/>
      </c>
      <c r="G342" s="128" t="str">
        <f>IF(ISNUMBER(saida!V282)=TRUE,saida!V282,"")</f>
        <v/>
      </c>
      <c r="H342" s="128" t="str">
        <f>IF(ISNUMBER(saida!Y282)=TRUE,saida!Y282,"")</f>
        <v/>
      </c>
      <c r="I342" s="129" t="e">
        <f>(saida!Y282-saida!Z282)/saida!Y282*100</f>
        <v>#DIV/0!</v>
      </c>
      <c r="J342" s="129" t="e">
        <f t="shared" si="55"/>
        <v>#DIV/0!</v>
      </c>
      <c r="K342" s="129" t="e">
        <f t="shared" si="57"/>
        <v>#DIV/0!</v>
      </c>
      <c r="M342" s="129"/>
      <c r="N342" s="128"/>
      <c r="O342" s="128"/>
      <c r="P342" s="128"/>
      <c r="Q342" s="128"/>
      <c r="R342" s="128"/>
      <c r="T342" s="129">
        <f>saida!X282</f>
        <v>0</v>
      </c>
      <c r="U342" s="128">
        <f>saida!V282</f>
        <v>0</v>
      </c>
      <c r="V342" s="128">
        <f>saida!Y282</f>
        <v>0</v>
      </c>
      <c r="W342" s="128">
        <f>saida!AA282</f>
        <v>0</v>
      </c>
      <c r="X342" s="128">
        <f>saida!J282</f>
        <v>0</v>
      </c>
      <c r="Z342" s="133">
        <f t="shared" si="54"/>
        <v>3.3333333333333333E-2</v>
      </c>
      <c r="AA342" s="134">
        <f>saida!$AO$11</f>
        <v>300.2</v>
      </c>
      <c r="AB342" s="133">
        <f t="shared" si="58"/>
        <v>1.100584278865588</v>
      </c>
    </row>
    <row r="343" spans="4:28" x14ac:dyDescent="0.25">
      <c r="D343">
        <v>282</v>
      </c>
      <c r="E343" s="132" t="str">
        <f>IF(ISNUMBER(saida!W283)=TRUE,saida!W283,"")</f>
        <v/>
      </c>
      <c r="F343" s="129" t="str">
        <f>IF(ISNUMBER(saida!U283)=TRUE,saida!U283,"")</f>
        <v/>
      </c>
      <c r="G343" s="128" t="str">
        <f>IF(ISNUMBER(saida!V283)=TRUE,saida!V283,"")</f>
        <v/>
      </c>
      <c r="H343" s="128" t="str">
        <f>IF(ISNUMBER(saida!Y283)=TRUE,saida!Y283,"")</f>
        <v/>
      </c>
      <c r="I343" s="129" t="e">
        <f>(saida!Y283-saida!Z283)/saida!Y283*100</f>
        <v>#DIV/0!</v>
      </c>
      <c r="J343" s="129" t="e">
        <f t="shared" si="55"/>
        <v>#DIV/0!</v>
      </c>
      <c r="K343" s="129" t="e">
        <f t="shared" si="57"/>
        <v>#DIV/0!</v>
      </c>
      <c r="M343" s="129"/>
      <c r="N343" s="128"/>
      <c r="O343" s="128"/>
      <c r="P343" s="128"/>
      <c r="Q343" s="128"/>
      <c r="R343" s="128"/>
      <c r="T343" s="129">
        <f>saida!X283</f>
        <v>0</v>
      </c>
      <c r="U343" s="128">
        <f>saida!V283</f>
        <v>0</v>
      </c>
      <c r="V343" s="128">
        <f>saida!Y283</f>
        <v>0</v>
      </c>
      <c r="W343" s="128">
        <f>saida!AA283</f>
        <v>0</v>
      </c>
      <c r="X343" s="128">
        <f>saida!J283</f>
        <v>0</v>
      </c>
      <c r="Z343" s="133">
        <f t="shared" si="54"/>
        <v>6.6666666666666666E-2</v>
      </c>
      <c r="AA343" s="134">
        <f>saida!$AO$11</f>
        <v>300.2</v>
      </c>
      <c r="AB343" s="133">
        <f t="shared" si="58"/>
        <v>0.95440644535909935</v>
      </c>
    </row>
    <row r="344" spans="4:28" x14ac:dyDescent="0.25">
      <c r="D344">
        <v>283</v>
      </c>
      <c r="E344" s="132" t="str">
        <f>IF(ISNUMBER(saida!W284)=TRUE,saida!W284,"")</f>
        <v/>
      </c>
      <c r="F344" s="129" t="str">
        <f>IF(ISNUMBER(saida!U284)=TRUE,saida!U284,"")</f>
        <v/>
      </c>
      <c r="G344" s="128" t="str">
        <f>IF(ISNUMBER(saida!V284)=TRUE,saida!V284,"")</f>
        <v/>
      </c>
      <c r="H344" s="128" t="str">
        <f>IF(ISNUMBER(saida!Y284)=TRUE,saida!Y284,"")</f>
        <v/>
      </c>
      <c r="I344" s="129" t="e">
        <f>(saida!Y284-saida!Z284)/saida!Y284*100</f>
        <v>#DIV/0!</v>
      </c>
      <c r="J344" s="129" t="e">
        <f t="shared" si="55"/>
        <v>#DIV/0!</v>
      </c>
      <c r="K344" s="129" t="e">
        <f t="shared" si="57"/>
        <v>#DIV/0!</v>
      </c>
      <c r="M344" s="129"/>
      <c r="N344" s="128"/>
      <c r="O344" s="128"/>
      <c r="P344" s="128"/>
      <c r="Q344" s="128"/>
      <c r="R344" s="128"/>
      <c r="T344" s="129">
        <f>saida!X284</f>
        <v>0</v>
      </c>
      <c r="U344" s="128">
        <f>saida!V284</f>
        <v>0</v>
      </c>
      <c r="V344" s="128">
        <f>saida!Y284</f>
        <v>0</v>
      </c>
      <c r="W344" s="128">
        <f>saida!AA284</f>
        <v>0</v>
      </c>
      <c r="X344" s="128">
        <f>saida!J284</f>
        <v>0</v>
      </c>
      <c r="Z344" s="133">
        <f t="shared" si="54"/>
        <v>0.1</v>
      </c>
      <c r="AA344" s="134">
        <f>saida!$AO$11</f>
        <v>300.2</v>
      </c>
      <c r="AB344" s="133">
        <f t="shared" si="58"/>
        <v>0.83925961458610487</v>
      </c>
    </row>
    <row r="345" spans="4:28" x14ac:dyDescent="0.25">
      <c r="D345">
        <v>284</v>
      </c>
      <c r="E345" s="132" t="str">
        <f>IF(ISNUMBER(saida!W285)=TRUE,saida!W285,"")</f>
        <v/>
      </c>
      <c r="F345" s="129" t="str">
        <f>IF(ISNUMBER(saida!U285)=TRUE,saida!U285,"")</f>
        <v/>
      </c>
      <c r="G345" s="128" t="str">
        <f>IF(ISNUMBER(saida!V285)=TRUE,saida!V285,"")</f>
        <v/>
      </c>
      <c r="H345" s="128" t="str">
        <f>IF(ISNUMBER(saida!Y285)=TRUE,saida!Y285,"")</f>
        <v/>
      </c>
      <c r="I345" s="129" t="e">
        <f>(saida!Y285-saida!Z285)/saida!Y285*100</f>
        <v>#DIV/0!</v>
      </c>
      <c r="J345" s="129" t="e">
        <f t="shared" si="55"/>
        <v>#DIV/0!</v>
      </c>
      <c r="K345" s="129" t="e">
        <f t="shared" si="57"/>
        <v>#DIV/0!</v>
      </c>
      <c r="M345" s="129"/>
      <c r="N345" s="128"/>
      <c r="O345" s="128"/>
      <c r="P345" s="128"/>
      <c r="Q345" s="128"/>
      <c r="R345" s="128"/>
      <c r="T345" s="129">
        <f>saida!X285</f>
        <v>0</v>
      </c>
      <c r="U345" s="128">
        <f>saida!V285</f>
        <v>0</v>
      </c>
      <c r="V345" s="128">
        <f>saida!Y285</f>
        <v>0</v>
      </c>
      <c r="W345" s="128">
        <f>saida!AA285</f>
        <v>0</v>
      </c>
      <c r="X345" s="128">
        <f>saida!J285</f>
        <v>0</v>
      </c>
      <c r="Z345" s="133">
        <f t="shared" si="54"/>
        <v>0.1333333333333333</v>
      </c>
      <c r="AA345" s="134">
        <f>saida!$AO$11</f>
        <v>300.2</v>
      </c>
      <c r="AB345" s="133">
        <f t="shared" si="58"/>
        <v>0.74766231596959931</v>
      </c>
    </row>
    <row r="346" spans="4:28" x14ac:dyDescent="0.25">
      <c r="D346">
        <v>285</v>
      </c>
      <c r="E346" s="132" t="str">
        <f>IF(ISNUMBER(saida!W286)=TRUE,saida!W286,"")</f>
        <v/>
      </c>
      <c r="F346" s="129" t="str">
        <f>IF(ISNUMBER(saida!U286)=TRUE,saida!U286,"")</f>
        <v/>
      </c>
      <c r="G346" s="128" t="str">
        <f>IF(ISNUMBER(saida!V286)=TRUE,saida!V286,"")</f>
        <v/>
      </c>
      <c r="H346" s="128" t="str">
        <f>IF(ISNUMBER(saida!Y286)=TRUE,saida!Y286,"")</f>
        <v/>
      </c>
      <c r="I346" s="129" t="e">
        <f>(saida!Y286-saida!Z286)/saida!Y286*100</f>
        <v>#DIV/0!</v>
      </c>
      <c r="J346" s="129" t="e">
        <f t="shared" si="55"/>
        <v>#DIV/0!</v>
      </c>
      <c r="K346" s="129" t="e">
        <f t="shared" si="57"/>
        <v>#DIV/0!</v>
      </c>
      <c r="M346" s="129"/>
      <c r="N346" s="128"/>
      <c r="O346" s="128"/>
      <c r="P346" s="128"/>
      <c r="Q346" s="128"/>
      <c r="R346" s="128"/>
      <c r="T346" s="129">
        <f>saida!X286</f>
        <v>0</v>
      </c>
      <c r="U346" s="128">
        <f>saida!V286</f>
        <v>0</v>
      </c>
      <c r="V346" s="128">
        <f>saida!Y286</f>
        <v>0</v>
      </c>
      <c r="W346" s="128">
        <f>saida!AA286</f>
        <v>0</v>
      </c>
      <c r="X346" s="128">
        <f>saida!J286</f>
        <v>0</v>
      </c>
      <c r="Z346" s="133">
        <f t="shared" si="54"/>
        <v>0.16666666666666671</v>
      </c>
      <c r="AA346" s="134">
        <f>saida!$AO$11</f>
        <v>300.2</v>
      </c>
      <c r="AB346" s="133">
        <f t="shared" si="58"/>
        <v>0.67415119268366785</v>
      </c>
    </row>
    <row r="347" spans="4:28" x14ac:dyDescent="0.25">
      <c r="D347">
        <v>286</v>
      </c>
      <c r="E347" s="132" t="str">
        <f>IF(ISNUMBER(saida!W287)=TRUE,saida!W287,"")</f>
        <v/>
      </c>
      <c r="F347" s="129" t="str">
        <f>IF(ISNUMBER(saida!U287)=TRUE,saida!U287,"")</f>
        <v/>
      </c>
      <c r="G347" s="128" t="str">
        <f>IF(ISNUMBER(saida!V287)=TRUE,saida!V287,"")</f>
        <v/>
      </c>
      <c r="H347" s="128" t="str">
        <f>IF(ISNUMBER(saida!Y287)=TRUE,saida!Y287,"")</f>
        <v/>
      </c>
      <c r="I347" s="129" t="e">
        <f>(saida!Y287-saida!Z287)/saida!Y287*100</f>
        <v>#DIV/0!</v>
      </c>
      <c r="J347" s="129" t="e">
        <f t="shared" si="55"/>
        <v>#DIV/0!</v>
      </c>
      <c r="K347" s="129" t="e">
        <f t="shared" si="57"/>
        <v>#DIV/0!</v>
      </c>
      <c r="M347" s="129"/>
      <c r="N347" s="128"/>
      <c r="O347" s="128"/>
      <c r="P347" s="128"/>
      <c r="Q347" s="128"/>
      <c r="R347" s="128"/>
      <c r="T347" s="129">
        <f>saida!X287</f>
        <v>0</v>
      </c>
      <c r="U347" s="128">
        <f>saida!V287</f>
        <v>0</v>
      </c>
      <c r="V347" s="128">
        <f>saida!Y287</f>
        <v>0</v>
      </c>
      <c r="W347" s="128">
        <f>saida!AA287</f>
        <v>0</v>
      </c>
      <c r="X347" s="128">
        <f>saida!J287</f>
        <v>0</v>
      </c>
      <c r="Z347" s="133">
        <f t="shared" si="54"/>
        <v>0.2</v>
      </c>
      <c r="AA347" s="134">
        <f>saida!$AO$11</f>
        <v>300.2</v>
      </c>
      <c r="AB347" s="133">
        <f t="shared" si="58"/>
        <v>0.61470412447917278</v>
      </c>
    </row>
    <row r="348" spans="4:28" x14ac:dyDescent="0.25">
      <c r="D348">
        <v>287</v>
      </c>
      <c r="E348" s="132" t="str">
        <f>IF(ISNUMBER(saida!W288)=TRUE,saida!W288,"")</f>
        <v/>
      </c>
      <c r="F348" s="129" t="str">
        <f>IF(ISNUMBER(saida!U288)=TRUE,saida!U288,"")</f>
        <v/>
      </c>
      <c r="G348" s="128" t="str">
        <f>IF(ISNUMBER(saida!V288)=TRUE,saida!V288,"")</f>
        <v/>
      </c>
      <c r="H348" s="128" t="str">
        <f>IF(ISNUMBER(saida!Y288)=TRUE,saida!Y288,"")</f>
        <v/>
      </c>
      <c r="I348" s="129" t="e">
        <f>(saida!Y288-saida!Z288)/saida!Y288*100</f>
        <v>#DIV/0!</v>
      </c>
      <c r="J348" s="129" t="e">
        <f t="shared" si="55"/>
        <v>#DIV/0!</v>
      </c>
      <c r="K348" s="129" t="e">
        <f t="shared" si="57"/>
        <v>#DIV/0!</v>
      </c>
      <c r="M348" s="129"/>
      <c r="N348" s="128"/>
      <c r="O348" s="128"/>
      <c r="P348" s="128"/>
      <c r="Q348" s="128"/>
      <c r="R348" s="128"/>
      <c r="T348" s="129">
        <f>saida!X288</f>
        <v>0</v>
      </c>
      <c r="U348" s="128">
        <f>saida!V288</f>
        <v>0</v>
      </c>
      <c r="V348" s="128">
        <f>saida!Y288</f>
        <v>0</v>
      </c>
      <c r="W348" s="128">
        <f>saida!AA288</f>
        <v>0</v>
      </c>
      <c r="X348" s="128">
        <f>saida!J288</f>
        <v>0</v>
      </c>
      <c r="Z348" s="133">
        <f t="shared" si="54"/>
        <v>0.23333333333333331</v>
      </c>
      <c r="AA348" s="134">
        <f>saida!$AO$11</f>
        <v>300.2</v>
      </c>
      <c r="AB348" s="133">
        <f t="shared" si="58"/>
        <v>0.56633451834662674</v>
      </c>
    </row>
    <row r="349" spans="4:28" x14ac:dyDescent="0.25">
      <c r="D349">
        <v>288</v>
      </c>
      <c r="E349" s="132" t="str">
        <f>IF(ISNUMBER(saida!W289)=TRUE,saida!W289,"")</f>
        <v/>
      </c>
      <c r="F349" s="129" t="str">
        <f>IF(ISNUMBER(saida!U289)=TRUE,saida!U289,"")</f>
        <v/>
      </c>
      <c r="G349" s="128" t="str">
        <f>IF(ISNUMBER(saida!V289)=TRUE,saida!V289,"")</f>
        <v/>
      </c>
      <c r="H349" s="128" t="str">
        <f>IF(ISNUMBER(saida!Y289)=TRUE,saida!Y289,"")</f>
        <v/>
      </c>
      <c r="I349" s="129" t="e">
        <f>(saida!Y289-saida!Z289)/saida!Y289*100</f>
        <v>#DIV/0!</v>
      </c>
      <c r="J349" s="129" t="e">
        <f t="shared" si="55"/>
        <v>#DIV/0!</v>
      </c>
      <c r="K349" s="129" t="e">
        <f t="shared" si="57"/>
        <v>#DIV/0!</v>
      </c>
      <c r="M349" s="129"/>
      <c r="N349" s="128"/>
      <c r="O349" s="128"/>
      <c r="P349" s="128"/>
      <c r="Q349" s="128"/>
      <c r="R349" s="128"/>
      <c r="T349" s="129">
        <f>saida!X289</f>
        <v>0</v>
      </c>
      <c r="U349" s="128">
        <f>saida!V289</f>
        <v>0</v>
      </c>
      <c r="V349" s="128">
        <f>saida!Y289</f>
        <v>0</v>
      </c>
      <c r="W349" s="128">
        <f>saida!AA289</f>
        <v>0</v>
      </c>
      <c r="X349" s="128">
        <f>saida!J289</f>
        <v>0</v>
      </c>
      <c r="Z349" s="133">
        <f t="shared" si="54"/>
        <v>0.26666666666666672</v>
      </c>
      <c r="AA349" s="134">
        <f>saida!$AO$11</f>
        <v>300.2</v>
      </c>
      <c r="AB349" s="133">
        <f t="shared" si="58"/>
        <v>0.52680723977129185</v>
      </c>
    </row>
    <row r="350" spans="4:28" x14ac:dyDescent="0.25">
      <c r="D350">
        <v>289</v>
      </c>
      <c r="E350" s="132" t="str">
        <f>IF(ISNUMBER(saida!W290)=TRUE,saida!W290,"")</f>
        <v/>
      </c>
      <c r="F350" s="129" t="str">
        <f>IF(ISNUMBER(saida!U290)=TRUE,saida!U290,"")</f>
        <v/>
      </c>
      <c r="G350" s="128" t="str">
        <f>IF(ISNUMBER(saida!V290)=TRUE,saida!V290,"")</f>
        <v/>
      </c>
      <c r="H350" s="128" t="str">
        <f>IF(ISNUMBER(saida!Y290)=TRUE,saida!Y290,"")</f>
        <v/>
      </c>
      <c r="I350" s="129" t="e">
        <f>(saida!Y290-saida!Z290)/saida!Y290*100</f>
        <v>#DIV/0!</v>
      </c>
      <c r="J350" s="129" t="e">
        <f t="shared" si="55"/>
        <v>#DIV/0!</v>
      </c>
      <c r="K350" s="129" t="e">
        <f t="shared" si="57"/>
        <v>#DIV/0!</v>
      </c>
      <c r="M350" s="129"/>
      <c r="N350" s="128"/>
      <c r="O350" s="128"/>
      <c r="P350" s="128"/>
      <c r="Q350" s="128"/>
      <c r="R350" s="128"/>
      <c r="T350" s="129">
        <f>saida!X290</f>
        <v>0</v>
      </c>
      <c r="U350" s="128">
        <f>saida!V290</f>
        <v>0</v>
      </c>
      <c r="V350" s="128">
        <f>saida!Y290</f>
        <v>0</v>
      </c>
      <c r="W350" s="128">
        <f>saida!AA290</f>
        <v>0</v>
      </c>
      <c r="X350" s="128">
        <f>saida!J290</f>
        <v>0</v>
      </c>
      <c r="Z350" s="133">
        <f t="shared" ref="Z350:Z413" si="59">Z319</f>
        <v>0.3</v>
      </c>
      <c r="AA350" s="134">
        <f>saida!$AO$11</f>
        <v>300.2</v>
      </c>
      <c r="AB350" s="133">
        <f t="shared" si="58"/>
        <v>0.49443644749019949</v>
      </c>
    </row>
    <row r="351" spans="4:28" x14ac:dyDescent="0.25">
      <c r="Z351" s="133">
        <f t="shared" si="59"/>
        <v>0.33333333333333331</v>
      </c>
      <c r="AA351" s="134">
        <f>saida!$AO$11</f>
        <v>300.2</v>
      </c>
      <c r="AB351" s="133">
        <f t="shared" si="58"/>
        <v>0.46794527758025151</v>
      </c>
    </row>
    <row r="352" spans="4:28" x14ac:dyDescent="0.25">
      <c r="Z352" s="133">
        <f t="shared" si="59"/>
        <v>0.36666666666666659</v>
      </c>
      <c r="AA352" s="134">
        <f>saida!$AO$11</f>
        <v>300.2</v>
      </c>
      <c r="AB352" s="133">
        <f t="shared" si="58"/>
        <v>0.44636424364605448</v>
      </c>
    </row>
    <row r="353" spans="26:28" x14ac:dyDescent="0.25">
      <c r="Z353" s="133">
        <f t="shared" si="59"/>
        <v>0.4</v>
      </c>
      <c r="AA353" s="134">
        <f>saida!$AO$11</f>
        <v>300.2</v>
      </c>
      <c r="AB353" s="133">
        <f t="shared" si="58"/>
        <v>0.42895955080522818</v>
      </c>
    </row>
    <row r="354" spans="26:28" x14ac:dyDescent="0.25">
      <c r="Z354" s="133">
        <f t="shared" si="59"/>
        <v>0.43333333333333329</v>
      </c>
      <c r="AA354" s="134">
        <f>saida!$AO$11</f>
        <v>300.2</v>
      </c>
      <c r="AB354" s="133">
        <f t="shared" si="58"/>
        <v>0.41518194257686458</v>
      </c>
    </row>
    <row r="355" spans="26:28" x14ac:dyDescent="0.25">
      <c r="Z355" s="133">
        <f t="shared" si="59"/>
        <v>0.46666666666666667</v>
      </c>
      <c r="AA355" s="134">
        <f>saida!$AO$11</f>
        <v>300.2</v>
      </c>
      <c r="AB355" s="133">
        <f t="shared" si="58"/>
        <v>0.40463059941777391</v>
      </c>
    </row>
    <row r="356" spans="26:28" x14ac:dyDescent="0.25">
      <c r="Z356" s="133">
        <f t="shared" si="59"/>
        <v>0.5</v>
      </c>
      <c r="AA356" s="134">
        <f>saida!$AO$11</f>
        <v>300.2</v>
      </c>
      <c r="AB356" s="133">
        <f t="shared" si="58"/>
        <v>0.397028288578052</v>
      </c>
    </row>
    <row r="357" spans="26:28" x14ac:dyDescent="0.25">
      <c r="Z357" s="133">
        <f t="shared" si="59"/>
        <v>0.53333333333333333</v>
      </c>
      <c r="AA357" s="134">
        <f>saida!$AO$11</f>
        <v>300.2</v>
      </c>
      <c r="AB357" s="133">
        <f t="shared" si="58"/>
        <v>0.39220527412166573</v>
      </c>
    </row>
    <row r="358" spans="26:28" x14ac:dyDescent="0.25">
      <c r="Z358" s="133">
        <f t="shared" si="59"/>
        <v>0.56666666666666665</v>
      </c>
      <c r="AA358" s="134">
        <f>saida!$AO$11</f>
        <v>300.2</v>
      </c>
      <c r="AB358" s="133">
        <f t="shared" si="58"/>
        <v>0.39009046877460701</v>
      </c>
    </row>
    <row r="359" spans="26:28" x14ac:dyDescent="0.25">
      <c r="Z359" s="133">
        <f t="shared" si="59"/>
        <v>0.6</v>
      </c>
      <c r="AA359" s="134">
        <f>saida!$AO$11</f>
        <v>300.2</v>
      </c>
      <c r="AB359" s="133">
        <f t="shared" si="58"/>
        <v>0.3907090872004631</v>
      </c>
    </row>
    <row r="360" spans="26:28" x14ac:dyDescent="0.25">
      <c r="Z360" s="133">
        <f t="shared" si="59"/>
        <v>0.6333333333333333</v>
      </c>
      <c r="AA360" s="134">
        <f>saida!$AO$11</f>
        <v>300.2</v>
      </c>
      <c r="AB360" s="133">
        <f t="shared" si="58"/>
        <v>0.39418675643975287</v>
      </c>
    </row>
    <row r="361" spans="26:28" x14ac:dyDescent="0.25">
      <c r="Z361" s="133">
        <f t="shared" si="59"/>
        <v>0.66666666666666663</v>
      </c>
      <c r="AA361" s="134">
        <f>saida!$AO$11</f>
        <v>300.2</v>
      </c>
      <c r="AB361" s="133">
        <f t="shared" si="58"/>
        <v>0.40076075876333073</v>
      </c>
    </row>
    <row r="362" spans="26:28" x14ac:dyDescent="0.25">
      <c r="Z362" s="133">
        <f t="shared" si="59"/>
        <v>0.7</v>
      </c>
      <c r="AA362" s="134">
        <f>saida!$AO$11</f>
        <v>300.2</v>
      </c>
      <c r="AB362" s="133">
        <f t="shared" si="58"/>
        <v>0.41079994505998108</v>
      </c>
    </row>
    <row r="363" spans="26:28" x14ac:dyDescent="0.25">
      <c r="Z363" s="133">
        <f t="shared" si="59"/>
        <v>0.73333333333333328</v>
      </c>
      <c r="AA363" s="134">
        <f>saida!$AO$11</f>
        <v>300.2</v>
      </c>
      <c r="AB363" s="133">
        <f t="shared" si="58"/>
        <v>0.42483603043341822</v>
      </c>
    </row>
    <row r="364" spans="26:28" x14ac:dyDescent="0.25">
      <c r="Z364" s="133">
        <f t="shared" si="59"/>
        <v>0.76666666666666661</v>
      </c>
      <c r="AA364" s="134">
        <f>saida!$AO$11</f>
        <v>300.2</v>
      </c>
      <c r="AB364" s="133">
        <f t="shared" si="58"/>
        <v>0.44361074072025458</v>
      </c>
    </row>
    <row r="365" spans="26:28" x14ac:dyDescent="0.25">
      <c r="Z365" s="133">
        <f t="shared" si="59"/>
        <v>0.8</v>
      </c>
      <c r="AA365" s="134">
        <f>saida!$AO$11</f>
        <v>300.2</v>
      </c>
      <c r="AB365" s="133">
        <f t="shared" si="58"/>
        <v>0.46814610798929829</v>
      </c>
    </row>
    <row r="366" spans="26:28" x14ac:dyDescent="0.25">
      <c r="Z366" s="133">
        <f t="shared" si="59"/>
        <v>0.83333333333333337</v>
      </c>
      <c r="AA366" s="134">
        <f>saida!$AO$11</f>
        <v>300.2</v>
      </c>
      <c r="AB366" s="133">
        <f t="shared" si="58"/>
        <v>0.49985019060290398</v>
      </c>
    </row>
    <row r="367" spans="26:28" x14ac:dyDescent="0.25">
      <c r="Z367" s="133">
        <f t="shared" si="59"/>
        <v>0.8666666666666667</v>
      </c>
      <c r="AA367" s="134">
        <f>saida!$AO$11</f>
        <v>300.2</v>
      </c>
      <c r="AB367" s="133">
        <f t="shared" si="58"/>
        <v>0.54067936233153302</v>
      </c>
    </row>
    <row r="368" spans="26:28" x14ac:dyDescent="0.25">
      <c r="Z368" s="133">
        <f t="shared" si="59"/>
        <v>0.9</v>
      </c>
      <c r="AA368" s="134">
        <f>saida!$AO$11</f>
        <v>300.2</v>
      </c>
      <c r="AB368" s="133">
        <f t="shared" si="58"/>
        <v>0.59339701992531335</v>
      </c>
    </row>
    <row r="369" spans="26:28" x14ac:dyDescent="0.25">
      <c r="Z369" s="133">
        <f t="shared" si="59"/>
        <v>0.93333333333333335</v>
      </c>
      <c r="AA369" s="134">
        <f>saida!$AO$11</f>
        <v>300.2</v>
      </c>
      <c r="AB369" s="133">
        <f t="shared" si="58"/>
        <v>0.66200759926888009</v>
      </c>
    </row>
    <row r="370" spans="26:28" x14ac:dyDescent="0.25">
      <c r="Z370" s="133">
        <f t="shared" si="59"/>
        <v>0.96666666666666667</v>
      </c>
      <c r="AA370" s="134">
        <f>saida!$AO$11</f>
        <v>300.2</v>
      </c>
      <c r="AB370" s="133">
        <f t="shared" si="58"/>
        <v>0.75253966212821721</v>
      </c>
    </row>
    <row r="371" spans="26:28" x14ac:dyDescent="0.25">
      <c r="Z371" s="133">
        <f t="shared" si="59"/>
        <v>1</v>
      </c>
      <c r="AA371" s="134">
        <f>saida!$AO$11</f>
        <v>300.2</v>
      </c>
      <c r="AB371" s="133">
        <f t="shared" si="58"/>
        <v>0.87460155312270982</v>
      </c>
    </row>
    <row r="372" spans="26:28" x14ac:dyDescent="0.25">
      <c r="Z372" s="128">
        <f t="shared" si="59"/>
        <v>0</v>
      </c>
      <c r="AA372" s="129">
        <f>saida!$AO$12</f>
        <v>303.14999999999998</v>
      </c>
      <c r="AB372" s="128">
        <f t="shared" ref="AB372:AB402" si="60">Q5</f>
        <v>1.341521395311924</v>
      </c>
    </row>
    <row r="373" spans="26:28" x14ac:dyDescent="0.25">
      <c r="Z373" s="128">
        <f t="shared" si="59"/>
        <v>3.3333333333333333E-2</v>
      </c>
      <c r="AA373" s="129">
        <f>saida!$AO$12</f>
        <v>303.14999999999998</v>
      </c>
      <c r="AB373" s="128">
        <f t="shared" si="60"/>
        <v>1.1475036070919611</v>
      </c>
    </row>
    <row r="374" spans="26:28" x14ac:dyDescent="0.25">
      <c r="Z374" s="128">
        <f t="shared" si="59"/>
        <v>6.6666666666666666E-2</v>
      </c>
      <c r="AA374" s="129">
        <f>saida!$AO$12</f>
        <v>303.14999999999998</v>
      </c>
      <c r="AB374" s="128">
        <f t="shared" si="60"/>
        <v>0.99561268181396745</v>
      </c>
    </row>
    <row r="375" spans="26:28" x14ac:dyDescent="0.25">
      <c r="Z375" s="128">
        <f t="shared" si="59"/>
        <v>0.1</v>
      </c>
      <c r="AA375" s="129">
        <f>saida!$AO$12</f>
        <v>303.14999999999998</v>
      </c>
      <c r="AB375" s="128">
        <f t="shared" si="60"/>
        <v>0.87551182709680175</v>
      </c>
    </row>
    <row r="376" spans="26:28" x14ac:dyDescent="0.25">
      <c r="Z376" s="128">
        <f t="shared" si="59"/>
        <v>0.1333333333333333</v>
      </c>
      <c r="AA376" s="129">
        <f>saida!$AO$12</f>
        <v>303.14999999999998</v>
      </c>
      <c r="AB376" s="128">
        <f t="shared" si="60"/>
        <v>0.77964963940017062</v>
      </c>
    </row>
    <row r="377" spans="26:28" x14ac:dyDescent="0.25">
      <c r="Z377" s="128">
        <f t="shared" si="59"/>
        <v>0.16666666666666671</v>
      </c>
      <c r="AA377" s="129">
        <f>saida!$AO$12</f>
        <v>303.14999999999998</v>
      </c>
      <c r="AB377" s="128">
        <f t="shared" si="60"/>
        <v>0.70247769337765098</v>
      </c>
    </row>
    <row r="378" spans="26:28" x14ac:dyDescent="0.25">
      <c r="Z378" s="128">
        <f t="shared" si="59"/>
        <v>0.2</v>
      </c>
      <c r="AA378" s="129">
        <f>saida!$AO$12</f>
        <v>303.14999999999998</v>
      </c>
      <c r="AB378" s="128">
        <f t="shared" si="60"/>
        <v>0.63988979989573214</v>
      </c>
    </row>
    <row r="379" spans="26:28" x14ac:dyDescent="0.25">
      <c r="Z379" s="128">
        <f t="shared" si="59"/>
        <v>0.23333333333333331</v>
      </c>
      <c r="AA379" s="129">
        <f>saida!$AO$12</f>
        <v>303.14999999999998</v>
      </c>
      <c r="AB379" s="128">
        <f t="shared" si="60"/>
        <v>0.58882362426002344</v>
      </c>
    </row>
    <row r="380" spans="26:28" x14ac:dyDescent="0.25">
      <c r="Z380" s="128">
        <f t="shared" si="59"/>
        <v>0.26666666666666672</v>
      </c>
      <c r="AA380" s="129">
        <f>saida!$AO$12</f>
        <v>303.14999999999998</v>
      </c>
      <c r="AB380" s="128">
        <f t="shared" si="60"/>
        <v>0.54697835488426116</v>
      </c>
    </row>
    <row r="381" spans="26:28" x14ac:dyDescent="0.25">
      <c r="Z381" s="128">
        <f t="shared" si="59"/>
        <v>0.3</v>
      </c>
      <c r="AA381" s="129">
        <f>saida!$AO$12</f>
        <v>303.14999999999998</v>
      </c>
      <c r="AB381" s="128">
        <f t="shared" si="60"/>
        <v>0.51261427060395326</v>
      </c>
    </row>
    <row r="382" spans="26:28" x14ac:dyDescent="0.25">
      <c r="Z382" s="128">
        <f t="shared" si="59"/>
        <v>0.33333333333333331</v>
      </c>
      <c r="AA382" s="129">
        <f>saida!$AO$12</f>
        <v>303.14999999999998</v>
      </c>
      <c r="AB382" s="128">
        <f t="shared" si="60"/>
        <v>0.48441008339563929</v>
      </c>
    </row>
    <row r="383" spans="26:28" x14ac:dyDescent="0.25">
      <c r="Z383" s="128">
        <f t="shared" si="59"/>
        <v>0.36666666666666659</v>
      </c>
      <c r="AA383" s="129">
        <f>saida!$AO$12</f>
        <v>303.14999999999998</v>
      </c>
      <c r="AB383" s="128">
        <f t="shared" si="60"/>
        <v>0.46136096101925123</v>
      </c>
    </row>
    <row r="384" spans="26:28" x14ac:dyDescent="0.25">
      <c r="Z384" s="128">
        <f t="shared" si="59"/>
        <v>0.4</v>
      </c>
      <c r="AA384" s="129">
        <f>saida!$AO$12</f>
        <v>303.14999999999998</v>
      </c>
      <c r="AB384" s="128">
        <f t="shared" si="60"/>
        <v>0.44270551986581319</v>
      </c>
    </row>
    <row r="385" spans="26:28" x14ac:dyDescent="0.25">
      <c r="Z385" s="128">
        <f t="shared" si="59"/>
        <v>0.43333333333333329</v>
      </c>
      <c r="AA385" s="129">
        <f>saida!$AO$12</f>
        <v>303.14999999999998</v>
      </c>
      <c r="AB385" s="128">
        <f t="shared" si="60"/>
        <v>0.42787363832365011</v>
      </c>
    </row>
    <row r="386" spans="26:28" x14ac:dyDescent="0.25">
      <c r="Z386" s="128">
        <f t="shared" si="59"/>
        <v>0.46666666666666667</v>
      </c>
      <c r="AA386" s="129">
        <f>saida!$AO$12</f>
        <v>303.14999999999998</v>
      </c>
      <c r="AB386" s="128">
        <f t="shared" si="60"/>
        <v>0.41644951608470998</v>
      </c>
    </row>
    <row r="387" spans="26:28" x14ac:dyDescent="0.25">
      <c r="Z387" s="128">
        <f t="shared" si="59"/>
        <v>0.5</v>
      </c>
      <c r="AA387" s="129">
        <f>saida!$AO$12</f>
        <v>303.14999999999998</v>
      </c>
      <c r="AB387" s="128">
        <f t="shared" si="60"/>
        <v>0.40814619873279812</v>
      </c>
    </row>
    <row r="388" spans="26:28" x14ac:dyDescent="0.25">
      <c r="Z388" s="128">
        <f t="shared" si="59"/>
        <v>0.53333333333333333</v>
      </c>
      <c r="AA388" s="129">
        <f>saida!$AO$12</f>
        <v>303.14999999999998</v>
      </c>
      <c r="AB388" s="128">
        <f t="shared" si="60"/>
        <v>0.40278907825958082</v>
      </c>
    </row>
    <row r="389" spans="26:28" x14ac:dyDescent="0.25">
      <c r="Z389" s="128">
        <f t="shared" si="59"/>
        <v>0.56666666666666665</v>
      </c>
      <c r="AA389" s="129">
        <f>saida!$AO$12</f>
        <v>303.14999999999998</v>
      </c>
      <c r="AB389" s="128">
        <f t="shared" si="60"/>
        <v>0.40030684661718591</v>
      </c>
    </row>
    <row r="390" spans="26:28" x14ac:dyDescent="0.25">
      <c r="Z390" s="128">
        <f t="shared" si="59"/>
        <v>0.6</v>
      </c>
      <c r="AA390" s="129">
        <f>saida!$AO$12</f>
        <v>303.14999999999998</v>
      </c>
      <c r="AB390" s="128">
        <f t="shared" si="60"/>
        <v>0.40072915474075882</v>
      </c>
    </row>
    <row r="391" spans="26:28" x14ac:dyDescent="0.25">
      <c r="Z391" s="128">
        <f t="shared" si="59"/>
        <v>0.6333333333333333</v>
      </c>
      <c r="AA391" s="129">
        <f>saida!$AO$12</f>
        <v>303.14999999999998</v>
      </c>
      <c r="AB391" s="128">
        <f t="shared" si="60"/>
        <v>0.40419092068681828</v>
      </c>
    </row>
    <row r="392" spans="26:28" x14ac:dyDescent="0.25">
      <c r="Z392" s="128">
        <f t="shared" si="59"/>
        <v>0.66666666666666663</v>
      </c>
      <c r="AA392" s="129">
        <f>saida!$AO$12</f>
        <v>303.14999999999998</v>
      </c>
      <c r="AB392" s="128">
        <f t="shared" si="60"/>
        <v>0.41094393600059592</v>
      </c>
    </row>
    <row r="393" spans="26:28" x14ac:dyDescent="0.25">
      <c r="Z393" s="128">
        <f t="shared" si="59"/>
        <v>0.7</v>
      </c>
      <c r="AA393" s="129">
        <f>saida!$AO$12</f>
        <v>303.14999999999998</v>
      </c>
      <c r="AB393" s="128">
        <f t="shared" si="60"/>
        <v>0.42137724876837829</v>
      </c>
    </row>
    <row r="394" spans="26:28" x14ac:dyDescent="0.25">
      <c r="Z394" s="128">
        <f t="shared" si="59"/>
        <v>0.73333333333333328</v>
      </c>
      <c r="AA394" s="129">
        <f>saida!$AO$12</f>
        <v>303.14999999999998</v>
      </c>
      <c r="AB394" s="128">
        <f t="shared" si="60"/>
        <v>0.43604890448239281</v>
      </c>
    </row>
    <row r="395" spans="26:28" x14ac:dyDescent="0.25">
      <c r="Z395" s="128">
        <f t="shared" si="59"/>
        <v>0.76666666666666661</v>
      </c>
      <c r="AA395" s="129">
        <f>saida!$AO$12</f>
        <v>303.14999999999998</v>
      </c>
      <c r="AB395" s="128">
        <f t="shared" si="60"/>
        <v>0.45573324590847752</v>
      </c>
    </row>
    <row r="396" spans="26:28" x14ac:dyDescent="0.25">
      <c r="Z396" s="128">
        <f t="shared" si="59"/>
        <v>0.8</v>
      </c>
      <c r="AA396" s="129">
        <f>saida!$AO$12</f>
        <v>303.14999999999998</v>
      </c>
      <c r="AB396" s="128">
        <f t="shared" si="60"/>
        <v>0.4814905180967336</v>
      </c>
    </row>
    <row r="397" spans="26:28" x14ac:dyDescent="0.25">
      <c r="Z397" s="128">
        <f t="shared" si="59"/>
        <v>0.83333333333333337</v>
      </c>
      <c r="AA397" s="129">
        <f>saida!$AO$12</f>
        <v>303.14999999999998</v>
      </c>
      <c r="AB397" s="128">
        <f t="shared" si="60"/>
        <v>0.51477003482583239</v>
      </c>
    </row>
    <row r="398" spans="26:28" x14ac:dyDescent="0.25">
      <c r="Z398" s="128">
        <f t="shared" si="59"/>
        <v>0.8666666666666667</v>
      </c>
      <c r="AA398" s="129">
        <f>saida!$AO$12</f>
        <v>303.14999999999998</v>
      </c>
      <c r="AB398" s="128">
        <f t="shared" si="60"/>
        <v>0.55756613096801455</v>
      </c>
    </row>
    <row r="399" spans="26:28" x14ac:dyDescent="0.25">
      <c r="Z399" s="128">
        <f t="shared" si="59"/>
        <v>0.9</v>
      </c>
      <c r="AA399" s="129">
        <f>saida!$AO$12</f>
        <v>303.14999999999998</v>
      </c>
      <c r="AB399" s="128">
        <f t="shared" si="60"/>
        <v>0.61266285115461183</v>
      </c>
    </row>
    <row r="400" spans="26:28" x14ac:dyDescent="0.25">
      <c r="Z400" s="128">
        <f t="shared" si="59"/>
        <v>0.93333333333333335</v>
      </c>
      <c r="AA400" s="129">
        <f>saida!$AO$12</f>
        <v>303.14999999999998</v>
      </c>
      <c r="AB400" s="128">
        <f t="shared" si="60"/>
        <v>0.68403900956868025</v>
      </c>
    </row>
    <row r="401" spans="26:28" x14ac:dyDescent="0.25">
      <c r="Z401" s="128">
        <f t="shared" si="59"/>
        <v>0.96666666666666667</v>
      </c>
      <c r="AA401" s="129">
        <f>saida!$AO$12</f>
        <v>303.14999999999998</v>
      </c>
      <c r="AB401" s="128">
        <f t="shared" si="60"/>
        <v>0.77759099863533676</v>
      </c>
    </row>
    <row r="402" spans="26:28" x14ac:dyDescent="0.25">
      <c r="Z402" s="128">
        <f t="shared" si="59"/>
        <v>1</v>
      </c>
      <c r="AA402" s="129">
        <f>saida!$AO$12</f>
        <v>303.14999999999998</v>
      </c>
      <c r="AB402" s="128">
        <f t="shared" si="60"/>
        <v>0.90255605433679453</v>
      </c>
    </row>
    <row r="403" spans="26:28" x14ac:dyDescent="0.25">
      <c r="Z403" s="133">
        <f t="shared" si="59"/>
        <v>0</v>
      </c>
      <c r="AA403" s="134">
        <f>saida!$AO$13</f>
        <v>305.85000000000002</v>
      </c>
      <c r="AB403" s="133">
        <f t="shared" ref="AB403:AB433" si="61">R5</f>
        <v>1.3914416778803449</v>
      </c>
    </row>
    <row r="404" spans="26:28" x14ac:dyDescent="0.25">
      <c r="Z404" s="133">
        <f t="shared" si="59"/>
        <v>3.3333333333333333E-2</v>
      </c>
      <c r="AA404" s="134">
        <f>saida!$AO$13</f>
        <v>305.85000000000002</v>
      </c>
      <c r="AB404" s="133">
        <f t="shared" si="61"/>
        <v>1.1914527025153301</v>
      </c>
    </row>
    <row r="405" spans="26:28" x14ac:dyDescent="0.25">
      <c r="Z405" s="133">
        <f t="shared" si="59"/>
        <v>6.6666666666666666E-2</v>
      </c>
      <c r="AA405" s="134">
        <f>saida!$AO$13</f>
        <v>305.85000000000002</v>
      </c>
      <c r="AB405" s="133">
        <f t="shared" si="61"/>
        <v>1.034266031307584</v>
      </c>
    </row>
    <row r="406" spans="26:28" x14ac:dyDescent="0.25">
      <c r="Z406" s="133">
        <f t="shared" si="59"/>
        <v>0.1</v>
      </c>
      <c r="AA406" s="134">
        <f>saida!$AO$13</f>
        <v>305.85000000000002</v>
      </c>
      <c r="AB406" s="133">
        <f t="shared" si="61"/>
        <v>0.90954250367642475</v>
      </c>
    </row>
    <row r="407" spans="26:28" x14ac:dyDescent="0.25">
      <c r="Z407" s="133">
        <f t="shared" si="59"/>
        <v>0.1333333333333333</v>
      </c>
      <c r="AA407" s="134">
        <f>saida!$AO$13</f>
        <v>305.85000000000002</v>
      </c>
      <c r="AB407" s="133">
        <f t="shared" si="61"/>
        <v>0.80967926588775729</v>
      </c>
    </row>
    <row r="408" spans="26:28" x14ac:dyDescent="0.25">
      <c r="Z408" s="133">
        <f t="shared" si="59"/>
        <v>0.16666666666666671</v>
      </c>
      <c r="AA408" s="134">
        <f>saida!$AO$13</f>
        <v>305.85000000000002</v>
      </c>
      <c r="AB408" s="133">
        <f t="shared" si="61"/>
        <v>0.7290580902390239</v>
      </c>
    </row>
    <row r="409" spans="26:28" x14ac:dyDescent="0.25">
      <c r="Z409" s="133">
        <f t="shared" si="59"/>
        <v>0.2</v>
      </c>
      <c r="AA409" s="134">
        <f>saida!$AO$13</f>
        <v>305.85000000000002</v>
      </c>
      <c r="AB409" s="133">
        <f t="shared" si="61"/>
        <v>0.66350068884919111</v>
      </c>
    </row>
    <row r="410" spans="26:28" x14ac:dyDescent="0.25">
      <c r="Z410" s="133">
        <f t="shared" si="59"/>
        <v>0.23333333333333331</v>
      </c>
      <c r="AA410" s="134">
        <f>saida!$AO$13</f>
        <v>305.85000000000002</v>
      </c>
      <c r="AB410" s="133">
        <f t="shared" si="61"/>
        <v>0.60987796193060284</v>
      </c>
    </row>
    <row r="411" spans="26:28" x14ac:dyDescent="0.25">
      <c r="Z411" s="133">
        <f t="shared" si="59"/>
        <v>0.26666666666666672</v>
      </c>
      <c r="AA411" s="134">
        <f>saida!$AO$13</f>
        <v>305.85000000000002</v>
      </c>
      <c r="AB411" s="133">
        <f t="shared" si="61"/>
        <v>0.56583069396245234</v>
      </c>
    </row>
    <row r="412" spans="26:28" x14ac:dyDescent="0.25">
      <c r="Z412" s="133">
        <f t="shared" si="59"/>
        <v>0.3</v>
      </c>
      <c r="AA412" s="134">
        <f>saida!$AO$13</f>
        <v>305.85000000000002</v>
      </c>
      <c r="AB412" s="133">
        <f t="shared" si="61"/>
        <v>0.52956986539189066</v>
      </c>
    </row>
    <row r="413" spans="26:28" x14ac:dyDescent="0.25">
      <c r="Z413" s="133">
        <f t="shared" si="59"/>
        <v>0.33333333333333331</v>
      </c>
      <c r="AA413" s="134">
        <f>saida!$AO$13</f>
        <v>305.85000000000002</v>
      </c>
      <c r="AB413" s="133">
        <f t="shared" si="61"/>
        <v>0.49973356992909418</v>
      </c>
    </row>
    <row r="414" spans="26:28" x14ac:dyDescent="0.25">
      <c r="Z414" s="133">
        <f t="shared" ref="Z414:Z477" si="62">Z383</f>
        <v>0.36666666666666659</v>
      </c>
      <c r="AA414" s="134">
        <f>saida!$AO$13</f>
        <v>305.85000000000002</v>
      </c>
      <c r="AB414" s="133">
        <f t="shared" si="61"/>
        <v>0.47528422136494219</v>
      </c>
    </row>
    <row r="415" spans="26:28" x14ac:dyDescent="0.25">
      <c r="Z415" s="133">
        <f t="shared" si="62"/>
        <v>0.4</v>
      </c>
      <c r="AA415" s="134">
        <f>saida!$AO$13</f>
        <v>305.85000000000002</v>
      </c>
      <c r="AB415" s="133">
        <f t="shared" si="61"/>
        <v>0.45543461455894207</v>
      </c>
    </row>
    <row r="416" spans="26:28" x14ac:dyDescent="0.25">
      <c r="Z416" s="133">
        <f t="shared" si="62"/>
        <v>0.43333333333333329</v>
      </c>
      <c r="AA416" s="134">
        <f>saida!$AO$13</f>
        <v>305.85000000000002</v>
      </c>
      <c r="AB416" s="133">
        <f t="shared" si="61"/>
        <v>0.43959487783042561</v>
      </c>
    </row>
    <row r="417" spans="26:28" x14ac:dyDescent="0.25">
      <c r="Z417" s="133">
        <f t="shared" si="62"/>
        <v>0.46666666666666667</v>
      </c>
      <c r="AA417" s="134">
        <f>saida!$AO$13</f>
        <v>305.85000000000002</v>
      </c>
      <c r="AB417" s="133">
        <f t="shared" si="61"/>
        <v>0.42733481546053942</v>
      </c>
    </row>
    <row r="418" spans="26:28" x14ac:dyDescent="0.25">
      <c r="Z418" s="133">
        <f t="shared" si="62"/>
        <v>0.5</v>
      </c>
      <c r="AA418" s="134">
        <f>saida!$AO$13</f>
        <v>305.85000000000002</v>
      </c>
      <c r="AB418" s="133">
        <f t="shared" si="61"/>
        <v>0.41835788998406548</v>
      </c>
    </row>
    <row r="419" spans="26:28" x14ac:dyDescent="0.25">
      <c r="Z419" s="133">
        <f t="shared" si="62"/>
        <v>0.53333333333333333</v>
      </c>
      <c r="AA419" s="134">
        <f>saida!$AO$13</f>
        <v>305.85000000000002</v>
      </c>
      <c r="AB419" s="133">
        <f t="shared" si="61"/>
        <v>0.4124843640497608</v>
      </c>
    </row>
    <row r="420" spans="26:28" x14ac:dyDescent="0.25">
      <c r="Z420" s="133">
        <f t="shared" si="62"/>
        <v>0.56666666666666665</v>
      </c>
      <c r="AA420" s="134">
        <f>saida!$AO$13</f>
        <v>305.85000000000002</v>
      </c>
      <c r="AB420" s="133">
        <f t="shared" si="61"/>
        <v>0.40964207848194628</v>
      </c>
    </row>
    <row r="421" spans="26:28" x14ac:dyDescent="0.25">
      <c r="Z421" s="133">
        <f t="shared" si="62"/>
        <v>0.6</v>
      </c>
      <c r="AA421" s="134">
        <f>saida!$AO$13</f>
        <v>305.85000000000002</v>
      </c>
      <c r="AB421" s="133">
        <f t="shared" si="61"/>
        <v>0.40986411279831791</v>
      </c>
    </row>
    <row r="422" spans="26:28" x14ac:dyDescent="0.25">
      <c r="Z422" s="133">
        <f t="shared" si="62"/>
        <v>0.6333333333333333</v>
      </c>
      <c r="AA422" s="134">
        <f>saida!$AO$13</f>
        <v>305.85000000000002</v>
      </c>
      <c r="AB422" s="133">
        <f t="shared" si="61"/>
        <v>0.41329325771008052</v>
      </c>
    </row>
    <row r="423" spans="26:28" x14ac:dyDescent="0.25">
      <c r="Z423" s="133">
        <f t="shared" si="62"/>
        <v>0.66666666666666663</v>
      </c>
      <c r="AA423" s="134">
        <f>saida!$AO$13</f>
        <v>305.85000000000002</v>
      </c>
      <c r="AB423" s="133">
        <f t="shared" si="61"/>
        <v>0.42019391753693058</v>
      </c>
    </row>
    <row r="424" spans="26:28" x14ac:dyDescent="0.25">
      <c r="Z424" s="133">
        <f t="shared" si="62"/>
        <v>0.7</v>
      </c>
      <c r="AA424" s="134">
        <f>saida!$AO$13</f>
        <v>305.85000000000002</v>
      </c>
      <c r="AB424" s="133">
        <f t="shared" si="61"/>
        <v>0.43097285352767239</v>
      </c>
    </row>
    <row r="425" spans="26:28" x14ac:dyDescent="0.25">
      <c r="Z425" s="133">
        <f t="shared" si="62"/>
        <v>0.73333333333333328</v>
      </c>
      <c r="AA425" s="134">
        <f>saida!$AO$13</f>
        <v>305.85000000000002</v>
      </c>
      <c r="AB425" s="133">
        <f t="shared" si="61"/>
        <v>0.44621120960624677</v>
      </c>
    </row>
    <row r="426" spans="26:28" x14ac:dyDescent="0.25">
      <c r="Z426" s="133">
        <f t="shared" si="62"/>
        <v>0.76666666666666661</v>
      </c>
      <c r="AA426" s="134">
        <f>saida!$AO$13</f>
        <v>305.85000000000002</v>
      </c>
      <c r="AB426" s="133">
        <f t="shared" si="61"/>
        <v>0.466711742873054</v>
      </c>
    </row>
    <row r="427" spans="26:28" x14ac:dyDescent="0.25">
      <c r="Z427" s="133">
        <f t="shared" si="62"/>
        <v>0.8</v>
      </c>
      <c r="AA427" s="134">
        <f>saida!$AO$13</f>
        <v>305.85000000000002</v>
      </c>
      <c r="AB427" s="133">
        <f t="shared" si="61"/>
        <v>0.49356750457168241</v>
      </c>
    </row>
    <row r="428" spans="26:28" x14ac:dyDescent="0.25">
      <c r="Z428" s="133">
        <f t="shared" si="62"/>
        <v>0.83333333333333337</v>
      </c>
      <c r="AA428" s="134">
        <f>saida!$AO$13</f>
        <v>305.85000000000002</v>
      </c>
      <c r="AB428" s="133">
        <f t="shared" si="61"/>
        <v>0.52826218698792937</v>
      </c>
    </row>
    <row r="429" spans="26:28" x14ac:dyDescent="0.25">
      <c r="Z429" s="133">
        <f t="shared" si="62"/>
        <v>0.8666666666666667</v>
      </c>
      <c r="AA429" s="134">
        <f>saida!$AO$13</f>
        <v>305.85000000000002</v>
      </c>
      <c r="AB429" s="133">
        <f t="shared" si="61"/>
        <v>0.57281974832577109</v>
      </c>
    </row>
    <row r="430" spans="26:28" x14ac:dyDescent="0.25">
      <c r="Z430" s="133">
        <f t="shared" si="62"/>
        <v>0.9</v>
      </c>
      <c r="AA430" s="134">
        <f>saida!$AO$13</f>
        <v>305.85000000000002</v>
      </c>
      <c r="AB430" s="133">
        <f t="shared" si="61"/>
        <v>0.63003592415790521</v>
      </c>
    </row>
    <row r="431" spans="26:28" x14ac:dyDescent="0.25">
      <c r="Z431" s="133">
        <f t="shared" si="62"/>
        <v>0.93333333333333335</v>
      </c>
      <c r="AA431" s="134">
        <f>saida!$AO$13</f>
        <v>305.85000000000002</v>
      </c>
      <c r="AB431" s="133">
        <f t="shared" si="61"/>
        <v>0.7038572408346937</v>
      </c>
    </row>
    <row r="432" spans="26:28" x14ac:dyDescent="0.25">
      <c r="Z432" s="133">
        <f t="shared" si="62"/>
        <v>0.96666666666666667</v>
      </c>
      <c r="AA432" s="134">
        <f>saida!$AO$13</f>
        <v>305.85000000000002</v>
      </c>
      <c r="AB432" s="133">
        <f t="shared" si="61"/>
        <v>0.80005193076739733</v>
      </c>
    </row>
    <row r="433" spans="26:28" x14ac:dyDescent="0.25">
      <c r="Z433" s="133">
        <f t="shared" si="62"/>
        <v>1</v>
      </c>
      <c r="AA433" s="134">
        <f>saida!$AO$13</f>
        <v>305.85000000000002</v>
      </c>
      <c r="AB433" s="133">
        <f t="shared" si="61"/>
        <v>0.92752317264737116</v>
      </c>
    </row>
    <row r="434" spans="26:28" x14ac:dyDescent="0.25">
      <c r="Z434" s="128">
        <f t="shared" si="62"/>
        <v>0</v>
      </c>
      <c r="AA434" s="129">
        <f>saida!$AO$14</f>
        <v>308.14999999999998</v>
      </c>
      <c r="AB434" s="128">
        <f t="shared" ref="AB434:AB464" si="63">S5</f>
        <v>1.4347367206498349</v>
      </c>
    </row>
    <row r="435" spans="26:28" x14ac:dyDescent="0.25">
      <c r="Z435" s="128">
        <f t="shared" si="62"/>
        <v>3.3333333333333333E-2</v>
      </c>
      <c r="AA435" s="129">
        <f>saida!$AO$14</f>
        <v>308.14999999999998</v>
      </c>
      <c r="AB435" s="128">
        <f t="shared" si="63"/>
        <v>1.2296457119778139</v>
      </c>
    </row>
    <row r="436" spans="26:28" x14ac:dyDescent="0.25">
      <c r="Z436" s="128">
        <f t="shared" si="62"/>
        <v>6.6666666666666666E-2</v>
      </c>
      <c r="AA436" s="129">
        <f>saida!$AO$14</f>
        <v>308.14999999999998</v>
      </c>
      <c r="AB436" s="128">
        <f t="shared" si="63"/>
        <v>1.067901042766106</v>
      </c>
    </row>
    <row r="437" spans="26:28" x14ac:dyDescent="0.25">
      <c r="Z437" s="128">
        <f t="shared" si="62"/>
        <v>0.1</v>
      </c>
      <c r="AA437" s="129">
        <f>saida!$AO$14</f>
        <v>308.14999999999998</v>
      </c>
      <c r="AB437" s="128">
        <f t="shared" si="63"/>
        <v>0.9391751643059667</v>
      </c>
    </row>
    <row r="438" spans="26:28" x14ac:dyDescent="0.25">
      <c r="Z438" s="128">
        <f t="shared" si="62"/>
        <v>0.1333333333333333</v>
      </c>
      <c r="AA438" s="129">
        <f>saida!$AO$14</f>
        <v>308.14999999999998</v>
      </c>
      <c r="AB438" s="128">
        <f t="shared" si="63"/>
        <v>0.83583109888687579</v>
      </c>
    </row>
    <row r="439" spans="26:28" x14ac:dyDescent="0.25">
      <c r="Z439" s="128">
        <f t="shared" si="62"/>
        <v>0.16666666666666671</v>
      </c>
      <c r="AA439" s="129">
        <f>saida!$AO$14</f>
        <v>308.14999999999998</v>
      </c>
      <c r="AB439" s="128">
        <f t="shared" si="63"/>
        <v>0.75219755134159005</v>
      </c>
    </row>
    <row r="440" spans="26:28" x14ac:dyDescent="0.25">
      <c r="Z440" s="128">
        <f t="shared" si="62"/>
        <v>0.2</v>
      </c>
      <c r="AA440" s="129">
        <f>saida!$AO$14</f>
        <v>308.14999999999998</v>
      </c>
      <c r="AB440" s="128">
        <f t="shared" si="63"/>
        <v>0.68403879749235308</v>
      </c>
    </row>
    <row r="441" spans="26:28" x14ac:dyDescent="0.25">
      <c r="Z441" s="128">
        <f t="shared" si="62"/>
        <v>0.23333333333333331</v>
      </c>
      <c r="AA441" s="129">
        <f>saida!$AO$14</f>
        <v>308.14999999999998</v>
      </c>
      <c r="AB441" s="128">
        <f t="shared" si="63"/>
        <v>0.62817098039677455</v>
      </c>
    </row>
    <row r="442" spans="26:28" x14ac:dyDescent="0.25">
      <c r="Z442" s="128">
        <f t="shared" si="62"/>
        <v>0.26666666666666672</v>
      </c>
      <c r="AA442" s="129">
        <f>saida!$AO$14</f>
        <v>308.14999999999998</v>
      </c>
      <c r="AB442" s="128">
        <f t="shared" si="63"/>
        <v>0.58218647675415036</v>
      </c>
    </row>
    <row r="443" spans="26:28" x14ac:dyDescent="0.25">
      <c r="Z443" s="128">
        <f t="shared" si="62"/>
        <v>0.3</v>
      </c>
      <c r="AA443" s="129">
        <f>saida!$AO$14</f>
        <v>308.14999999999998</v>
      </c>
      <c r="AB443" s="128">
        <f t="shared" si="63"/>
        <v>0.54425457694798396</v>
      </c>
    </row>
    <row r="444" spans="26:28" x14ac:dyDescent="0.25">
      <c r="Z444" s="128">
        <f t="shared" si="62"/>
        <v>0.33333333333333331</v>
      </c>
      <c r="AA444" s="129">
        <f>saida!$AO$14</f>
        <v>308.14999999999998</v>
      </c>
      <c r="AB444" s="128">
        <f t="shared" si="63"/>
        <v>0.51297879729522144</v>
      </c>
    </row>
    <row r="445" spans="26:28" x14ac:dyDescent="0.25">
      <c r="Z445" s="128">
        <f t="shared" si="62"/>
        <v>0.36666666666666659</v>
      </c>
      <c r="AA445" s="129">
        <f>saida!$AO$14</f>
        <v>308.14999999999998</v>
      </c>
      <c r="AB445" s="128">
        <f t="shared" si="63"/>
        <v>0.4872933810669724</v>
      </c>
    </row>
    <row r="446" spans="26:28" x14ac:dyDescent="0.25">
      <c r="Z446" s="128">
        <f t="shared" si="62"/>
        <v>0.4</v>
      </c>
      <c r="AA446" s="129">
        <f>saida!$AO$14</f>
        <v>308.14999999999998</v>
      </c>
      <c r="AB446" s="128">
        <f t="shared" si="63"/>
        <v>0.46638870827840501</v>
      </c>
    </row>
    <row r="447" spans="26:28" x14ac:dyDescent="0.25">
      <c r="Z447" s="128">
        <f t="shared" si="62"/>
        <v>0.43333333333333329</v>
      </c>
      <c r="AA447" s="129">
        <f>saida!$AO$14</f>
        <v>308.14999999999998</v>
      </c>
      <c r="AB447" s="128">
        <f t="shared" si="63"/>
        <v>0.44965758557423602</v>
      </c>
    </row>
    <row r="448" spans="26:28" x14ac:dyDescent="0.25">
      <c r="Z448" s="128">
        <f t="shared" si="62"/>
        <v>0.46666666666666667</v>
      </c>
      <c r="AA448" s="129">
        <f>saida!$AO$14</f>
        <v>308.14999999999998</v>
      </c>
      <c r="AB448" s="128">
        <f t="shared" si="63"/>
        <v>0.43665702153449032</v>
      </c>
    </row>
    <row r="449" spans="26:28" x14ac:dyDescent="0.25">
      <c r="Z449" s="128">
        <f t="shared" si="62"/>
        <v>0.5</v>
      </c>
      <c r="AA449" s="129">
        <f>saida!$AO$14</f>
        <v>308.14999999999998</v>
      </c>
      <c r="AB449" s="128">
        <f t="shared" si="63"/>
        <v>0.4270817727401125</v>
      </c>
    </row>
    <row r="450" spans="26:28" x14ac:dyDescent="0.25">
      <c r="Z450" s="128">
        <f t="shared" si="62"/>
        <v>0.53333333333333333</v>
      </c>
      <c r="AA450" s="129">
        <f>saida!$AO$14</f>
        <v>308.14999999999998</v>
      </c>
      <c r="AB450" s="128">
        <f t="shared" si="63"/>
        <v>0.42074719406006611</v>
      </c>
    </row>
    <row r="451" spans="26:28" x14ac:dyDescent="0.25">
      <c r="Z451" s="128">
        <f t="shared" si="62"/>
        <v>0.56666666666666665</v>
      </c>
      <c r="AA451" s="129">
        <f>saida!$AO$14</f>
        <v>308.14999999999998</v>
      </c>
      <c r="AB451" s="128">
        <f t="shared" si="63"/>
        <v>0.41757987228588528</v>
      </c>
    </row>
    <row r="452" spans="26:28" x14ac:dyDescent="0.25">
      <c r="Z452" s="128">
        <f t="shared" si="62"/>
        <v>0.6</v>
      </c>
      <c r="AA452" s="129">
        <f>saida!$AO$14</f>
        <v>308.14999999999998</v>
      </c>
      <c r="AB452" s="128">
        <f t="shared" si="63"/>
        <v>0.41761528441450008</v>
      </c>
    </row>
    <row r="453" spans="26:28" x14ac:dyDescent="0.25">
      <c r="Z453" s="128">
        <f t="shared" si="62"/>
        <v>0.6333333333333333</v>
      </c>
      <c r="AA453" s="129">
        <f>saida!$AO$14</f>
        <v>308.14999999999998</v>
      </c>
      <c r="AB453" s="128">
        <f t="shared" si="63"/>
        <v>0.4210023957609898</v>
      </c>
    </row>
    <row r="454" spans="26:28" x14ac:dyDescent="0.25">
      <c r="Z454" s="128">
        <f t="shared" si="62"/>
        <v>0.66666666666666663</v>
      </c>
      <c r="AA454" s="129">
        <f>saida!$AO$14</f>
        <v>308.14999999999998</v>
      </c>
      <c r="AB454" s="128">
        <f t="shared" si="63"/>
        <v>0.42801578380140032</v>
      </c>
    </row>
    <row r="455" spans="26:28" x14ac:dyDescent="0.25">
      <c r="Z455" s="128">
        <f t="shared" si="62"/>
        <v>0.7</v>
      </c>
      <c r="AA455" s="129">
        <f>saida!$AO$14</f>
        <v>308.14999999999998</v>
      </c>
      <c r="AB455" s="128">
        <f t="shared" si="63"/>
        <v>0.43907663172345218</v>
      </c>
    </row>
    <row r="456" spans="26:28" x14ac:dyDescent="0.25">
      <c r="Z456" s="128">
        <f t="shared" si="62"/>
        <v>0.73333333333333328</v>
      </c>
      <c r="AA456" s="129">
        <f>saida!$AO$14</f>
        <v>308.14999999999998</v>
      </c>
      <c r="AB456" s="128">
        <f t="shared" si="63"/>
        <v>0.45478489970972169</v>
      </c>
    </row>
    <row r="457" spans="26:28" x14ac:dyDescent="0.25">
      <c r="Z457" s="128">
        <f t="shared" si="62"/>
        <v>0.76666666666666661</v>
      </c>
      <c r="AA457" s="129">
        <f>saida!$AO$14</f>
        <v>308.14999999999998</v>
      </c>
      <c r="AB457" s="128">
        <f t="shared" si="63"/>
        <v>0.47596634190964099</v>
      </c>
    </row>
    <row r="458" spans="26:28" x14ac:dyDescent="0.25">
      <c r="Z458" s="128">
        <f t="shared" si="62"/>
        <v>0.8</v>
      </c>
      <c r="AA458" s="129">
        <f>saida!$AO$14</f>
        <v>308.14999999999998</v>
      </c>
      <c r="AB458" s="128">
        <f t="shared" si="63"/>
        <v>0.50374015862265764</v>
      </c>
    </row>
    <row r="459" spans="26:28" x14ac:dyDescent="0.25">
      <c r="Z459" s="128">
        <f t="shared" si="62"/>
        <v>0.83333333333333337</v>
      </c>
      <c r="AA459" s="129">
        <f>saida!$AO$14</f>
        <v>308.14999999999998</v>
      </c>
      <c r="AB459" s="128">
        <f t="shared" si="63"/>
        <v>0.53961660086424024</v>
      </c>
    </row>
    <row r="460" spans="26:28" x14ac:dyDescent="0.25">
      <c r="Z460" s="128">
        <f t="shared" si="62"/>
        <v>0.8666666666666667</v>
      </c>
      <c r="AA460" s="129">
        <f>saida!$AO$14</f>
        <v>308.14999999999998</v>
      </c>
      <c r="AB460" s="128">
        <f t="shared" si="63"/>
        <v>0.58564089783888329</v>
      </c>
    </row>
    <row r="461" spans="26:28" x14ac:dyDescent="0.25">
      <c r="Z461" s="128">
        <f t="shared" si="62"/>
        <v>0.9</v>
      </c>
      <c r="AA461" s="129">
        <f>saida!$AO$14</f>
        <v>308.14999999999998</v>
      </c>
      <c r="AB461" s="128">
        <f t="shared" si="63"/>
        <v>0.64461323536992643</v>
      </c>
    </row>
    <row r="462" spans="26:28" x14ac:dyDescent="0.25">
      <c r="Z462" s="128">
        <f t="shared" si="62"/>
        <v>0.93333333333333335</v>
      </c>
      <c r="AA462" s="129">
        <f>saida!$AO$14</f>
        <v>308.14999999999998</v>
      </c>
      <c r="AB462" s="128">
        <f t="shared" si="63"/>
        <v>0.7204460153219896</v>
      </c>
    </row>
    <row r="463" spans="26:28" x14ac:dyDescent="0.25">
      <c r="Z463" s="128">
        <f t="shared" si="62"/>
        <v>0.96666666666666667</v>
      </c>
      <c r="AA463" s="129">
        <f>saida!$AO$14</f>
        <v>308.14999999999998</v>
      </c>
      <c r="AB463" s="128">
        <f t="shared" si="63"/>
        <v>0.81879275970004095</v>
      </c>
    </row>
    <row r="464" spans="26:28" x14ac:dyDescent="0.25">
      <c r="Z464" s="128">
        <f t="shared" si="62"/>
        <v>1</v>
      </c>
      <c r="AA464" s="129">
        <f>saida!$AO$14</f>
        <v>308.14999999999998</v>
      </c>
      <c r="AB464" s="128">
        <f t="shared" si="63"/>
        <v>0.94827471545936959</v>
      </c>
    </row>
    <row r="465" spans="26:28" x14ac:dyDescent="0.25">
      <c r="Z465" s="133">
        <f t="shared" si="62"/>
        <v>0</v>
      </c>
      <c r="AA465" s="134">
        <f>saida!$AO$15</f>
        <v>310.39999999999998</v>
      </c>
      <c r="AB465" s="133">
        <f t="shared" ref="AB465:AB495" si="64">T5</f>
        <v>1.477769068292949</v>
      </c>
    </row>
    <row r="466" spans="26:28" x14ac:dyDescent="0.25">
      <c r="Z466" s="133">
        <f t="shared" si="62"/>
        <v>3.3333333333333333E-2</v>
      </c>
      <c r="AA466" s="134">
        <f>saida!$AO$15</f>
        <v>310.39999999999998</v>
      </c>
      <c r="AB466" s="133">
        <f t="shared" si="64"/>
        <v>1.2676769529973091</v>
      </c>
    </row>
    <row r="467" spans="26:28" x14ac:dyDescent="0.25">
      <c r="Z467" s="133">
        <f t="shared" si="62"/>
        <v>6.6666666666666666E-2</v>
      </c>
      <c r="AA467" s="134">
        <f>saida!$AO$15</f>
        <v>310.39999999999998</v>
      </c>
      <c r="AB467" s="133">
        <f t="shared" si="64"/>
        <v>1.101434615182624</v>
      </c>
    </row>
    <row r="468" spans="26:28" x14ac:dyDescent="0.25">
      <c r="Z468" s="133">
        <f t="shared" si="62"/>
        <v>0.1</v>
      </c>
      <c r="AA468" s="134">
        <f>saida!$AO$15</f>
        <v>310.39999999999998</v>
      </c>
      <c r="AB468" s="133">
        <f t="shared" si="64"/>
        <v>0.96873782685067655</v>
      </c>
    </row>
    <row r="469" spans="26:28" x14ac:dyDescent="0.25">
      <c r="Z469" s="133">
        <f t="shared" si="62"/>
        <v>0.1333333333333333</v>
      </c>
      <c r="AA469" s="134">
        <f>saida!$AO$15</f>
        <v>310.39999999999998</v>
      </c>
      <c r="AB469" s="133">
        <f t="shared" si="64"/>
        <v>0.86192499230907238</v>
      </c>
    </row>
    <row r="470" spans="26:28" x14ac:dyDescent="0.25">
      <c r="Z470" s="133">
        <f t="shared" si="62"/>
        <v>0.16666666666666671</v>
      </c>
      <c r="AA470" s="134">
        <f>saida!$AO$15</f>
        <v>310.39999999999998</v>
      </c>
      <c r="AB470" s="133">
        <f t="shared" si="64"/>
        <v>0.77527883235143824</v>
      </c>
    </row>
    <row r="471" spans="26:28" x14ac:dyDescent="0.25">
      <c r="Z471" s="133">
        <f t="shared" si="62"/>
        <v>0.2</v>
      </c>
      <c r="AA471" s="134">
        <f>saida!$AO$15</f>
        <v>310.39999999999998</v>
      </c>
      <c r="AB471" s="133">
        <f t="shared" si="64"/>
        <v>0.70451109232032871</v>
      </c>
    </row>
    <row r="472" spans="26:28" x14ac:dyDescent="0.25">
      <c r="Z472" s="133">
        <f t="shared" si="62"/>
        <v>0.23333333333333331</v>
      </c>
      <c r="AA472" s="134">
        <f>saida!$AO$15</f>
        <v>310.39999999999998</v>
      </c>
      <c r="AB472" s="133">
        <f t="shared" si="64"/>
        <v>0.64638683310002543</v>
      </c>
    </row>
    <row r="473" spans="26:28" x14ac:dyDescent="0.25">
      <c r="Z473" s="133">
        <f t="shared" si="62"/>
        <v>0.26666666666666672</v>
      </c>
      <c r="AA473" s="134">
        <f>saida!$AO$15</f>
        <v>310.39999999999998</v>
      </c>
      <c r="AB473" s="133">
        <f t="shared" si="64"/>
        <v>0.5984519094070424</v>
      </c>
    </row>
    <row r="474" spans="26:28" x14ac:dyDescent="0.25">
      <c r="Z474" s="133">
        <f t="shared" si="62"/>
        <v>0.3</v>
      </c>
      <c r="AA474" s="134">
        <f>saida!$AO$15</f>
        <v>310.39999999999998</v>
      </c>
      <c r="AB474" s="133">
        <f t="shared" si="64"/>
        <v>0.55883543128354873</v>
      </c>
    </row>
    <row r="475" spans="26:28" x14ac:dyDescent="0.25">
      <c r="Z475" s="133">
        <f t="shared" si="62"/>
        <v>0.33333333333333331</v>
      </c>
      <c r="AA475" s="134">
        <f>saida!$AO$15</f>
        <v>310.39999999999998</v>
      </c>
      <c r="AB475" s="133">
        <f t="shared" si="64"/>
        <v>0.52610713592329705</v>
      </c>
    </row>
    <row r="476" spans="26:28" x14ac:dyDescent="0.25">
      <c r="Z476" s="133">
        <f t="shared" si="62"/>
        <v>0.36666666666666659</v>
      </c>
      <c r="AA476" s="134">
        <f>saida!$AO$15</f>
        <v>310.39999999999998</v>
      </c>
      <c r="AB476" s="133">
        <f t="shared" si="64"/>
        <v>0.49917349431816987</v>
      </c>
    </row>
    <row r="477" spans="26:28" x14ac:dyDescent="0.25">
      <c r="Z477" s="133">
        <f t="shared" si="62"/>
        <v>0.4</v>
      </c>
      <c r="AA477" s="134">
        <f>saida!$AO$15</f>
        <v>310.39999999999998</v>
      </c>
      <c r="AB477" s="133">
        <f t="shared" si="64"/>
        <v>0.47720259753106448</v>
      </c>
    </row>
    <row r="478" spans="26:28" x14ac:dyDescent="0.25">
      <c r="Z478" s="133">
        <f t="shared" ref="Z478:Z541" si="65">Z447</f>
        <v>0.43333333333333329</v>
      </c>
      <c r="AA478" s="134">
        <f>saida!$AO$15</f>
        <v>310.39999999999998</v>
      </c>
      <c r="AB478" s="133">
        <f t="shared" si="64"/>
        <v>0.45956986184562532</v>
      </c>
    </row>
    <row r="479" spans="26:28" x14ac:dyDescent="0.25">
      <c r="Z479" s="133">
        <f t="shared" si="65"/>
        <v>0.46666666666666667</v>
      </c>
      <c r="AA479" s="134">
        <f>saida!$AO$15</f>
        <v>310.39999999999998</v>
      </c>
      <c r="AB479" s="133">
        <f t="shared" si="64"/>
        <v>0.44581929143290372</v>
      </c>
    </row>
    <row r="480" spans="26:28" x14ac:dyDescent="0.25">
      <c r="Z480" s="133">
        <f t="shared" si="65"/>
        <v>0.5</v>
      </c>
      <c r="AA480" s="134">
        <f>saida!$AO$15</f>
        <v>310.39999999999998</v>
      </c>
      <c r="AB480" s="133">
        <f t="shared" si="64"/>
        <v>0.43563662319651769</v>
      </c>
    </row>
    <row r="481" spans="26:28" x14ac:dyDescent="0.25">
      <c r="Z481" s="133">
        <f t="shared" si="65"/>
        <v>0.53333333333333333</v>
      </c>
      <c r="AA481" s="134">
        <f>saida!$AO$15</f>
        <v>310.39999999999998</v>
      </c>
      <c r="AB481" s="133">
        <f t="shared" si="64"/>
        <v>0.4288319058115353</v>
      </c>
    </row>
    <row r="482" spans="26:28" x14ac:dyDescent="0.25">
      <c r="Z482" s="133">
        <f t="shared" si="65"/>
        <v>0.56666666666666665</v>
      </c>
      <c r="AA482" s="134">
        <f>saida!$AO$15</f>
        <v>310.39999999999998</v>
      </c>
      <c r="AB482" s="133">
        <f t="shared" si="64"/>
        <v>0.42532999711510788</v>
      </c>
    </row>
    <row r="483" spans="26:28" x14ac:dyDescent="0.25">
      <c r="Z483" s="133">
        <f t="shared" si="65"/>
        <v>0.6</v>
      </c>
      <c r="AA483" s="134">
        <f>saida!$AO$15</f>
        <v>310.39999999999998</v>
      </c>
      <c r="AB483" s="133">
        <f t="shared" si="64"/>
        <v>0.42516821662947868</v>
      </c>
    </row>
    <row r="484" spans="26:28" x14ac:dyDescent="0.25">
      <c r="Z484" s="133">
        <f t="shared" si="65"/>
        <v>0.6333333333333333</v>
      </c>
      <c r="AA484" s="134">
        <f>saida!$AO$15</f>
        <v>310.39999999999998</v>
      </c>
      <c r="AB484" s="133">
        <f t="shared" si="64"/>
        <v>0.42850105231048541</v>
      </c>
    </row>
    <row r="485" spans="26:28" x14ac:dyDescent="0.25">
      <c r="Z485" s="133">
        <f t="shared" si="65"/>
        <v>0.66666666666666663</v>
      </c>
      <c r="AA485" s="134">
        <f>saida!$AO$15</f>
        <v>310.39999999999998</v>
      </c>
      <c r="AB485" s="133">
        <f t="shared" si="64"/>
        <v>0.43561247123431113</v>
      </c>
    </row>
    <row r="486" spans="26:28" x14ac:dyDescent="0.25">
      <c r="Z486" s="133">
        <f t="shared" si="65"/>
        <v>0.7</v>
      </c>
      <c r="AA486" s="134">
        <f>saida!$AO$15</f>
        <v>310.39999999999998</v>
      </c>
      <c r="AB486" s="133">
        <f t="shared" si="64"/>
        <v>0.44693710433468908</v>
      </c>
    </row>
    <row r="487" spans="26:28" x14ac:dyDescent="0.25">
      <c r="Z487" s="133">
        <f t="shared" si="65"/>
        <v>0.73333333333333328</v>
      </c>
      <c r="AA487" s="134">
        <f>saida!$AO$15</f>
        <v>310.39999999999998</v>
      </c>
      <c r="AB487" s="133">
        <f t="shared" si="64"/>
        <v>0.46309247037480278</v>
      </c>
    </row>
    <row r="488" spans="26:28" x14ac:dyDescent="0.25">
      <c r="Z488" s="133">
        <f t="shared" si="65"/>
        <v>0.76666666666666661</v>
      </c>
      <c r="AA488" s="134">
        <f>saida!$AO$15</f>
        <v>310.39999999999998</v>
      </c>
      <c r="AB488" s="133">
        <f t="shared" si="64"/>
        <v>0.48492562203827783</v>
      </c>
    </row>
    <row r="489" spans="26:28" x14ac:dyDescent="0.25">
      <c r="Z489" s="133">
        <f t="shared" si="65"/>
        <v>0.8</v>
      </c>
      <c r="AA489" s="134">
        <f>saida!$AO$15</f>
        <v>310.39999999999998</v>
      </c>
      <c r="AB489" s="133">
        <f t="shared" si="64"/>
        <v>0.51357966879778238</v>
      </c>
    </row>
    <row r="490" spans="26:28" x14ac:dyDescent="0.25">
      <c r="Z490" s="133">
        <f t="shared" si="65"/>
        <v>0.83333333333333337</v>
      </c>
      <c r="AA490" s="134">
        <f>saida!$AO$15</f>
        <v>310.39999999999998</v>
      </c>
      <c r="AB490" s="133">
        <f t="shared" si="64"/>
        <v>0.55058828525156578</v>
      </c>
    </row>
    <row r="491" spans="26:28" x14ac:dyDescent="0.25">
      <c r="Z491" s="133">
        <f t="shared" si="65"/>
        <v>0.8666666666666667</v>
      </c>
      <c r="AA491" s="134">
        <f>saida!$AO$15</f>
        <v>310.39999999999998</v>
      </c>
      <c r="AB491" s="133">
        <f t="shared" si="64"/>
        <v>0.5980138496919869</v>
      </c>
    </row>
    <row r="492" spans="26:28" x14ac:dyDescent="0.25">
      <c r="Z492" s="133">
        <f t="shared" si="65"/>
        <v>0.9</v>
      </c>
      <c r="AA492" s="134">
        <f>saida!$AO$15</f>
        <v>310.39999999999998</v>
      </c>
      <c r="AB492" s="133">
        <f t="shared" si="64"/>
        <v>0.65865595967305723</v>
      </c>
    </row>
    <row r="493" spans="26:28" x14ac:dyDescent="0.25">
      <c r="Z493" s="133">
        <f t="shared" si="65"/>
        <v>0.93333333333333335</v>
      </c>
      <c r="AA493" s="134">
        <f>saida!$AO$15</f>
        <v>310.39999999999998</v>
      </c>
      <c r="AB493" s="133">
        <f t="shared" si="64"/>
        <v>0.73638774030315191</v>
      </c>
    </row>
    <row r="494" spans="26:28" x14ac:dyDescent="0.25">
      <c r="Z494" s="133">
        <f t="shared" si="65"/>
        <v>0.96666666666666667</v>
      </c>
      <c r="AA494" s="134">
        <f>saida!$AO$15</f>
        <v>310.39999999999998</v>
      </c>
      <c r="AB494" s="133">
        <f t="shared" si="64"/>
        <v>0.83674539740234288</v>
      </c>
    </row>
    <row r="495" spans="26:28" x14ac:dyDescent="0.25">
      <c r="Z495" s="133">
        <f t="shared" si="65"/>
        <v>1</v>
      </c>
      <c r="AA495" s="134">
        <f>saida!$AO$15</f>
        <v>310.39999999999998</v>
      </c>
      <c r="AB495" s="133">
        <f t="shared" si="64"/>
        <v>0.96807542760535448</v>
      </c>
    </row>
    <row r="496" spans="26:28" x14ac:dyDescent="0.25">
      <c r="Z496" s="128">
        <f t="shared" si="65"/>
        <v>0</v>
      </c>
      <c r="AA496" s="129">
        <f>saida!$AO$16</f>
        <v>311.14999999999998</v>
      </c>
      <c r="AB496" s="128">
        <f t="shared" ref="AB496:AB526" si="66">U5</f>
        <v>1.492261064080503</v>
      </c>
    </row>
    <row r="497" spans="26:28" x14ac:dyDescent="0.25">
      <c r="Z497" s="128">
        <f t="shared" si="65"/>
        <v>3.3333333333333333E-2</v>
      </c>
      <c r="AA497" s="129">
        <f>saida!$AO$16</f>
        <v>311.14999999999998</v>
      </c>
      <c r="AB497" s="128">
        <f t="shared" si="66"/>
        <v>1.280500286757182</v>
      </c>
    </row>
    <row r="498" spans="26:28" x14ac:dyDescent="0.25">
      <c r="Z498" s="128">
        <f t="shared" si="65"/>
        <v>6.6666666666666666E-2</v>
      </c>
      <c r="AA498" s="129">
        <f>saida!$AO$16</f>
        <v>311.14999999999998</v>
      </c>
      <c r="AB498" s="128">
        <f t="shared" si="66"/>
        <v>1.1127506641406211</v>
      </c>
    </row>
    <row r="499" spans="26:28" x14ac:dyDescent="0.25">
      <c r="Z499" s="128">
        <f t="shared" si="65"/>
        <v>0.1</v>
      </c>
      <c r="AA499" s="129">
        <f>saida!$AO$16</f>
        <v>311.14999999999998</v>
      </c>
      <c r="AB499" s="128">
        <f t="shared" si="66"/>
        <v>0.97871833791610896</v>
      </c>
    </row>
    <row r="500" spans="26:28" x14ac:dyDescent="0.25">
      <c r="Z500" s="128">
        <f t="shared" si="65"/>
        <v>0.1333333333333333</v>
      </c>
      <c r="AA500" s="129">
        <f>saida!$AO$16</f>
        <v>311.14999999999998</v>
      </c>
      <c r="AB500" s="128">
        <f t="shared" si="66"/>
        <v>0.87073544352688415</v>
      </c>
    </row>
    <row r="501" spans="26:28" x14ac:dyDescent="0.25">
      <c r="Z501" s="128">
        <f t="shared" si="65"/>
        <v>0.16666666666666671</v>
      </c>
      <c r="AA501" s="129">
        <f>saida!$AO$16</f>
        <v>311.14999999999998</v>
      </c>
      <c r="AB501" s="128">
        <f t="shared" si="66"/>
        <v>0.78307070266961953</v>
      </c>
    </row>
    <row r="502" spans="26:28" x14ac:dyDescent="0.25">
      <c r="Z502" s="128">
        <f t="shared" si="65"/>
        <v>0.2</v>
      </c>
      <c r="AA502" s="129">
        <f>saida!$AO$16</f>
        <v>311.14999999999998</v>
      </c>
      <c r="AB502" s="128">
        <f t="shared" si="66"/>
        <v>0.71141928623449702</v>
      </c>
    </row>
    <row r="503" spans="26:28" x14ac:dyDescent="0.25">
      <c r="Z503" s="128">
        <f t="shared" si="65"/>
        <v>0.23333333333333331</v>
      </c>
      <c r="AA503" s="129">
        <f>saida!$AO$16</f>
        <v>311.14999999999998</v>
      </c>
      <c r="AB503" s="128">
        <f t="shared" si="66"/>
        <v>0.65252952845113066</v>
      </c>
    </row>
    <row r="504" spans="26:28" x14ac:dyDescent="0.25">
      <c r="Z504" s="128">
        <f t="shared" si="65"/>
        <v>0.26666666666666672</v>
      </c>
      <c r="AA504" s="129">
        <f>saida!$AO$16</f>
        <v>311.14999999999998</v>
      </c>
      <c r="AB504" s="128">
        <f t="shared" si="66"/>
        <v>0.60393219116475017</v>
      </c>
    </row>
    <row r="505" spans="26:28" x14ac:dyDescent="0.25">
      <c r="Z505" s="128">
        <f t="shared" si="65"/>
        <v>0.3</v>
      </c>
      <c r="AA505" s="129">
        <f>saida!$AO$16</f>
        <v>311.14999999999998</v>
      </c>
      <c r="AB505" s="128">
        <f t="shared" si="66"/>
        <v>0.56374314970293049</v>
      </c>
    </row>
    <row r="506" spans="26:28" x14ac:dyDescent="0.25">
      <c r="Z506" s="128">
        <f t="shared" si="65"/>
        <v>0.33333333333333331</v>
      </c>
      <c r="AA506" s="129">
        <f>saida!$AO$16</f>
        <v>311.14999999999998</v>
      </c>
      <c r="AB506" s="128">
        <f t="shared" si="66"/>
        <v>0.53052085325940568</v>
      </c>
    </row>
    <row r="507" spans="26:28" x14ac:dyDescent="0.25">
      <c r="Z507" s="128">
        <f t="shared" si="65"/>
        <v>0.36666666666666659</v>
      </c>
      <c r="AA507" s="129">
        <f>saida!$AO$16</f>
        <v>311.14999999999998</v>
      </c>
      <c r="AB507" s="128">
        <f t="shared" si="66"/>
        <v>0.50316248065694147</v>
      </c>
    </row>
    <row r="508" spans="26:28" x14ac:dyDescent="0.25">
      <c r="Z508" s="128">
        <f t="shared" si="65"/>
        <v>0.4</v>
      </c>
      <c r="AA508" s="129">
        <f>saida!$AO$16</f>
        <v>311.14999999999998</v>
      </c>
      <c r="AB508" s="128">
        <f t="shared" si="66"/>
        <v>0.48082861605887411</v>
      </c>
    </row>
    <row r="509" spans="26:28" x14ac:dyDescent="0.25">
      <c r="Z509" s="128">
        <f t="shared" si="65"/>
        <v>0.43333333333333329</v>
      </c>
      <c r="AA509" s="129">
        <f>saida!$AO$16</f>
        <v>311.14999999999998</v>
      </c>
      <c r="AB509" s="128">
        <f t="shared" si="66"/>
        <v>0.46288878056822702</v>
      </c>
    </row>
    <row r="510" spans="26:28" x14ac:dyDescent="0.25">
      <c r="Z510" s="128">
        <f t="shared" si="65"/>
        <v>0.46666666666666667</v>
      </c>
      <c r="AA510" s="129">
        <f>saida!$AO$16</f>
        <v>311.14999999999998</v>
      </c>
      <c r="AB510" s="128">
        <f t="shared" si="66"/>
        <v>0.44888253426605601</v>
      </c>
    </row>
    <row r="511" spans="26:28" x14ac:dyDescent="0.25">
      <c r="Z511" s="128">
        <f t="shared" si="65"/>
        <v>0.5</v>
      </c>
      <c r="AA511" s="129">
        <f>saida!$AO$16</f>
        <v>311.14999999999998</v>
      </c>
      <c r="AB511" s="128">
        <f t="shared" si="66"/>
        <v>0.43849249350805752</v>
      </c>
    </row>
    <row r="512" spans="26:28" x14ac:dyDescent="0.25">
      <c r="Z512" s="128">
        <f t="shared" si="65"/>
        <v>0.53333333333333333</v>
      </c>
      <c r="AA512" s="129">
        <f>saida!$AO$16</f>
        <v>311.14999999999998</v>
      </c>
      <c r="AB512" s="128">
        <f t="shared" si="66"/>
        <v>0.43152682293480532</v>
      </c>
    </row>
    <row r="513" spans="26:28" x14ac:dyDescent="0.25">
      <c r="Z513" s="128">
        <f t="shared" si="65"/>
        <v>0.56666666666666665</v>
      </c>
      <c r="AA513" s="129">
        <f>saida!$AO$16</f>
        <v>311.14999999999998</v>
      </c>
      <c r="AB513" s="128">
        <f t="shared" si="66"/>
        <v>0.42790968866289231</v>
      </c>
    </row>
    <row r="514" spans="26:28" x14ac:dyDescent="0.25">
      <c r="Z514" s="128">
        <f t="shared" si="65"/>
        <v>0.6</v>
      </c>
      <c r="AA514" s="129">
        <f>saida!$AO$16</f>
        <v>311.14999999999998</v>
      </c>
      <c r="AB514" s="128">
        <f t="shared" si="66"/>
        <v>0.42767890802942238</v>
      </c>
    </row>
    <row r="515" spans="26:28" x14ac:dyDescent="0.25">
      <c r="Z515" s="128">
        <f t="shared" si="65"/>
        <v>0.6333333333333333</v>
      </c>
      <c r="AA515" s="129">
        <f>saida!$AO$16</f>
        <v>311.14999999999998</v>
      </c>
      <c r="AB515" s="128">
        <f t="shared" si="66"/>
        <v>0.430990689186664</v>
      </c>
    </row>
    <row r="516" spans="26:28" x14ac:dyDescent="0.25">
      <c r="Z516" s="128">
        <f t="shared" si="65"/>
        <v>0.66666666666666663</v>
      </c>
      <c r="AA516" s="129">
        <f>saida!$AO$16</f>
        <v>311.14999999999998</v>
      </c>
      <c r="AB516" s="128">
        <f t="shared" si="66"/>
        <v>0.4381319971449153</v>
      </c>
    </row>
    <row r="517" spans="26:28" x14ac:dyDescent="0.25">
      <c r="Z517" s="128">
        <f t="shared" si="65"/>
        <v>0.7</v>
      </c>
      <c r="AA517" s="129">
        <f>saida!$AO$16</f>
        <v>311.14999999999998</v>
      </c>
      <c r="AB517" s="128">
        <f t="shared" si="66"/>
        <v>0.44954178993631938</v>
      </c>
    </row>
    <row r="518" spans="26:28" x14ac:dyDescent="0.25">
      <c r="Z518" s="128">
        <f t="shared" si="65"/>
        <v>0.73333333333333328</v>
      </c>
      <c r="AA518" s="129">
        <f>saida!$AO$16</f>
        <v>311.14999999999998</v>
      </c>
      <c r="AB518" s="128">
        <f t="shared" si="66"/>
        <v>0.46584323971199121</v>
      </c>
    </row>
    <row r="519" spans="26:28" x14ac:dyDescent="0.25">
      <c r="Z519" s="128">
        <f t="shared" si="65"/>
        <v>0.76666666666666661</v>
      </c>
      <c r="AA519" s="129">
        <f>saida!$AO$16</f>
        <v>311.14999999999998</v>
      </c>
      <c r="AB519" s="128">
        <f t="shared" si="66"/>
        <v>0.48789025190850649</v>
      </c>
    </row>
    <row r="520" spans="26:28" x14ac:dyDescent="0.25">
      <c r="Z520" s="128">
        <f t="shared" si="65"/>
        <v>0.8</v>
      </c>
      <c r="AA520" s="129">
        <f>saida!$AO$16</f>
        <v>311.14999999999998</v>
      </c>
      <c r="AB520" s="128">
        <f t="shared" si="66"/>
        <v>0.51683345115852919</v>
      </c>
    </row>
    <row r="521" spans="26:28" x14ac:dyDescent="0.25">
      <c r="Z521" s="128">
        <f t="shared" si="65"/>
        <v>0.83333333333333337</v>
      </c>
      <c r="AA521" s="129">
        <f>saida!$AO$16</f>
        <v>311.14999999999998</v>
      </c>
      <c r="AB521" s="128">
        <f t="shared" si="66"/>
        <v>0.5542137540651183</v>
      </c>
    </row>
    <row r="522" spans="26:28" x14ac:dyDescent="0.25">
      <c r="Z522" s="128">
        <f t="shared" si="65"/>
        <v>0.8666666666666667</v>
      </c>
      <c r="AA522" s="129">
        <f>saida!$AO$16</f>
        <v>311.14999999999998</v>
      </c>
      <c r="AB522" s="128">
        <f t="shared" si="66"/>
        <v>0.6020984774318251</v>
      </c>
    </row>
    <row r="523" spans="26:28" x14ac:dyDescent="0.25">
      <c r="Z523" s="128">
        <f t="shared" si="65"/>
        <v>0.9</v>
      </c>
      <c r="AA523" s="129">
        <f>saida!$AO$16</f>
        <v>311.14999999999998</v>
      </c>
      <c r="AB523" s="128">
        <f t="shared" si="66"/>
        <v>0.66328590739345195</v>
      </c>
    </row>
    <row r="524" spans="26:28" x14ac:dyDescent="0.25">
      <c r="Z524" s="128">
        <f t="shared" si="65"/>
        <v>0.93333333333333335</v>
      </c>
      <c r="AA524" s="129">
        <f>saida!$AO$16</f>
        <v>311.14999999999998</v>
      </c>
      <c r="AB524" s="128">
        <f t="shared" si="66"/>
        <v>0.74163477886132712</v>
      </c>
    </row>
    <row r="525" spans="26:28" x14ac:dyDescent="0.25">
      <c r="Z525" s="128">
        <f t="shared" si="65"/>
        <v>0.96666666666666667</v>
      </c>
      <c r="AA525" s="129">
        <f>saida!$AO$16</f>
        <v>311.14999999999998</v>
      </c>
      <c r="AB525" s="128">
        <f t="shared" si="66"/>
        <v>0.84264104679456175</v>
      </c>
    </row>
    <row r="526" spans="26:28" x14ac:dyDescent="0.25">
      <c r="Z526" s="128">
        <f t="shared" si="65"/>
        <v>1</v>
      </c>
      <c r="AA526" s="129">
        <f>saida!$AO$16</f>
        <v>311.14999999999998</v>
      </c>
      <c r="AB526" s="128">
        <f t="shared" si="66"/>
        <v>0.97455964694321207</v>
      </c>
    </row>
    <row r="527" spans="26:28" x14ac:dyDescent="0.25">
      <c r="Z527" s="133">
        <f t="shared" si="65"/>
        <v>0</v>
      </c>
      <c r="AA527" s="134">
        <f>saida!$AO$17</f>
        <v>313.14999999999998</v>
      </c>
      <c r="AB527" s="133">
        <f t="shared" ref="AB527:AB557" si="67">V5</f>
        <v>1.531264859138965</v>
      </c>
    </row>
    <row r="528" spans="26:28" x14ac:dyDescent="0.25">
      <c r="Z528" s="133">
        <f t="shared" si="65"/>
        <v>3.3333333333333333E-2</v>
      </c>
      <c r="AA528" s="134">
        <f>saida!$AO$17</f>
        <v>313.14999999999998</v>
      </c>
      <c r="AB528" s="133">
        <f t="shared" si="67"/>
        <v>1.3150517346085211</v>
      </c>
    </row>
    <row r="529" spans="26:28" x14ac:dyDescent="0.25">
      <c r="Z529" s="133">
        <f t="shared" si="65"/>
        <v>6.6666666666666666E-2</v>
      </c>
      <c r="AA529" s="134">
        <f>saida!$AO$17</f>
        <v>313.14999999999998</v>
      </c>
      <c r="AB529" s="133">
        <f t="shared" si="67"/>
        <v>1.143264102886604</v>
      </c>
    </row>
    <row r="530" spans="26:28" x14ac:dyDescent="0.25">
      <c r="Z530" s="133">
        <f t="shared" si="65"/>
        <v>0.1</v>
      </c>
      <c r="AA530" s="134">
        <f>saida!$AO$17</f>
        <v>313.14999999999998</v>
      </c>
      <c r="AB530" s="133">
        <f t="shared" si="67"/>
        <v>1.0056419731359341</v>
      </c>
    </row>
    <row r="531" spans="26:28" x14ac:dyDescent="0.25">
      <c r="Z531" s="133">
        <f t="shared" si="65"/>
        <v>0.1333333333333333</v>
      </c>
      <c r="AA531" s="134">
        <f>saida!$AO$17</f>
        <v>313.14999999999998</v>
      </c>
      <c r="AB531" s="133">
        <f t="shared" si="67"/>
        <v>0.89450554666338911</v>
      </c>
    </row>
    <row r="532" spans="26:28" x14ac:dyDescent="0.25">
      <c r="Z532" s="133">
        <f t="shared" si="65"/>
        <v>0.16666666666666671</v>
      </c>
      <c r="AA532" s="134">
        <f>saida!$AO$17</f>
        <v>313.14999999999998</v>
      </c>
      <c r="AB532" s="133">
        <f t="shared" si="67"/>
        <v>0.80408954288542578</v>
      </c>
    </row>
    <row r="533" spans="26:28" x14ac:dyDescent="0.25">
      <c r="Z533" s="133">
        <f t="shared" si="65"/>
        <v>0.2</v>
      </c>
      <c r="AA533" s="134">
        <f>saida!$AO$17</f>
        <v>313.14999999999998</v>
      </c>
      <c r="AB533" s="133">
        <f t="shared" si="67"/>
        <v>0.73004696675748504</v>
      </c>
    </row>
    <row r="534" spans="26:28" x14ac:dyDescent="0.25">
      <c r="Z534" s="133">
        <f t="shared" si="65"/>
        <v>0.23333333333333331</v>
      </c>
      <c r="AA534" s="134">
        <f>saida!$AO$17</f>
        <v>313.14999999999998</v>
      </c>
      <c r="AB534" s="133">
        <f t="shared" si="67"/>
        <v>0.66908336953966896</v>
      </c>
    </row>
    <row r="535" spans="26:28" x14ac:dyDescent="0.25">
      <c r="Z535" s="133">
        <f t="shared" si="65"/>
        <v>0.26666666666666672</v>
      </c>
      <c r="AA535" s="134">
        <f>saida!$AO$17</f>
        <v>313.14999999999998</v>
      </c>
      <c r="AB535" s="133">
        <f t="shared" si="67"/>
        <v>0.61868961641534914</v>
      </c>
    </row>
    <row r="536" spans="26:28" x14ac:dyDescent="0.25">
      <c r="Z536" s="133">
        <f t="shared" si="65"/>
        <v>0.3</v>
      </c>
      <c r="AA536" s="134">
        <f>saida!$AO$17</f>
        <v>313.14999999999998</v>
      </c>
      <c r="AB536" s="133">
        <f t="shared" si="67"/>
        <v>0.57694656301573621</v>
      </c>
    </row>
    <row r="537" spans="26:28" x14ac:dyDescent="0.25">
      <c r="Z537" s="133">
        <f t="shared" si="65"/>
        <v>0.33333333333333331</v>
      </c>
      <c r="AA537" s="134">
        <f>saida!$AO$17</f>
        <v>313.14999999999998</v>
      </c>
      <c r="AB537" s="133">
        <f t="shared" si="67"/>
        <v>0.54238273159503125</v>
      </c>
    </row>
    <row r="538" spans="26:28" x14ac:dyDescent="0.25">
      <c r="Z538" s="133">
        <f t="shared" si="65"/>
        <v>0.36666666666666659</v>
      </c>
      <c r="AA538" s="134">
        <f>saida!$AO$17</f>
        <v>313.14999999999998</v>
      </c>
      <c r="AB538" s="133">
        <f t="shared" si="67"/>
        <v>0.51387042192411914</v>
      </c>
    </row>
    <row r="539" spans="26:28" x14ac:dyDescent="0.25">
      <c r="Z539" s="133">
        <f t="shared" si="65"/>
        <v>0.4</v>
      </c>
      <c r="AA539" s="134">
        <f>saida!$AO$17</f>
        <v>313.14999999999998</v>
      </c>
      <c r="AB539" s="133">
        <f t="shared" si="67"/>
        <v>0.49055002041464879</v>
      </c>
    </row>
    <row r="540" spans="26:28" x14ac:dyDescent="0.25">
      <c r="Z540" s="133">
        <f t="shared" si="65"/>
        <v>0.43333333333333329</v>
      </c>
      <c r="AA540" s="134">
        <f>saida!$AO$17</f>
        <v>313.14999999999998</v>
      </c>
      <c r="AB540" s="133">
        <f t="shared" si="67"/>
        <v>0.47177508742790669</v>
      </c>
    </row>
    <row r="541" spans="26:28" x14ac:dyDescent="0.25">
      <c r="Z541" s="133">
        <f t="shared" si="65"/>
        <v>0.46666666666666667</v>
      </c>
      <c r="AA541" s="134">
        <f>saida!$AO$17</f>
        <v>313.14999999999998</v>
      </c>
      <c r="AB541" s="133">
        <f t="shared" si="67"/>
        <v>0.45707306239813172</v>
      </c>
    </row>
    <row r="542" spans="26:28" x14ac:dyDescent="0.25">
      <c r="Z542" s="133">
        <f t="shared" ref="Z542:Z605" si="68">Z511</f>
        <v>0.5</v>
      </c>
      <c r="AA542" s="134">
        <f>saida!$AO$17</f>
        <v>313.14999999999998</v>
      </c>
      <c r="AB542" s="133">
        <f t="shared" si="67"/>
        <v>0.44611795606127969</v>
      </c>
    </row>
    <row r="543" spans="26:28" x14ac:dyDescent="0.25">
      <c r="Z543" s="133">
        <f t="shared" si="68"/>
        <v>0.53333333333333333</v>
      </c>
      <c r="AA543" s="134">
        <f>saida!$AO$17</f>
        <v>313.14999999999998</v>
      </c>
      <c r="AB543" s="133">
        <f t="shared" si="67"/>
        <v>0.43871261897000169</v>
      </c>
    </row>
    <row r="544" spans="26:28" x14ac:dyDescent="0.25">
      <c r="Z544" s="133">
        <f t="shared" si="68"/>
        <v>0.56666666666666665</v>
      </c>
      <c r="AA544" s="134">
        <f>saida!$AO$17</f>
        <v>313.14999999999998</v>
      </c>
      <c r="AB544" s="133">
        <f t="shared" si="67"/>
        <v>0.43477908000609872</v>
      </c>
    </row>
    <row r="545" spans="26:28" x14ac:dyDescent="0.25">
      <c r="Z545" s="133">
        <f t="shared" si="68"/>
        <v>0.6</v>
      </c>
      <c r="AA545" s="134">
        <f>saida!$AO$17</f>
        <v>313.14999999999998</v>
      </c>
      <c r="AB545" s="133">
        <f t="shared" si="67"/>
        <v>0.43435618657755037</v>
      </c>
    </row>
    <row r="546" spans="26:28" x14ac:dyDescent="0.25">
      <c r="Z546" s="133">
        <f t="shared" si="68"/>
        <v>0.6333333333333333</v>
      </c>
      <c r="AA546" s="134">
        <f>saida!$AO$17</f>
        <v>313.14999999999998</v>
      </c>
      <c r="AB546" s="133">
        <f t="shared" si="67"/>
        <v>0.43760442281542627</v>
      </c>
    </row>
    <row r="547" spans="26:28" x14ac:dyDescent="0.25">
      <c r="Z547" s="133">
        <f t="shared" si="68"/>
        <v>0.66666666666666663</v>
      </c>
      <c r="AA547" s="134">
        <f>saida!$AO$17</f>
        <v>313.14999999999998</v>
      </c>
      <c r="AB547" s="133">
        <f t="shared" si="67"/>
        <v>0.44481838101264148</v>
      </c>
    </row>
    <row r="548" spans="26:28" x14ac:dyDescent="0.25">
      <c r="Z548" s="133">
        <f t="shared" si="68"/>
        <v>0.7</v>
      </c>
      <c r="AA548" s="134">
        <f>saida!$AO$17</f>
        <v>313.14999999999998</v>
      </c>
      <c r="AB548" s="133">
        <f t="shared" si="67"/>
        <v>0.45644822108869493</v>
      </c>
    </row>
    <row r="549" spans="26:28" x14ac:dyDescent="0.25">
      <c r="Z549" s="133">
        <f t="shared" si="68"/>
        <v>0.73333333333333328</v>
      </c>
      <c r="AA549" s="134">
        <f>saida!$AO$17</f>
        <v>313.14999999999998</v>
      </c>
      <c r="AB549" s="133">
        <f t="shared" si="67"/>
        <v>0.47313161350763261</v>
      </c>
    </row>
    <row r="550" spans="26:28" x14ac:dyDescent="0.25">
      <c r="Z550" s="133">
        <f t="shared" si="68"/>
        <v>0.76666666666666661</v>
      </c>
      <c r="AA550" s="134">
        <f>saida!$AO$17</f>
        <v>313.14999999999998</v>
      </c>
      <c r="AB550" s="133">
        <f t="shared" si="67"/>
        <v>0.4957399953242167</v>
      </c>
    </row>
    <row r="551" spans="26:28" x14ac:dyDescent="0.25">
      <c r="Z551" s="133">
        <f t="shared" si="68"/>
        <v>0.8</v>
      </c>
      <c r="AA551" s="134">
        <f>saida!$AO$17</f>
        <v>313.14999999999998</v>
      </c>
      <c r="AB551" s="133">
        <f t="shared" si="67"/>
        <v>0.52544312726781162</v>
      </c>
    </row>
    <row r="552" spans="26:28" x14ac:dyDescent="0.25">
      <c r="Z552" s="133">
        <f t="shared" si="68"/>
        <v>0.83333333333333337</v>
      </c>
      <c r="AA552" s="134">
        <f>saida!$AO$17</f>
        <v>313.14999999999998</v>
      </c>
      <c r="AB552" s="133">
        <f t="shared" si="67"/>
        <v>0.56379982501217785</v>
      </c>
    </row>
    <row r="553" spans="26:28" x14ac:dyDescent="0.25">
      <c r="Z553" s="133">
        <f t="shared" si="68"/>
        <v>0.8666666666666667</v>
      </c>
      <c r="AA553" s="134">
        <f>saida!$AO$17</f>
        <v>313.14999999999998</v>
      </c>
      <c r="AB553" s="133">
        <f t="shared" si="67"/>
        <v>0.61288839179111254</v>
      </c>
    </row>
    <row r="554" spans="26:28" x14ac:dyDescent="0.25">
      <c r="Z554" s="133">
        <f t="shared" si="68"/>
        <v>0.9</v>
      </c>
      <c r="AA554" s="134">
        <f>saida!$AO$17</f>
        <v>313.14999999999998</v>
      </c>
      <c r="AB554" s="133">
        <f t="shared" si="67"/>
        <v>0.67550100673507807</v>
      </c>
    </row>
    <row r="555" spans="26:28" x14ac:dyDescent="0.25">
      <c r="Z555" s="133">
        <f t="shared" si="68"/>
        <v>0.93333333333333335</v>
      </c>
      <c r="AA555" s="134">
        <f>saida!$AO$17</f>
        <v>313.14999999999998</v>
      </c>
      <c r="AB555" s="133">
        <f t="shared" si="67"/>
        <v>0.75545481630064282</v>
      </c>
    </row>
    <row r="556" spans="26:28" x14ac:dyDescent="0.25">
      <c r="Z556" s="133">
        <f t="shared" si="68"/>
        <v>0.96666666666666667</v>
      </c>
      <c r="AA556" s="134">
        <f>saida!$AO$17</f>
        <v>313.14999999999998</v>
      </c>
      <c r="AB556" s="133">
        <f t="shared" si="67"/>
        <v>0.85813551990272352</v>
      </c>
    </row>
    <row r="557" spans="26:28" x14ac:dyDescent="0.25">
      <c r="Z557" s="133">
        <f t="shared" si="68"/>
        <v>1</v>
      </c>
      <c r="AA557" s="134">
        <f>saida!$AO$17</f>
        <v>313.14999999999998</v>
      </c>
      <c r="AB557" s="133">
        <f t="shared" si="67"/>
        <v>0.991553391390257</v>
      </c>
    </row>
    <row r="558" spans="26:28" x14ac:dyDescent="0.25">
      <c r="Z558" s="128">
        <f t="shared" si="68"/>
        <v>0</v>
      </c>
      <c r="AA558" s="129">
        <f>saida!$AO$18</f>
        <v>315.60000000000002</v>
      </c>
      <c r="AB558" s="128">
        <f t="shared" ref="AB558:AB588" si="69">W5</f>
        <v>1.5797485826161499</v>
      </c>
    </row>
    <row r="559" spans="26:28" x14ac:dyDescent="0.25">
      <c r="Z559" s="128">
        <f t="shared" si="68"/>
        <v>3.3333333333333333E-2</v>
      </c>
      <c r="AA559" s="129">
        <f>saida!$AO$18</f>
        <v>315.60000000000002</v>
      </c>
      <c r="AB559" s="128">
        <f t="shared" si="69"/>
        <v>1.3580786253106869</v>
      </c>
    </row>
    <row r="560" spans="26:28" x14ac:dyDescent="0.25">
      <c r="Z560" s="128">
        <f t="shared" si="68"/>
        <v>6.6666666666666666E-2</v>
      </c>
      <c r="AA560" s="129">
        <f>saida!$AO$18</f>
        <v>315.60000000000002</v>
      </c>
      <c r="AB560" s="128">
        <f t="shared" si="69"/>
        <v>1.181309715079621</v>
      </c>
    </row>
    <row r="561" spans="26:28" x14ac:dyDescent="0.25">
      <c r="Z561" s="128">
        <f t="shared" si="68"/>
        <v>0.1</v>
      </c>
      <c r="AA561" s="129">
        <f>saida!$AO$18</f>
        <v>315.60000000000002</v>
      </c>
      <c r="AB561" s="128">
        <f t="shared" si="69"/>
        <v>1.039235419675441</v>
      </c>
    </row>
    <row r="562" spans="26:28" x14ac:dyDescent="0.25">
      <c r="Z562" s="128">
        <f t="shared" si="68"/>
        <v>0.1333333333333333</v>
      </c>
      <c r="AA562" s="129">
        <f>saida!$AO$18</f>
        <v>315.60000000000002</v>
      </c>
      <c r="AB562" s="128">
        <f t="shared" si="69"/>
        <v>0.92417075905242041</v>
      </c>
    </row>
    <row r="563" spans="26:28" x14ac:dyDescent="0.25">
      <c r="Z563" s="128">
        <f t="shared" si="68"/>
        <v>0.16666666666666671</v>
      </c>
      <c r="AA563" s="129">
        <f>saida!$AO$18</f>
        <v>315.60000000000002</v>
      </c>
      <c r="AB563" s="128">
        <f t="shared" si="69"/>
        <v>0.83031555921839273</v>
      </c>
    </row>
    <row r="564" spans="26:28" x14ac:dyDescent="0.25">
      <c r="Z564" s="128">
        <f t="shared" si="68"/>
        <v>0.2</v>
      </c>
      <c r="AA564" s="129">
        <f>saida!$AO$18</f>
        <v>315.60000000000002</v>
      </c>
      <c r="AB564" s="128">
        <f t="shared" si="69"/>
        <v>0.75327552982051582</v>
      </c>
    </row>
    <row r="565" spans="26:28" x14ac:dyDescent="0.25">
      <c r="Z565" s="128">
        <f t="shared" si="68"/>
        <v>0.23333333333333331</v>
      </c>
      <c r="AA565" s="129">
        <f>saida!$AO$18</f>
        <v>315.60000000000002</v>
      </c>
      <c r="AB565" s="128">
        <f t="shared" si="69"/>
        <v>0.68970653223601164</v>
      </c>
    </row>
    <row r="566" spans="26:28" x14ac:dyDescent="0.25">
      <c r="Z566" s="128">
        <f t="shared" si="68"/>
        <v>0.26666666666666672</v>
      </c>
      <c r="AA566" s="129">
        <f>saida!$AO$18</f>
        <v>315.60000000000002</v>
      </c>
      <c r="AB566" s="128">
        <f t="shared" si="69"/>
        <v>0.63705222551995466</v>
      </c>
    </row>
    <row r="567" spans="26:28" x14ac:dyDescent="0.25">
      <c r="Z567" s="128">
        <f t="shared" si="68"/>
        <v>0.3</v>
      </c>
      <c r="AA567" s="129">
        <f>saida!$AO$18</f>
        <v>315.60000000000002</v>
      </c>
      <c r="AB567" s="128">
        <f t="shared" si="69"/>
        <v>0.59335124812850959</v>
      </c>
    </row>
    <row r="568" spans="26:28" x14ac:dyDescent="0.25">
      <c r="Z568" s="128">
        <f t="shared" si="68"/>
        <v>0.33333333333333331</v>
      </c>
      <c r="AA568" s="129">
        <f>saida!$AO$18</f>
        <v>315.60000000000002</v>
      </c>
      <c r="AB568" s="128">
        <f t="shared" si="69"/>
        <v>0.55709567424344664</v>
      </c>
    </row>
    <row r="569" spans="26:28" x14ac:dyDescent="0.25">
      <c r="Z569" s="128">
        <f t="shared" si="68"/>
        <v>0.36666666666666659</v>
      </c>
      <c r="AA569" s="129">
        <f>saida!$AO$18</f>
        <v>315.60000000000002</v>
      </c>
      <c r="AB569" s="128">
        <f t="shared" si="69"/>
        <v>0.52712719087320992</v>
      </c>
    </row>
    <row r="570" spans="26:28" x14ac:dyDescent="0.25">
      <c r="Z570" s="128">
        <f t="shared" si="68"/>
        <v>0.4</v>
      </c>
      <c r="AA570" s="129">
        <f>saida!$AO$18</f>
        <v>315.60000000000002</v>
      </c>
      <c r="AB570" s="128">
        <f t="shared" si="69"/>
        <v>0.50256107994893318</v>
      </c>
    </row>
    <row r="571" spans="26:28" x14ac:dyDescent="0.25">
      <c r="Z571" s="128">
        <f t="shared" si="68"/>
        <v>0.43333333333333329</v>
      </c>
      <c r="AA571" s="129">
        <f>saida!$AO$18</f>
        <v>315.60000000000002</v>
      </c>
      <c r="AB571" s="128">
        <f t="shared" si="69"/>
        <v>0.48273087518767949</v>
      </c>
    </row>
    <row r="572" spans="26:28" x14ac:dyDescent="0.25">
      <c r="Z572" s="128">
        <f t="shared" si="68"/>
        <v>0.46666666666666667</v>
      </c>
      <c r="AA572" s="129">
        <f>saida!$AO$18</f>
        <v>315.60000000000002</v>
      </c>
      <c r="AB572" s="128">
        <f t="shared" si="69"/>
        <v>0.46714862327749401</v>
      </c>
    </row>
    <row r="573" spans="26:28" x14ac:dyDescent="0.25">
      <c r="Z573" s="128">
        <f t="shared" si="68"/>
        <v>0.5</v>
      </c>
      <c r="AA573" s="129">
        <f>saida!$AO$18</f>
        <v>315.60000000000002</v>
      </c>
      <c r="AB573" s="128">
        <f t="shared" si="69"/>
        <v>0.45547721335193597</v>
      </c>
    </row>
    <row r="574" spans="26:28" x14ac:dyDescent="0.25">
      <c r="Z574" s="128">
        <f t="shared" si="68"/>
        <v>0.53333333333333333</v>
      </c>
      <c r="AA574" s="129">
        <f>saida!$AO$18</f>
        <v>315.60000000000002</v>
      </c>
      <c r="AB574" s="128">
        <f t="shared" si="69"/>
        <v>0.44751239101707802</v>
      </c>
    </row>
    <row r="575" spans="26:28" x14ac:dyDescent="0.25">
      <c r="Z575" s="128">
        <f t="shared" si="68"/>
        <v>0.56666666666666665</v>
      </c>
      <c r="AA575" s="129">
        <f>saida!$AO$18</f>
        <v>315.60000000000002</v>
      </c>
      <c r="AB575" s="128">
        <f t="shared" si="69"/>
        <v>0.44317296344082091</v>
      </c>
    </row>
    <row r="576" spans="26:28" x14ac:dyDescent="0.25">
      <c r="Z576" s="128">
        <f t="shared" si="68"/>
        <v>0.6</v>
      </c>
      <c r="AA576" s="129">
        <f>saida!$AO$18</f>
        <v>315.60000000000002</v>
      </c>
      <c r="AB576" s="128">
        <f t="shared" si="69"/>
        <v>0.4424984233701485</v>
      </c>
    </row>
    <row r="577" spans="26:28" x14ac:dyDescent="0.25">
      <c r="Z577" s="128">
        <f t="shared" si="68"/>
        <v>0.6333333333333333</v>
      </c>
      <c r="AA577" s="129">
        <f>saida!$AO$18</f>
        <v>315.60000000000002</v>
      </c>
      <c r="AB577" s="128">
        <f t="shared" si="69"/>
        <v>0.4456538463823374</v>
      </c>
    </row>
    <row r="578" spans="26:28" x14ac:dyDescent="0.25">
      <c r="Z578" s="128">
        <f t="shared" si="68"/>
        <v>0.66666666666666663</v>
      </c>
      <c r="AA578" s="129">
        <f>saida!$AO$18</f>
        <v>315.60000000000002</v>
      </c>
      <c r="AB578" s="128">
        <f t="shared" si="69"/>
        <v>0.4529425094050733</v>
      </c>
    </row>
    <row r="579" spans="26:28" x14ac:dyDescent="0.25">
      <c r="Z579" s="128">
        <f t="shared" si="68"/>
        <v>0.7</v>
      </c>
      <c r="AA579" s="129">
        <f>saida!$AO$18</f>
        <v>315.60000000000002</v>
      </c>
      <c r="AB579" s="128">
        <f t="shared" si="69"/>
        <v>0.46482729940381151</v>
      </c>
    </row>
    <row r="580" spans="26:28" x14ac:dyDescent="0.25">
      <c r="Z580" s="128">
        <f t="shared" si="68"/>
        <v>0.73333333333333328</v>
      </c>
      <c r="AA580" s="129">
        <f>saida!$AO$18</f>
        <v>315.60000000000002</v>
      </c>
      <c r="AB580" s="128">
        <f t="shared" si="69"/>
        <v>0.48196270313067441</v>
      </c>
    </row>
    <row r="581" spans="26:28" x14ac:dyDescent="0.25">
      <c r="Z581" s="128">
        <f t="shared" si="68"/>
        <v>0.76666666666666661</v>
      </c>
      <c r="AA581" s="129">
        <f>saida!$AO$18</f>
        <v>315.60000000000002</v>
      </c>
      <c r="AB581" s="128">
        <f t="shared" si="69"/>
        <v>0.50524011682871883</v>
      </c>
    </row>
    <row r="582" spans="26:28" x14ac:dyDescent="0.25">
      <c r="Z582" s="128">
        <f t="shared" si="68"/>
        <v>0.8</v>
      </c>
      <c r="AA582" s="129">
        <f>saida!$AO$18</f>
        <v>315.60000000000002</v>
      </c>
      <c r="AB582" s="128">
        <f t="shared" si="69"/>
        <v>0.53585065284848177</v>
      </c>
    </row>
    <row r="583" spans="26:28" x14ac:dyDescent="0.25">
      <c r="Z583" s="128">
        <f t="shared" si="68"/>
        <v>0.83333333333333337</v>
      </c>
      <c r="AA583" s="129">
        <f>saida!$AO$18</f>
        <v>315.60000000000002</v>
      </c>
      <c r="AB583" s="128">
        <f t="shared" si="69"/>
        <v>0.57537215624606819</v>
      </c>
    </row>
    <row r="584" spans="26:28" x14ac:dyDescent="0.25">
      <c r="Z584" s="128">
        <f t="shared" si="68"/>
        <v>0.8666666666666667</v>
      </c>
      <c r="AA584" s="129">
        <f>saida!$AO$18</f>
        <v>315.60000000000002</v>
      </c>
      <c r="AB584" s="128">
        <f t="shared" si="69"/>
        <v>0.62589223828748441</v>
      </c>
    </row>
    <row r="585" spans="26:28" x14ac:dyDescent="0.25">
      <c r="Z585" s="128">
        <f t="shared" si="68"/>
        <v>0.9</v>
      </c>
      <c r="AA585" s="129">
        <f>saida!$AO$18</f>
        <v>315.60000000000002</v>
      </c>
      <c r="AB585" s="128">
        <f t="shared" si="69"/>
        <v>0.69019019327031128</v>
      </c>
    </row>
    <row r="586" spans="26:28" x14ac:dyDescent="0.25">
      <c r="Z586" s="128">
        <f t="shared" si="68"/>
        <v>0.93333333333333335</v>
      </c>
      <c r="AA586" s="129">
        <f>saida!$AO$18</f>
        <v>315.60000000000002</v>
      </c>
      <c r="AB586" s="128">
        <f t="shared" si="69"/>
        <v>0.77202592711562557</v>
      </c>
    </row>
    <row r="587" spans="26:28" x14ac:dyDescent="0.25">
      <c r="Z587" s="128">
        <f t="shared" si="68"/>
        <v>0.96666666666666667</v>
      </c>
      <c r="AA587" s="129">
        <f>saida!$AO$18</f>
        <v>315.60000000000002</v>
      </c>
      <c r="AB587" s="128">
        <f t="shared" si="69"/>
        <v>0.87664410414666638</v>
      </c>
    </row>
    <row r="588" spans="26:28" x14ac:dyDescent="0.25">
      <c r="Z588" s="128">
        <f t="shared" si="68"/>
        <v>1</v>
      </c>
      <c r="AA588" s="129">
        <f>saida!$AO$18</f>
        <v>315.60000000000002</v>
      </c>
      <c r="AB588" s="128">
        <f t="shared" si="69"/>
        <v>1.011753638364882</v>
      </c>
    </row>
    <row r="589" spans="26:28" x14ac:dyDescent="0.25">
      <c r="Z589" s="133">
        <f t="shared" si="68"/>
        <v>0</v>
      </c>
      <c r="AA589" s="134">
        <f>saida!$AO$19</f>
        <v>318.14999999999998</v>
      </c>
      <c r="AB589" s="133">
        <f t="shared" ref="AB589:AB619" si="70">X5</f>
        <v>1.63102385956743</v>
      </c>
    </row>
    <row r="590" spans="26:28" x14ac:dyDescent="0.25">
      <c r="Z590" s="133">
        <f t="shared" si="68"/>
        <v>3.3333333333333333E-2</v>
      </c>
      <c r="AA590" s="134">
        <f>saida!$AO$19</f>
        <v>318.14999999999998</v>
      </c>
      <c r="AB590" s="133">
        <f t="shared" si="70"/>
        <v>1.4036751124829749</v>
      </c>
    </row>
    <row r="591" spans="26:28" x14ac:dyDescent="0.25">
      <c r="Z591" s="133">
        <f t="shared" si="68"/>
        <v>6.6666666666666666E-2</v>
      </c>
      <c r="AA591" s="134">
        <f>saida!$AO$19</f>
        <v>318.14999999999998</v>
      </c>
      <c r="AB591" s="133">
        <f t="shared" si="70"/>
        <v>1.221684414612868</v>
      </c>
    </row>
    <row r="592" spans="26:28" x14ac:dyDescent="0.25">
      <c r="Z592" s="133">
        <f t="shared" si="68"/>
        <v>0.1</v>
      </c>
      <c r="AA592" s="134">
        <f>saida!$AO$19</f>
        <v>318.14999999999998</v>
      </c>
      <c r="AB592" s="133">
        <f t="shared" si="70"/>
        <v>1.074914809982118</v>
      </c>
    </row>
    <row r="593" spans="26:28" x14ac:dyDescent="0.25">
      <c r="Z593" s="133">
        <f t="shared" si="68"/>
        <v>0.1333333333333333</v>
      </c>
      <c r="AA593" s="134">
        <f>saida!$AO$19</f>
        <v>318.14999999999998</v>
      </c>
      <c r="AB593" s="133">
        <f t="shared" si="70"/>
        <v>0.95568691141787232</v>
      </c>
    </row>
    <row r="594" spans="26:28" x14ac:dyDescent="0.25">
      <c r="Z594" s="133">
        <f t="shared" si="68"/>
        <v>0.16666666666666671</v>
      </c>
      <c r="AA594" s="134">
        <f>saida!$AO$19</f>
        <v>318.14999999999998</v>
      </c>
      <c r="AB594" s="133">
        <f t="shared" si="70"/>
        <v>0.85817220396116944</v>
      </c>
    </row>
    <row r="595" spans="26:28" x14ac:dyDescent="0.25">
      <c r="Z595" s="133">
        <f t="shared" si="68"/>
        <v>0.2</v>
      </c>
      <c r="AA595" s="134">
        <f>saida!$AO$19</f>
        <v>318.14999999999998</v>
      </c>
      <c r="AB595" s="133">
        <f t="shared" si="70"/>
        <v>0.77793267179053094</v>
      </c>
    </row>
    <row r="596" spans="26:28" x14ac:dyDescent="0.25">
      <c r="Z596" s="133">
        <f t="shared" si="68"/>
        <v>0.23333333333333331</v>
      </c>
      <c r="AA596" s="134">
        <f>saida!$AO$19</f>
        <v>318.14999999999998</v>
      </c>
      <c r="AB596" s="133">
        <f t="shared" si="70"/>
        <v>0.71157577566555508</v>
      </c>
    </row>
    <row r="597" spans="26:28" x14ac:dyDescent="0.25">
      <c r="Z597" s="133">
        <f t="shared" si="68"/>
        <v>0.26666666666666672</v>
      </c>
      <c r="AA597" s="134">
        <f>saida!$AO$19</f>
        <v>318.14999999999998</v>
      </c>
      <c r="AB597" s="133">
        <f t="shared" si="70"/>
        <v>0.6564981165557483</v>
      </c>
    </row>
    <row r="598" spans="26:28" x14ac:dyDescent="0.25">
      <c r="Z598" s="133">
        <f t="shared" si="68"/>
        <v>0.3</v>
      </c>
      <c r="AA598" s="134">
        <f>saida!$AO$19</f>
        <v>318.14999999999998</v>
      </c>
      <c r="AB598" s="133">
        <f t="shared" si="70"/>
        <v>0.61069532029117013</v>
      </c>
    </row>
    <row r="599" spans="26:28" x14ac:dyDescent="0.25">
      <c r="Z599" s="133">
        <f t="shared" si="68"/>
        <v>0.33333333333333331</v>
      </c>
      <c r="AA599" s="134">
        <f>saida!$AO$19</f>
        <v>318.14999999999998</v>
      </c>
      <c r="AB599" s="133">
        <f t="shared" si="70"/>
        <v>0.57262187064072967</v>
      </c>
    </row>
    <row r="600" spans="26:28" x14ac:dyDescent="0.25">
      <c r="Z600" s="133">
        <f t="shared" si="68"/>
        <v>0.36666666666666659</v>
      </c>
      <c r="AA600" s="134">
        <f>saida!$AO$19</f>
        <v>318.14999999999998</v>
      </c>
      <c r="AB600" s="133">
        <f t="shared" si="70"/>
        <v>0.54108746544171193</v>
      </c>
    </row>
    <row r="601" spans="26:28" x14ac:dyDescent="0.25">
      <c r="Z601" s="133">
        <f t="shared" si="68"/>
        <v>0.4</v>
      </c>
      <c r="AA601" s="134">
        <f>saida!$AO$19</f>
        <v>318.14999999999998</v>
      </c>
      <c r="AB601" s="133">
        <f t="shared" si="70"/>
        <v>0.51518087256532896</v>
      </c>
    </row>
    <row r="602" spans="26:28" x14ac:dyDescent="0.25">
      <c r="Z602" s="133">
        <f t="shared" si="68"/>
        <v>0.43333333333333329</v>
      </c>
      <c r="AA602" s="134">
        <f>saida!$AO$19</f>
        <v>318.14999999999998</v>
      </c>
      <c r="AB602" s="133">
        <f t="shared" si="70"/>
        <v>0.49421422645730773</v>
      </c>
    </row>
    <row r="603" spans="26:28" x14ac:dyDescent="0.25">
      <c r="Z603" s="133">
        <f t="shared" si="68"/>
        <v>0.46666666666666667</v>
      </c>
      <c r="AA603" s="134">
        <f>saida!$AO$19</f>
        <v>318.14999999999998</v>
      </c>
      <c r="AB603" s="133">
        <f t="shared" si="70"/>
        <v>0.47768290388171841</v>
      </c>
    </row>
    <row r="604" spans="26:28" x14ac:dyDescent="0.25">
      <c r="Z604" s="133">
        <f t="shared" si="68"/>
        <v>0.5</v>
      </c>
      <c r="AA604" s="134">
        <f>saida!$AO$19</f>
        <v>318.14999999999998</v>
      </c>
      <c r="AB604" s="133">
        <f t="shared" si="70"/>
        <v>0.4652375195324791</v>
      </c>
    </row>
    <row r="605" spans="26:28" x14ac:dyDescent="0.25">
      <c r="Z605" s="133">
        <f t="shared" si="68"/>
        <v>0.53333333333333333</v>
      </c>
      <c r="AA605" s="134">
        <f>saida!$AO$19</f>
        <v>318.14999999999998</v>
      </c>
      <c r="AB605" s="133">
        <f t="shared" si="70"/>
        <v>0.45666569998994228</v>
      </c>
    </row>
    <row r="606" spans="26:28" x14ac:dyDescent="0.25">
      <c r="Z606" s="133">
        <f t="shared" ref="Z606:Z669" si="71">Z575</f>
        <v>0.56666666666666665</v>
      </c>
      <c r="AA606" s="134">
        <f>saida!$AO$19</f>
        <v>318.14999999999998</v>
      </c>
      <c r="AB606" s="133">
        <f t="shared" si="70"/>
        <v>0.45188215927355019</v>
      </c>
    </row>
    <row r="607" spans="26:28" x14ac:dyDescent="0.25">
      <c r="Z607" s="133">
        <f t="shared" si="71"/>
        <v>0.6</v>
      </c>
      <c r="AA607" s="134">
        <f>saida!$AO$19</f>
        <v>318.14999999999998</v>
      </c>
      <c r="AB607" s="133">
        <f t="shared" si="70"/>
        <v>0.45092630059409039</v>
      </c>
    </row>
    <row r="608" spans="26:28" x14ac:dyDescent="0.25">
      <c r="Z608" s="133">
        <f t="shared" si="71"/>
        <v>0.6333333333333333</v>
      </c>
      <c r="AA608" s="134">
        <f>saida!$AO$19</f>
        <v>318.14999999999998</v>
      </c>
      <c r="AB608" s="133">
        <f t="shared" si="70"/>
        <v>0.45396717302631329</v>
      </c>
    </row>
    <row r="609" spans="26:28" x14ac:dyDescent="0.25">
      <c r="Z609" s="133">
        <f t="shared" si="71"/>
        <v>0.66666666666666663</v>
      </c>
      <c r="AA609" s="134">
        <f>saida!$AO$19</f>
        <v>318.14999999999998</v>
      </c>
      <c r="AB609" s="133">
        <f t="shared" si="70"/>
        <v>0.46131617237420808</v>
      </c>
    </row>
    <row r="610" spans="26:28" x14ac:dyDescent="0.25">
      <c r="Z610" s="133">
        <f t="shared" si="71"/>
        <v>0.7</v>
      </c>
      <c r="AA610" s="134">
        <f>saida!$AO$19</f>
        <v>318.14999999999998</v>
      </c>
      <c r="AB610" s="133">
        <f t="shared" si="70"/>
        <v>0.4734484416767924</v>
      </c>
    </row>
    <row r="611" spans="26:28" x14ac:dyDescent="0.25">
      <c r="Z611" s="133">
        <f t="shared" si="71"/>
        <v>0.73333333333333328</v>
      </c>
      <c r="AA611" s="134">
        <f>saida!$AO$19</f>
        <v>318.14999999999998</v>
      </c>
      <c r="AB611" s="133">
        <f t="shared" si="70"/>
        <v>0.49103456430575693</v>
      </c>
    </row>
    <row r="612" spans="26:28" x14ac:dyDescent="0.25">
      <c r="Z612" s="133">
        <f t="shared" si="71"/>
        <v>0.76666666666666661</v>
      </c>
      <c r="AA612" s="134">
        <f>saida!$AO$19</f>
        <v>318.14999999999998</v>
      </c>
      <c r="AB612" s="133">
        <f t="shared" si="70"/>
        <v>0.51498489899466127</v>
      </c>
    </row>
    <row r="613" spans="26:28" x14ac:dyDescent="0.25">
      <c r="Z613" s="133">
        <f t="shared" si="71"/>
        <v>0.8</v>
      </c>
      <c r="AA613" s="134">
        <f>saida!$AO$19</f>
        <v>318.14999999999998</v>
      </c>
      <c r="AB613" s="133">
        <f t="shared" si="70"/>
        <v>0.54651025557206678</v>
      </c>
    </row>
    <row r="614" spans="26:28" x14ac:dyDescent="0.25">
      <c r="Z614" s="133">
        <f t="shared" si="71"/>
        <v>0.83333333333333337</v>
      </c>
      <c r="AA614" s="134">
        <f>saida!$AO$19</f>
        <v>318.14999999999998</v>
      </c>
      <c r="AB614" s="133">
        <f t="shared" si="70"/>
        <v>0.58720468320411978</v>
      </c>
    </row>
    <row r="615" spans="26:28" x14ac:dyDescent="0.25">
      <c r="Z615" s="133">
        <f t="shared" si="71"/>
        <v>0.8666666666666667</v>
      </c>
      <c r="AA615" s="134">
        <f>saida!$AO$19</f>
        <v>318.14999999999998</v>
      </c>
      <c r="AB615" s="133">
        <f t="shared" si="70"/>
        <v>0.63916058116814145</v>
      </c>
    </row>
    <row r="616" spans="26:28" x14ac:dyDescent="0.25">
      <c r="Z616" s="133">
        <f t="shared" si="71"/>
        <v>0.9</v>
      </c>
      <c r="AA616" s="134">
        <f>saida!$AO$19</f>
        <v>318.14999999999998</v>
      </c>
      <c r="AB616" s="133">
        <f t="shared" si="70"/>
        <v>0.70513750791951291</v>
      </c>
    </row>
    <row r="617" spans="26:28" x14ac:dyDescent="0.25">
      <c r="Z617" s="133">
        <f t="shared" si="71"/>
        <v>0.93333333333333335</v>
      </c>
      <c r="AA617" s="134">
        <f>saida!$AO$19</f>
        <v>318.14999999999998</v>
      </c>
      <c r="AB617" s="133">
        <f t="shared" si="70"/>
        <v>0.78882828003478145</v>
      </c>
    </row>
    <row r="618" spans="26:28" x14ac:dyDescent="0.25">
      <c r="Z618" s="133">
        <f t="shared" si="71"/>
        <v>0.96666666666666667</v>
      </c>
      <c r="AA618" s="134">
        <f>saida!$AO$19</f>
        <v>318.14999999999998</v>
      </c>
      <c r="AB618" s="133">
        <f t="shared" si="70"/>
        <v>0.89532348397397465</v>
      </c>
    </row>
    <row r="619" spans="26:28" x14ac:dyDescent="0.25">
      <c r="Z619" s="133">
        <f t="shared" si="71"/>
        <v>1</v>
      </c>
      <c r="AA619" s="134">
        <f>saida!$AO$19</f>
        <v>318.14999999999998</v>
      </c>
      <c r="AB619" s="133">
        <f t="shared" si="70"/>
        <v>1.032014734363411</v>
      </c>
    </row>
    <row r="620" spans="26:28" x14ac:dyDescent="0.25">
      <c r="Z620" s="128">
        <f t="shared" si="71"/>
        <v>0</v>
      </c>
      <c r="AA620" s="129">
        <f>saida!$AO$20</f>
        <v>318.7</v>
      </c>
      <c r="AB620" s="128">
        <f t="shared" ref="AB620:AB650" si="72">Y5</f>
        <v>1.6421907101180939</v>
      </c>
    </row>
    <row r="621" spans="26:28" x14ac:dyDescent="0.25">
      <c r="Z621" s="128">
        <f t="shared" si="71"/>
        <v>3.3333333333333333E-2</v>
      </c>
      <c r="AA621" s="129">
        <f>saida!$AO$20</f>
        <v>318.7</v>
      </c>
      <c r="AB621" s="128">
        <f t="shared" si="72"/>
        <v>1.413617632308406</v>
      </c>
    </row>
    <row r="622" spans="26:28" x14ac:dyDescent="0.25">
      <c r="Z622" s="128">
        <f t="shared" si="71"/>
        <v>6.6666666666666666E-2</v>
      </c>
      <c r="AA622" s="129">
        <f>saida!$AO$20</f>
        <v>318.7</v>
      </c>
      <c r="AB622" s="128">
        <f t="shared" si="72"/>
        <v>1.230496065000185</v>
      </c>
    </row>
    <row r="623" spans="26:28" x14ac:dyDescent="0.25">
      <c r="Z623" s="128">
        <f t="shared" si="71"/>
        <v>0.1</v>
      </c>
      <c r="AA623" s="129">
        <f>saida!$AO$20</f>
        <v>318.7</v>
      </c>
      <c r="AB623" s="128">
        <f t="shared" si="72"/>
        <v>1.082705801117462</v>
      </c>
    </row>
    <row r="624" spans="26:28" x14ac:dyDescent="0.25">
      <c r="Z624" s="128">
        <f t="shared" si="71"/>
        <v>0.1333333333333333</v>
      </c>
      <c r="AA624" s="129">
        <f>saida!$AO$20</f>
        <v>318.7</v>
      </c>
      <c r="AB624" s="128">
        <f t="shared" si="72"/>
        <v>0.96257012692594324</v>
      </c>
    </row>
    <row r="625" spans="26:28" x14ac:dyDescent="0.25">
      <c r="Z625" s="128">
        <f t="shared" si="71"/>
        <v>0.16666666666666671</v>
      </c>
      <c r="AA625" s="129">
        <f>saida!$AO$20</f>
        <v>318.7</v>
      </c>
      <c r="AB625" s="128">
        <f t="shared" si="72"/>
        <v>0.86425550514344762</v>
      </c>
    </row>
    <row r="626" spans="26:28" x14ac:dyDescent="0.25">
      <c r="Z626" s="128">
        <f t="shared" si="71"/>
        <v>0.2</v>
      </c>
      <c r="AA626" s="129">
        <f>saida!$AO$20</f>
        <v>318.7</v>
      </c>
      <c r="AB626" s="128">
        <f t="shared" si="72"/>
        <v>0.783315222612327</v>
      </c>
    </row>
    <row r="627" spans="26:28" x14ac:dyDescent="0.25">
      <c r="Z627" s="128">
        <f t="shared" si="71"/>
        <v>0.23333333333333331</v>
      </c>
      <c r="AA627" s="129">
        <f>saida!$AO$20</f>
        <v>318.7</v>
      </c>
      <c r="AB627" s="128">
        <f t="shared" si="72"/>
        <v>0.71634683362919371</v>
      </c>
    </row>
    <row r="628" spans="26:28" x14ac:dyDescent="0.25">
      <c r="Z628" s="128">
        <f t="shared" si="71"/>
        <v>0.26666666666666672</v>
      </c>
      <c r="AA628" s="129">
        <f>saida!$AO$20</f>
        <v>318.7</v>
      </c>
      <c r="AB628" s="128">
        <f t="shared" si="72"/>
        <v>0.66073700456604068</v>
      </c>
    </row>
    <row r="629" spans="26:28" x14ac:dyDescent="0.25">
      <c r="Z629" s="128">
        <f t="shared" si="71"/>
        <v>0.3</v>
      </c>
      <c r="AA629" s="129">
        <f>saida!$AO$20</f>
        <v>318.7</v>
      </c>
      <c r="AB629" s="128">
        <f t="shared" si="72"/>
        <v>0.61447228160437894</v>
      </c>
    </row>
    <row r="630" spans="26:28" x14ac:dyDescent="0.25">
      <c r="Z630" s="128">
        <f t="shared" si="71"/>
        <v>0.33333333333333331</v>
      </c>
      <c r="AA630" s="129">
        <f>saida!$AO$20</f>
        <v>318.7</v>
      </c>
      <c r="AB630" s="128">
        <f t="shared" si="72"/>
        <v>0.57599905811028285</v>
      </c>
    </row>
    <row r="631" spans="26:28" x14ac:dyDescent="0.25">
      <c r="Z631" s="128">
        <f t="shared" si="71"/>
        <v>0.36666666666666659</v>
      </c>
      <c r="AA631" s="129">
        <f>saida!$AO$20</f>
        <v>318.7</v>
      </c>
      <c r="AB631" s="128">
        <f t="shared" si="72"/>
        <v>0.5441201307447161</v>
      </c>
    </row>
    <row r="632" spans="26:28" x14ac:dyDescent="0.25">
      <c r="Z632" s="128">
        <f t="shared" si="71"/>
        <v>0.4</v>
      </c>
      <c r="AA632" s="129">
        <f>saida!$AO$20</f>
        <v>318.7</v>
      </c>
      <c r="AB632" s="128">
        <f t="shared" si="72"/>
        <v>0.51791849927353595</v>
      </c>
    </row>
    <row r="633" spans="26:28" x14ac:dyDescent="0.25">
      <c r="Z633" s="128">
        <f t="shared" si="71"/>
        <v>0.43333333333333329</v>
      </c>
      <c r="AA633" s="129">
        <f>saida!$AO$20</f>
        <v>318.7</v>
      </c>
      <c r="AB633" s="128">
        <f t="shared" si="72"/>
        <v>0.4967016091106492</v>
      </c>
    </row>
    <row r="634" spans="26:28" x14ac:dyDescent="0.25">
      <c r="Z634" s="128">
        <f t="shared" si="71"/>
        <v>0.46666666666666667</v>
      </c>
      <c r="AA634" s="129">
        <f>saida!$AO$20</f>
        <v>318.7</v>
      </c>
      <c r="AB634" s="128">
        <f t="shared" si="72"/>
        <v>0.47996115408460482</v>
      </c>
    </row>
    <row r="635" spans="26:28" x14ac:dyDescent="0.25">
      <c r="Z635" s="128">
        <f t="shared" si="71"/>
        <v>0.5</v>
      </c>
      <c r="AA635" s="129">
        <f>saida!$AO$20</f>
        <v>318.7</v>
      </c>
      <c r="AB635" s="128">
        <f t="shared" si="72"/>
        <v>0.4673450062334073</v>
      </c>
    </row>
    <row r="636" spans="26:28" x14ac:dyDescent="0.25">
      <c r="Z636" s="128">
        <f t="shared" si="71"/>
        <v>0.53333333333333333</v>
      </c>
      <c r="AA636" s="129">
        <f>saida!$AO$20</f>
        <v>318.7</v>
      </c>
      <c r="AB636" s="128">
        <f t="shared" si="72"/>
        <v>0.45863894150100892</v>
      </c>
    </row>
    <row r="637" spans="26:28" x14ac:dyDescent="0.25">
      <c r="Z637" s="128">
        <f t="shared" si="71"/>
        <v>0.56666666666666665</v>
      </c>
      <c r="AA637" s="129">
        <f>saida!$AO$20</f>
        <v>318.7</v>
      </c>
      <c r="AB637" s="128">
        <f t="shared" si="72"/>
        <v>0.4537566887134194</v>
      </c>
    </row>
    <row r="638" spans="26:28" x14ac:dyDescent="0.25">
      <c r="Z638" s="128">
        <f t="shared" si="71"/>
        <v>0.6</v>
      </c>
      <c r="AA638" s="129">
        <f>saida!$AO$20</f>
        <v>318.7</v>
      </c>
      <c r="AB638" s="128">
        <f t="shared" si="72"/>
        <v>0.45273752582039017</v>
      </c>
    </row>
    <row r="639" spans="26:28" x14ac:dyDescent="0.25">
      <c r="Z639" s="128">
        <f t="shared" si="71"/>
        <v>0.6333333333333333</v>
      </c>
      <c r="AA639" s="129">
        <f>saida!$AO$20</f>
        <v>318.7</v>
      </c>
      <c r="AB639" s="128">
        <f t="shared" si="72"/>
        <v>0.4557512462790404</v>
      </c>
    </row>
    <row r="640" spans="26:28" x14ac:dyDescent="0.25">
      <c r="Z640" s="128">
        <f t="shared" si="71"/>
        <v>0.66666666666666663</v>
      </c>
      <c r="AA640" s="129">
        <f>saida!$AO$20</f>
        <v>318.7</v>
      </c>
      <c r="AB640" s="128">
        <f t="shared" si="72"/>
        <v>0.4631108714068406</v>
      </c>
    </row>
    <row r="641" spans="26:28" x14ac:dyDescent="0.25">
      <c r="Z641" s="128">
        <f t="shared" si="71"/>
        <v>0.7</v>
      </c>
      <c r="AA641" s="129">
        <f>saida!$AO$20</f>
        <v>318.7</v>
      </c>
      <c r="AB641" s="128">
        <f t="shared" si="72"/>
        <v>0.47529403832047817</v>
      </c>
    </row>
    <row r="642" spans="26:28" x14ac:dyDescent="0.25">
      <c r="Z642" s="128">
        <f t="shared" si="71"/>
        <v>0.73333333333333328</v>
      </c>
      <c r="AA642" s="129">
        <f>saida!$AO$20</f>
        <v>318.7</v>
      </c>
      <c r="AB642" s="128">
        <f t="shared" si="72"/>
        <v>0.4929746044455891</v>
      </c>
    </row>
    <row r="643" spans="26:28" x14ac:dyDescent="0.25">
      <c r="Z643" s="128">
        <f t="shared" si="71"/>
        <v>0.76666666666666661</v>
      </c>
      <c r="AA643" s="129">
        <f>saida!$AO$20</f>
        <v>318.7</v>
      </c>
      <c r="AB643" s="128">
        <f t="shared" si="72"/>
        <v>0.51706678138577467</v>
      </c>
    </row>
    <row r="644" spans="26:28" x14ac:dyDescent="0.25">
      <c r="Z644" s="128">
        <f t="shared" si="71"/>
        <v>0.8</v>
      </c>
      <c r="AA644" s="129">
        <f>saida!$AO$20</f>
        <v>318.7</v>
      </c>
      <c r="AB644" s="128">
        <f t="shared" si="72"/>
        <v>0.54878527724391657</v>
      </c>
    </row>
    <row r="645" spans="26:28" x14ac:dyDescent="0.25">
      <c r="Z645" s="128">
        <f t="shared" si="71"/>
        <v>0.83333333333333337</v>
      </c>
      <c r="AA645" s="129">
        <f>saida!$AO$20</f>
        <v>318.7</v>
      </c>
      <c r="AB645" s="128">
        <f t="shared" si="72"/>
        <v>0.58972709728260642</v>
      </c>
    </row>
    <row r="646" spans="26:28" x14ac:dyDescent="0.25">
      <c r="Z646" s="128">
        <f t="shared" si="71"/>
        <v>0.8666666666666667</v>
      </c>
      <c r="AA646" s="129">
        <f>saida!$AO$20</f>
        <v>318.7</v>
      </c>
      <c r="AB646" s="128">
        <f t="shared" si="72"/>
        <v>0.64198510785913698</v>
      </c>
    </row>
    <row r="647" spans="26:28" x14ac:dyDescent="0.25">
      <c r="Z647" s="128">
        <f t="shared" si="71"/>
        <v>0.9</v>
      </c>
      <c r="AA647" s="129">
        <f>saida!$AO$20</f>
        <v>318.7</v>
      </c>
      <c r="AB647" s="128">
        <f t="shared" si="72"/>
        <v>0.7083136865143097</v>
      </c>
    </row>
    <row r="648" spans="26:28" x14ac:dyDescent="0.25">
      <c r="Z648" s="128">
        <f t="shared" si="71"/>
        <v>0.93333333333333335</v>
      </c>
      <c r="AA648" s="129">
        <f>saida!$AO$20</f>
        <v>318.7</v>
      </c>
      <c r="AB648" s="128">
        <f t="shared" si="72"/>
        <v>0.79239016530423201</v>
      </c>
    </row>
    <row r="649" spans="26:28" x14ac:dyDescent="0.25">
      <c r="Z649" s="128">
        <f t="shared" si="71"/>
        <v>0.96666666666666667</v>
      </c>
      <c r="AA649" s="129">
        <f>saida!$AO$20</f>
        <v>318.7</v>
      </c>
      <c r="AB649" s="128">
        <f t="shared" si="72"/>
        <v>0.89927088951194301</v>
      </c>
    </row>
    <row r="650" spans="26:28" x14ac:dyDescent="0.25">
      <c r="Z650" s="128">
        <f t="shared" si="71"/>
        <v>1</v>
      </c>
      <c r="AA650" s="129">
        <f>saida!$AO$20</f>
        <v>318.7</v>
      </c>
      <c r="AB650" s="128">
        <f t="shared" si="72"/>
        <v>1.0362784124700679</v>
      </c>
    </row>
    <row r="651" spans="26:28" x14ac:dyDescent="0.25">
      <c r="Z651" s="133">
        <f t="shared" si="71"/>
        <v>0</v>
      </c>
      <c r="AA651" s="134">
        <f>saida!$AO$21</f>
        <v>322.14999999999998</v>
      </c>
      <c r="AB651" s="133">
        <f t="shared" ref="AB651:AB680" si="73">Z5</f>
        <v>1.7130952647663999</v>
      </c>
    </row>
    <row r="652" spans="26:28" x14ac:dyDescent="0.25">
      <c r="Z652" s="133">
        <f t="shared" si="71"/>
        <v>3.3333333333333333E-2</v>
      </c>
      <c r="AA652" s="134">
        <f>saida!$AO$21</f>
        <v>322.14999999999998</v>
      </c>
      <c r="AB652" s="133">
        <f t="shared" si="73"/>
        <v>1.476849792689638</v>
      </c>
    </row>
    <row r="653" spans="26:28" x14ac:dyDescent="0.25">
      <c r="Z653" s="133">
        <f t="shared" si="71"/>
        <v>6.6666666666666666E-2</v>
      </c>
      <c r="AA653" s="134">
        <f>saida!$AO$21</f>
        <v>322.14999999999998</v>
      </c>
      <c r="AB653" s="133">
        <f t="shared" si="73"/>
        <v>1.286600590212533</v>
      </c>
    </row>
    <row r="654" spans="26:28" x14ac:dyDescent="0.25">
      <c r="Z654" s="133">
        <f t="shared" si="71"/>
        <v>0.1</v>
      </c>
      <c r="AA654" s="134">
        <f>saida!$AO$21</f>
        <v>322.14999999999998</v>
      </c>
      <c r="AB654" s="133">
        <f t="shared" si="73"/>
        <v>1.1323463429234271</v>
      </c>
    </row>
    <row r="655" spans="26:28" x14ac:dyDescent="0.25">
      <c r="Z655" s="133">
        <f t="shared" si="71"/>
        <v>0.1333333333333333</v>
      </c>
      <c r="AA655" s="134">
        <f>saida!$AO$21</f>
        <v>322.14999999999998</v>
      </c>
      <c r="AB655" s="133">
        <f t="shared" si="73"/>
        <v>1.00643876605031</v>
      </c>
    </row>
    <row r="656" spans="26:28" x14ac:dyDescent="0.25">
      <c r="Z656" s="133">
        <f t="shared" si="71"/>
        <v>0.16666666666666671</v>
      </c>
      <c r="AA656" s="134">
        <f>saida!$AO$21</f>
        <v>322.14999999999998</v>
      </c>
      <c r="AB656" s="133">
        <f t="shared" si="73"/>
        <v>0.90302166995490041</v>
      </c>
    </row>
    <row r="657" spans="26:28" x14ac:dyDescent="0.25">
      <c r="Z657" s="133">
        <f t="shared" si="71"/>
        <v>0.2</v>
      </c>
      <c r="AA657" s="134">
        <f>saida!$AO$21</f>
        <v>322.14999999999998</v>
      </c>
      <c r="AB657" s="133">
        <f t="shared" si="73"/>
        <v>0.81760009114855703</v>
      </c>
    </row>
    <row r="658" spans="26:28" x14ac:dyDescent="0.25">
      <c r="Z658" s="133">
        <f t="shared" si="71"/>
        <v>0.23333333333333331</v>
      </c>
      <c r="AA658" s="134">
        <f>saida!$AO$21</f>
        <v>322.14999999999998</v>
      </c>
      <c r="AB658" s="133">
        <f t="shared" si="73"/>
        <v>0.74671325264299393</v>
      </c>
    </row>
    <row r="659" spans="26:28" x14ac:dyDescent="0.25">
      <c r="Z659" s="133">
        <f t="shared" si="71"/>
        <v>0.26666666666666672</v>
      </c>
      <c r="AA659" s="134">
        <f>saida!$AO$21</f>
        <v>322.14999999999998</v>
      </c>
      <c r="AB659" s="133">
        <f t="shared" si="73"/>
        <v>0.68768831524657381</v>
      </c>
    </row>
    <row r="660" spans="26:28" x14ac:dyDescent="0.25">
      <c r="Z660" s="133">
        <f t="shared" si="71"/>
        <v>0.3</v>
      </c>
      <c r="AA660" s="134">
        <f>saida!$AO$21</f>
        <v>322.14999999999998</v>
      </c>
      <c r="AB660" s="133">
        <f t="shared" si="73"/>
        <v>0.63845590081881998</v>
      </c>
    </row>
    <row r="661" spans="26:28" x14ac:dyDescent="0.25">
      <c r="Z661" s="133">
        <f t="shared" si="71"/>
        <v>0.33333333333333331</v>
      </c>
      <c r="AA661" s="134">
        <f>saida!$AO$21</f>
        <v>322.14999999999998</v>
      </c>
      <c r="AB661" s="133">
        <f t="shared" si="73"/>
        <v>0.59741233105517577</v>
      </c>
    </row>
    <row r="662" spans="26:28" x14ac:dyDescent="0.25">
      <c r="Z662" s="133">
        <f t="shared" si="71"/>
        <v>0.36666666666666659</v>
      </c>
      <c r="AA662" s="134">
        <f>saida!$AO$21</f>
        <v>322.14999999999998</v>
      </c>
      <c r="AB662" s="133">
        <f t="shared" si="73"/>
        <v>0.56331703753252238</v>
      </c>
    </row>
    <row r="663" spans="26:28" x14ac:dyDescent="0.25">
      <c r="Z663" s="133">
        <f t="shared" si="71"/>
        <v>0.4</v>
      </c>
      <c r="AA663" s="134">
        <f>saida!$AO$21</f>
        <v>322.14999999999998</v>
      </c>
      <c r="AB663" s="133">
        <f t="shared" si="73"/>
        <v>0.53521646198782902</v>
      </c>
    </row>
    <row r="664" spans="26:28" x14ac:dyDescent="0.25">
      <c r="Z664" s="133">
        <f t="shared" si="71"/>
        <v>0.43333333333333329</v>
      </c>
      <c r="AA664" s="134">
        <f>saida!$AO$21</f>
        <v>322.14999999999998</v>
      </c>
      <c r="AB664" s="133">
        <f t="shared" si="73"/>
        <v>0.51238804571246999</v>
      </c>
    </row>
    <row r="665" spans="26:28" x14ac:dyDescent="0.25">
      <c r="Z665" s="133">
        <f t="shared" si="71"/>
        <v>0.46666666666666667</v>
      </c>
      <c r="AA665" s="134">
        <f>saida!$AO$21</f>
        <v>322.14999999999998</v>
      </c>
      <c r="AB665" s="133">
        <f t="shared" si="73"/>
        <v>0.49429966038720702</v>
      </c>
    </row>
    <row r="666" spans="26:28" x14ac:dyDescent="0.25">
      <c r="Z666" s="133">
        <f t="shared" si="71"/>
        <v>0.5</v>
      </c>
      <c r="AA666" s="134">
        <f>saida!$AO$21</f>
        <v>322.14999999999998</v>
      </c>
      <c r="AB666" s="133">
        <f t="shared" si="73"/>
        <v>0.4805811809738067</v>
      </c>
    </row>
    <row r="667" spans="26:28" x14ac:dyDescent="0.25">
      <c r="Z667" s="133">
        <f t="shared" si="71"/>
        <v>0.53333333333333333</v>
      </c>
      <c r="AA667" s="134">
        <f>saida!$AO$21</f>
        <v>322.14999999999998</v>
      </c>
      <c r="AB667" s="133">
        <f t="shared" si="73"/>
        <v>0.47100594085067032</v>
      </c>
    </row>
    <row r="668" spans="26:28" x14ac:dyDescent="0.25">
      <c r="Z668" s="133">
        <f t="shared" si="71"/>
        <v>0.56666666666666665</v>
      </c>
      <c r="AA668" s="134">
        <f>saida!$AO$21</f>
        <v>322.14999999999998</v>
      </c>
      <c r="AB668" s="133">
        <f t="shared" si="73"/>
        <v>0.46548062673002222</v>
      </c>
    </row>
    <row r="669" spans="26:28" x14ac:dyDescent="0.25">
      <c r="Z669" s="133">
        <f t="shared" si="71"/>
        <v>0.6</v>
      </c>
      <c r="AA669" s="134">
        <f>saida!$AO$21</f>
        <v>322.14999999999998</v>
      </c>
      <c r="AB669" s="133">
        <f t="shared" si="73"/>
        <v>0.46404283458143791</v>
      </c>
    </row>
    <row r="670" spans="26:28" x14ac:dyDescent="0.25">
      <c r="Z670" s="133">
        <f t="shared" ref="Z670:Z679" si="74">Z639</f>
        <v>0.6333333333333333</v>
      </c>
      <c r="AA670" s="134">
        <f>saida!$AO$21</f>
        <v>322.14999999999998</v>
      </c>
      <c r="AB670" s="133">
        <f t="shared" si="73"/>
        <v>0.46686607060656821</v>
      </c>
    </row>
    <row r="671" spans="26:28" x14ac:dyDescent="0.25">
      <c r="Z671" s="133">
        <f t="shared" si="74"/>
        <v>0.66666666666666663</v>
      </c>
      <c r="AA671" s="134">
        <f>saida!$AO$21</f>
        <v>322.14999999999998</v>
      </c>
      <c r="AB671" s="133">
        <f t="shared" si="73"/>
        <v>0.47427248303812408</v>
      </c>
    </row>
    <row r="672" spans="26:28" x14ac:dyDescent="0.25">
      <c r="Z672" s="133">
        <f t="shared" si="74"/>
        <v>0.7</v>
      </c>
      <c r="AA672" s="134">
        <f>saida!$AO$21</f>
        <v>322.14999999999998</v>
      </c>
      <c r="AB672" s="133">
        <f t="shared" si="73"/>
        <v>0.48675408348732369</v>
      </c>
    </row>
    <row r="673" spans="12:28" x14ac:dyDescent="0.25">
      <c r="Z673" s="133">
        <f t="shared" si="74"/>
        <v>0.73333333333333328</v>
      </c>
      <c r="AA673" s="134">
        <f>saida!$AO$21</f>
        <v>322.14999999999998</v>
      </c>
      <c r="AB673" s="133">
        <f t="shared" si="73"/>
        <v>0.50500369960114044</v>
      </c>
    </row>
    <row r="674" spans="12:28" x14ac:dyDescent="0.25">
      <c r="Z674" s="133">
        <f t="shared" si="74"/>
        <v>0.76666666666666661</v>
      </c>
      <c r="AA674" s="134">
        <f>saida!$AO$21</f>
        <v>322.14999999999998</v>
      </c>
      <c r="AB674" s="133">
        <f t="shared" si="73"/>
        <v>0.52995747612477895</v>
      </c>
    </row>
    <row r="675" spans="12:28" x14ac:dyDescent="0.25">
      <c r="Z675" s="133">
        <f t="shared" si="74"/>
        <v>0.8</v>
      </c>
      <c r="AA675" s="134">
        <f>saida!$AO$21</f>
        <v>322.14999999999998</v>
      </c>
      <c r="AB675" s="133">
        <f t="shared" si="73"/>
        <v>0.56285162586939264</v>
      </c>
    </row>
    <row r="676" spans="12:28" x14ac:dyDescent="0.25">
      <c r="Z676" s="133">
        <f t="shared" si="74"/>
        <v>0.83333333333333337</v>
      </c>
      <c r="AA676" s="134">
        <f>saida!$AO$21</f>
        <v>322.14999999999998</v>
      </c>
      <c r="AB676" s="133">
        <f t="shared" si="73"/>
        <v>0.60529788118186878</v>
      </c>
    </row>
    <row r="677" spans="12:28" x14ac:dyDescent="0.25">
      <c r="Z677" s="133">
        <f t="shared" si="74"/>
        <v>0.8666666666666667</v>
      </c>
      <c r="AA677" s="134">
        <f>saida!$AO$21</f>
        <v>322.14999999999998</v>
      </c>
      <c r="AB677" s="133">
        <f t="shared" si="73"/>
        <v>0.65938606205284456</v>
      </c>
    </row>
    <row r="678" spans="12:28" x14ac:dyDescent="0.25">
      <c r="Z678" s="133">
        <f t="shared" si="74"/>
        <v>0.9</v>
      </c>
      <c r="AA678" s="134">
        <f>saida!$AO$21</f>
        <v>322.14999999999998</v>
      </c>
      <c r="AB678" s="133">
        <f t="shared" si="73"/>
        <v>0.72783141906624704</v>
      </c>
    </row>
    <row r="679" spans="12:28" x14ac:dyDescent="0.25">
      <c r="Z679" s="133">
        <f t="shared" si="74"/>
        <v>0.93333333333333335</v>
      </c>
      <c r="AA679" s="134">
        <f>saida!$AO$21</f>
        <v>322.14999999999998</v>
      </c>
      <c r="AB679" s="133">
        <f t="shared" si="73"/>
        <v>0.81420587782854026</v>
      </c>
    </row>
    <row r="680" spans="12:28" x14ac:dyDescent="0.25">
      <c r="L680" s="1"/>
      <c r="M680"/>
      <c r="Z680" s="133">
        <f>Z649</f>
        <v>0.96666666666666667</v>
      </c>
      <c r="AA680" s="134">
        <f>saida!$AO$21</f>
        <v>322.14999999999998</v>
      </c>
      <c r="AB680" s="133">
        <f t="shared" si="73"/>
        <v>0.92334239926799777</v>
      </c>
    </row>
    <row r="681" spans="12:28" x14ac:dyDescent="0.25">
      <c r="L681" s="1"/>
      <c r="M681"/>
      <c r="Z681" s="133">
        <f>Z650</f>
        <v>1</v>
      </c>
      <c r="AA681" s="134">
        <f>saida!$AO$21</f>
        <v>322.14999999999998</v>
      </c>
      <c r="AB681" s="133">
        <f>Z35</f>
        <v>1.06212396157885</v>
      </c>
    </row>
    <row r="682" spans="12:28" x14ac:dyDescent="0.25">
      <c r="L682" s="1"/>
      <c r="M682"/>
      <c r="Z682" s="128">
        <f t="shared" ref="Z682:Z745" si="75">Z651</f>
        <v>0</v>
      </c>
      <c r="AA682" s="129">
        <f>saida!$AO$22</f>
        <v>323.14999999999998</v>
      </c>
      <c r="AB682" s="128">
        <f>AA5</f>
        <v>1.733920906830493</v>
      </c>
    </row>
    <row r="683" spans="12:28" x14ac:dyDescent="0.25">
      <c r="L683" s="1"/>
      <c r="M683"/>
      <c r="Z683" s="128">
        <f t="shared" si="75"/>
        <v>3.3333333333333333E-2</v>
      </c>
      <c r="AA683" s="129">
        <f>saida!$AO$22</f>
        <v>323.14999999999998</v>
      </c>
      <c r="AB683" s="128">
        <f t="shared" ref="AB683:AB712" si="76">AA6</f>
        <v>1.495454798698449</v>
      </c>
    </row>
    <row r="684" spans="12:28" x14ac:dyDescent="0.25">
      <c r="L684" s="1"/>
      <c r="Z684" s="128">
        <f t="shared" si="75"/>
        <v>6.6666666666666666E-2</v>
      </c>
      <c r="AA684" s="129">
        <f>saida!$AO$22</f>
        <v>323.14999999999998</v>
      </c>
      <c r="AB684" s="128">
        <f t="shared" si="76"/>
        <v>1.3031294797645321</v>
      </c>
    </row>
    <row r="685" spans="12:28" x14ac:dyDescent="0.25">
      <c r="L685" s="1"/>
      <c r="Z685" s="128">
        <f t="shared" si="75"/>
        <v>0.1</v>
      </c>
      <c r="AA685" s="129">
        <f>saida!$AO$22</f>
        <v>323.14999999999998</v>
      </c>
      <c r="AB685" s="128">
        <f t="shared" si="76"/>
        <v>1.1469823806056849</v>
      </c>
    </row>
    <row r="686" spans="12:28" x14ac:dyDescent="0.25">
      <c r="L686" s="1"/>
      <c r="Z686" s="128">
        <f t="shared" si="75"/>
        <v>0.1333333333333333</v>
      </c>
      <c r="AA686" s="129">
        <f>saida!$AO$22</f>
        <v>323.14999999999998</v>
      </c>
      <c r="AB686" s="128">
        <f t="shared" si="76"/>
        <v>1.0193771772945881</v>
      </c>
    </row>
    <row r="687" spans="12:28" x14ac:dyDescent="0.25">
      <c r="L687" s="1"/>
      <c r="Z687" s="128">
        <f t="shared" si="75"/>
        <v>0.16666666666666671</v>
      </c>
      <c r="AA687" s="129">
        <f>saida!$AO$22</f>
        <v>323.14999999999998</v>
      </c>
      <c r="AB687" s="128">
        <f t="shared" si="76"/>
        <v>0.91445399146444173</v>
      </c>
    </row>
    <row r="688" spans="12:28" x14ac:dyDescent="0.25">
      <c r="L688" s="1"/>
      <c r="Z688" s="128">
        <f t="shared" si="75"/>
        <v>0.2</v>
      </c>
      <c r="AA688" s="129">
        <f>saida!$AO$22</f>
        <v>323.14999999999998</v>
      </c>
      <c r="AB688" s="128">
        <f t="shared" si="76"/>
        <v>0.8277059259808095</v>
      </c>
    </row>
    <row r="689" spans="12:28" x14ac:dyDescent="0.25">
      <c r="L689" s="1"/>
      <c r="Z689" s="128">
        <f t="shared" si="75"/>
        <v>0.23333333333333331</v>
      </c>
      <c r="AA689" s="129">
        <f>saida!$AO$22</f>
        <v>323.14999999999998</v>
      </c>
      <c r="AB689" s="128">
        <f t="shared" si="76"/>
        <v>0.75565665943077298</v>
      </c>
    </row>
    <row r="690" spans="12:28" x14ac:dyDescent="0.25">
      <c r="L690" s="1"/>
      <c r="Z690" s="128">
        <f t="shared" si="75"/>
        <v>0.26666666666666672</v>
      </c>
      <c r="AA690" s="129">
        <f>saida!$AO$22</f>
        <v>323.14999999999998</v>
      </c>
      <c r="AB690" s="128">
        <f t="shared" si="76"/>
        <v>0.6956169397933617</v>
      </c>
    </row>
    <row r="691" spans="12:28" x14ac:dyDescent="0.25">
      <c r="L691" s="1"/>
      <c r="Z691" s="128">
        <f t="shared" si="75"/>
        <v>0.3</v>
      </c>
      <c r="AA691" s="129">
        <f>saida!$AO$22</f>
        <v>323.14999999999998</v>
      </c>
      <c r="AB691" s="128">
        <f t="shared" si="76"/>
        <v>0.64550163115700121</v>
      </c>
    </row>
    <row r="692" spans="12:28" x14ac:dyDescent="0.25">
      <c r="L692" s="1"/>
      <c r="Z692" s="128">
        <f t="shared" si="75"/>
        <v>0.33333333333333331</v>
      </c>
      <c r="AA692" s="129">
        <f>saida!$AO$22</f>
        <v>323.14999999999998</v>
      </c>
      <c r="AB692" s="128">
        <f t="shared" si="76"/>
        <v>0.60369272632370408</v>
      </c>
    </row>
    <row r="693" spans="12:28" x14ac:dyDescent="0.25">
      <c r="L693" s="1"/>
      <c r="Z693" s="128">
        <f t="shared" si="75"/>
        <v>0.36666666666666659</v>
      </c>
      <c r="AA693" s="129">
        <f>saida!$AO$22</f>
        <v>323.14999999999998</v>
      </c>
      <c r="AB693" s="128">
        <f t="shared" si="76"/>
        <v>0.56893709146210492</v>
      </c>
    </row>
    <row r="694" spans="12:28" x14ac:dyDescent="0.25">
      <c r="L694" s="1"/>
      <c r="Z694" s="128">
        <f t="shared" si="75"/>
        <v>0.4</v>
      </c>
      <c r="AA694" s="129">
        <f>saida!$AO$22</f>
        <v>323.14999999999998</v>
      </c>
      <c r="AB694" s="128">
        <f t="shared" si="76"/>
        <v>0.54027045789502048</v>
      </c>
    </row>
    <row r="695" spans="12:28" x14ac:dyDescent="0.25">
      <c r="L695" s="1"/>
      <c r="Z695" s="128">
        <f t="shared" si="75"/>
        <v>0.43333333333333329</v>
      </c>
      <c r="AA695" s="129">
        <f>saida!$AO$22</f>
        <v>323.14999999999998</v>
      </c>
      <c r="AB695" s="128">
        <f t="shared" si="76"/>
        <v>0.51696138166027228</v>
      </c>
    </row>
    <row r="696" spans="12:28" x14ac:dyDescent="0.25">
      <c r="L696" s="1"/>
      <c r="Z696" s="128">
        <f t="shared" si="75"/>
        <v>0.46666666666666667</v>
      </c>
      <c r="AA696" s="129">
        <f>saida!$AO$22</f>
        <v>323.14999999999998</v>
      </c>
      <c r="AB696" s="128">
        <f t="shared" si="76"/>
        <v>0.49847059594251919</v>
      </c>
    </row>
    <row r="697" spans="12:28" x14ac:dyDescent="0.25">
      <c r="L697" s="1"/>
      <c r="Z697" s="128">
        <f t="shared" si="75"/>
        <v>0.5</v>
      </c>
      <c r="AA697" s="129">
        <f>saida!$AO$22</f>
        <v>323.14999999999998</v>
      </c>
      <c r="AB697" s="128">
        <f t="shared" si="76"/>
        <v>0.48442249946302163</v>
      </c>
    </row>
    <row r="698" spans="12:28" x14ac:dyDescent="0.25">
      <c r="L698" s="1"/>
      <c r="Z698" s="128">
        <f t="shared" si="75"/>
        <v>0.53333333333333333</v>
      </c>
      <c r="AA698" s="129">
        <f>saida!$AO$22</f>
        <v>323.14999999999998</v>
      </c>
      <c r="AB698" s="128">
        <f t="shared" si="76"/>
        <v>0.4745865441849923</v>
      </c>
    </row>
    <row r="699" spans="12:28" x14ac:dyDescent="0.25">
      <c r="L699" s="1"/>
      <c r="Z699" s="128">
        <f t="shared" si="75"/>
        <v>0.56666666666666665</v>
      </c>
      <c r="AA699" s="129">
        <f>saida!$AO$22</f>
        <v>323.14999999999998</v>
      </c>
      <c r="AB699" s="128">
        <f t="shared" si="76"/>
        <v>0.46886709001238303</v>
      </c>
    </row>
    <row r="700" spans="12:28" x14ac:dyDescent="0.25">
      <c r="L700" s="1"/>
      <c r="Z700" s="128">
        <f t="shared" si="75"/>
        <v>0.6</v>
      </c>
      <c r="AA700" s="129">
        <f>saida!$AO$22</f>
        <v>323.14999999999998</v>
      </c>
      <c r="AB700" s="128">
        <f t="shared" si="76"/>
        <v>0.46730094725988219</v>
      </c>
    </row>
    <row r="701" spans="12:28" x14ac:dyDescent="0.25">
      <c r="L701" s="1"/>
      <c r="Z701" s="128">
        <f t="shared" si="75"/>
        <v>0.6333333333333333</v>
      </c>
      <c r="AA701" s="129">
        <f>saida!$AO$22</f>
        <v>323.14999999999998</v>
      </c>
      <c r="AB701" s="128">
        <f t="shared" si="76"/>
        <v>0.47006237897876829</v>
      </c>
    </row>
    <row r="702" spans="12:28" x14ac:dyDescent="0.25">
      <c r="L702" s="1"/>
      <c r="Z702" s="128">
        <f t="shared" si="75"/>
        <v>0.66666666666666663</v>
      </c>
      <c r="AA702" s="129">
        <f>saida!$AO$22</f>
        <v>323.14999999999998</v>
      </c>
      <c r="AB702" s="128">
        <f t="shared" si="76"/>
        <v>0.47747582097957142</v>
      </c>
    </row>
    <row r="703" spans="12:28" x14ac:dyDescent="0.25">
      <c r="L703" s="1"/>
      <c r="Z703" s="128">
        <f t="shared" si="75"/>
        <v>0.7</v>
      </c>
      <c r="AA703" s="129">
        <f>saida!$AO$22</f>
        <v>323.14999999999998</v>
      </c>
      <c r="AB703" s="128">
        <f t="shared" si="76"/>
        <v>0.49003702576846297</v>
      </c>
    </row>
    <row r="704" spans="12:28" x14ac:dyDescent="0.25">
      <c r="L704" s="1"/>
      <c r="Z704" s="128">
        <f t="shared" si="75"/>
        <v>0.73333333333333328</v>
      </c>
      <c r="AA704" s="129">
        <f>saida!$AO$22</f>
        <v>323.14999999999998</v>
      </c>
      <c r="AB704" s="128">
        <f t="shared" si="76"/>
        <v>0.50844378158990555</v>
      </c>
    </row>
    <row r="705" spans="12:28" x14ac:dyDescent="0.25">
      <c r="L705" s="1"/>
      <c r="Z705" s="128">
        <f t="shared" si="75"/>
        <v>0.76666666666666661</v>
      </c>
      <c r="AA705" s="129">
        <f>saida!$AO$22</f>
        <v>323.14999999999998</v>
      </c>
      <c r="AB705" s="128">
        <f t="shared" si="76"/>
        <v>0.53363787635148863</v>
      </c>
    </row>
    <row r="706" spans="12:28" x14ac:dyDescent="0.25">
      <c r="L706" s="1"/>
      <c r="Z706" s="128">
        <f t="shared" si="75"/>
        <v>0.8</v>
      </c>
      <c r="AA706" s="129">
        <f>saida!$AO$22</f>
        <v>323.14999999999998</v>
      </c>
      <c r="AB706" s="128">
        <f t="shared" si="76"/>
        <v>0.56686078061539391</v>
      </c>
    </row>
    <row r="707" spans="12:28" x14ac:dyDescent="0.25">
      <c r="L707" s="1"/>
      <c r="Z707" s="128">
        <f t="shared" si="75"/>
        <v>0.83333333333333337</v>
      </c>
      <c r="AA707" s="129">
        <f>saida!$AO$22</f>
        <v>323.14999999999998</v>
      </c>
      <c r="AB707" s="128">
        <f t="shared" si="76"/>
        <v>0.60972716529638771</v>
      </c>
    </row>
    <row r="708" spans="12:28" x14ac:dyDescent="0.25">
      <c r="L708" s="1"/>
      <c r="Z708" s="128">
        <f t="shared" si="75"/>
        <v>0.8666666666666667</v>
      </c>
      <c r="AA708" s="129">
        <f>saida!$AO$22</f>
        <v>323.14999999999998</v>
      </c>
      <c r="AB708" s="128">
        <f t="shared" si="76"/>
        <v>0.66432418835708185</v>
      </c>
    </row>
    <row r="709" spans="12:28" x14ac:dyDescent="0.25">
      <c r="L709" s="1"/>
      <c r="Z709" s="128">
        <f t="shared" si="75"/>
        <v>0.9</v>
      </c>
      <c r="AA709" s="129">
        <f>saida!$AO$22</f>
        <v>323.14999999999998</v>
      </c>
      <c r="AB709" s="128">
        <f t="shared" si="76"/>
        <v>0.73335348616943319</v>
      </c>
    </row>
    <row r="710" spans="12:28" x14ac:dyDescent="0.25">
      <c r="L710" s="1"/>
      <c r="Z710" s="128">
        <f t="shared" si="75"/>
        <v>0.93333333333333335</v>
      </c>
      <c r="AA710" s="129">
        <f>saida!$AO$22</f>
        <v>323.14999999999998</v>
      </c>
      <c r="AB710" s="128">
        <f t="shared" si="76"/>
        <v>0.82035373981178372</v>
      </c>
    </row>
    <row r="711" spans="12:28" x14ac:dyDescent="0.25">
      <c r="L711" s="1"/>
      <c r="Z711" s="128">
        <f t="shared" si="75"/>
        <v>0.96666666666666667</v>
      </c>
      <c r="AA711" s="129">
        <f>saida!$AO$22</f>
        <v>323.14999999999998</v>
      </c>
      <c r="AB711" s="128">
        <f t="shared" si="76"/>
        <v>0.93009031116739638</v>
      </c>
    </row>
    <row r="712" spans="12:28" x14ac:dyDescent="0.25">
      <c r="L712" s="1"/>
      <c r="Z712" s="128">
        <f t="shared" si="75"/>
        <v>1</v>
      </c>
      <c r="AA712" s="129">
        <f>saida!$AO$22</f>
        <v>323.14999999999998</v>
      </c>
      <c r="AB712" s="128">
        <f t="shared" si="76"/>
        <v>1.069316412617848</v>
      </c>
    </row>
    <row r="713" spans="12:28" x14ac:dyDescent="0.25">
      <c r="L713" s="1"/>
      <c r="Z713" s="133">
        <f t="shared" si="75"/>
        <v>0</v>
      </c>
      <c r="AA713" s="134">
        <f>saida!$AO$23</f>
        <v>326.89999999999998</v>
      </c>
      <c r="AB713" s="133">
        <f>AB5</f>
        <v>1.8130912674910939</v>
      </c>
    </row>
    <row r="714" spans="12:28" x14ac:dyDescent="0.25">
      <c r="L714" s="1"/>
      <c r="Z714" s="133">
        <f t="shared" si="75"/>
        <v>3.3333333333333333E-2</v>
      </c>
      <c r="AA714" s="134">
        <f>saida!$AO$23</f>
        <v>326.89999999999998</v>
      </c>
      <c r="AB714" s="133">
        <f t="shared" ref="AB714:AB743" si="77">AB6</f>
        <v>1.5663157169403681</v>
      </c>
    </row>
    <row r="715" spans="12:28" x14ac:dyDescent="0.25">
      <c r="L715" s="1"/>
      <c r="Z715" s="133">
        <f t="shared" si="75"/>
        <v>6.6666666666666666E-2</v>
      </c>
      <c r="AA715" s="134">
        <f>saida!$AO$23</f>
        <v>326.89999999999998</v>
      </c>
      <c r="AB715" s="133">
        <f t="shared" si="77"/>
        <v>1.3661695962918889</v>
      </c>
    </row>
    <row r="716" spans="12:28" x14ac:dyDescent="0.25">
      <c r="L716" s="1"/>
      <c r="Z716" s="133">
        <f t="shared" si="75"/>
        <v>0.1</v>
      </c>
      <c r="AA716" s="134">
        <f>saida!$AO$23</f>
        <v>326.89999999999998</v>
      </c>
      <c r="AB716" s="133">
        <f t="shared" si="77"/>
        <v>1.20285164522193</v>
      </c>
    </row>
    <row r="717" spans="12:28" x14ac:dyDescent="0.25">
      <c r="L717" s="1"/>
      <c r="Z717" s="133">
        <f t="shared" si="75"/>
        <v>0.1333333333333333</v>
      </c>
      <c r="AA717" s="134">
        <f>saida!$AO$23</f>
        <v>326.89999999999998</v>
      </c>
      <c r="AB717" s="133">
        <f t="shared" si="77"/>
        <v>1.0687848926945049</v>
      </c>
    </row>
    <row r="718" spans="12:28" x14ac:dyDescent="0.25">
      <c r="L718" s="1"/>
      <c r="Z718" s="133">
        <f t="shared" si="75"/>
        <v>0.16666666666666671</v>
      </c>
      <c r="AA718" s="134">
        <f>saida!$AO$23</f>
        <v>326.89999999999998</v>
      </c>
      <c r="AB718" s="133">
        <f t="shared" si="77"/>
        <v>0.95810718356724578</v>
      </c>
    </row>
    <row r="719" spans="12:28" x14ac:dyDescent="0.25">
      <c r="L719" s="1"/>
      <c r="Z719" s="133">
        <f t="shared" si="75"/>
        <v>0.2</v>
      </c>
      <c r="AA719" s="134">
        <f>saida!$AO$23</f>
        <v>326.89999999999998</v>
      </c>
      <c r="AB719" s="133">
        <f t="shared" si="77"/>
        <v>0.86627532066083612</v>
      </c>
    </row>
    <row r="720" spans="12:28" x14ac:dyDescent="0.25">
      <c r="L720" s="1"/>
      <c r="Z720" s="133">
        <f t="shared" si="75"/>
        <v>0.23333333333333331</v>
      </c>
      <c r="AA720" s="134">
        <f>saida!$AO$23</f>
        <v>326.89999999999998</v>
      </c>
      <c r="AB720" s="133">
        <f t="shared" si="77"/>
        <v>0.78976043750902869</v>
      </c>
    </row>
    <row r="721" spans="12:28" x14ac:dyDescent="0.25">
      <c r="L721" s="1"/>
      <c r="Z721" s="133">
        <f t="shared" si="75"/>
        <v>0.26666666666666672</v>
      </c>
      <c r="AA721" s="134">
        <f>saida!$AO$23</f>
        <v>326.89999999999998</v>
      </c>
      <c r="AB721" s="133">
        <f t="shared" si="77"/>
        <v>0.72581534397746683</v>
      </c>
    </row>
    <row r="722" spans="12:28" x14ac:dyDescent="0.25">
      <c r="L722" s="1"/>
      <c r="Z722" s="133">
        <f t="shared" si="75"/>
        <v>0.3</v>
      </c>
      <c r="AA722" s="134">
        <f>saida!$AO$23</f>
        <v>326.89999999999998</v>
      </c>
      <c r="AB722" s="133">
        <f t="shared" si="77"/>
        <v>0.67229783340200699</v>
      </c>
    </row>
    <row r="723" spans="12:28" x14ac:dyDescent="0.25">
      <c r="L723" s="1"/>
      <c r="Z723" s="133">
        <f t="shared" si="75"/>
        <v>0.33333333333333331</v>
      </c>
      <c r="AA723" s="134">
        <f>saida!$AO$23</f>
        <v>326.89999999999998</v>
      </c>
      <c r="AB723" s="133">
        <f t="shared" si="77"/>
        <v>0.62753705541198856</v>
      </c>
    </row>
    <row r="724" spans="12:28" x14ac:dyDescent="0.25">
      <c r="L724" s="1"/>
      <c r="Z724" s="133">
        <f t="shared" si="75"/>
        <v>0.36666666666666659</v>
      </c>
      <c r="AA724" s="134">
        <f>saida!$AO$23</f>
        <v>326.89999999999998</v>
      </c>
      <c r="AB724" s="133">
        <f t="shared" si="77"/>
        <v>0.59023286763968241</v>
      </c>
    </row>
    <row r="725" spans="12:28" x14ac:dyDescent="0.25">
      <c r="L725" s="1"/>
      <c r="Z725" s="133">
        <f t="shared" si="75"/>
        <v>0.4</v>
      </c>
      <c r="AA725" s="134">
        <f>saida!$AO$23</f>
        <v>326.89999999999998</v>
      </c>
      <c r="AB725" s="133">
        <f t="shared" si="77"/>
        <v>0.55938043172306007</v>
      </c>
    </row>
    <row r="726" spans="12:28" x14ac:dyDescent="0.25">
      <c r="L726" s="1"/>
      <c r="Z726" s="133">
        <f t="shared" si="75"/>
        <v>0.43333333333333329</v>
      </c>
      <c r="AA726" s="134">
        <f>saida!$AO$23</f>
        <v>326.89999999999998</v>
      </c>
      <c r="AB726" s="133">
        <f t="shared" si="77"/>
        <v>0.53421424589942035</v>
      </c>
    </row>
    <row r="727" spans="12:28" x14ac:dyDescent="0.25">
      <c r="L727" s="1"/>
      <c r="Z727" s="133">
        <f t="shared" si="75"/>
        <v>0.46666666666666667</v>
      </c>
      <c r="AA727" s="134">
        <f>saida!$AO$23</f>
        <v>326.89999999999998</v>
      </c>
      <c r="AB727" s="133">
        <f t="shared" si="77"/>
        <v>0.51416733051435148</v>
      </c>
    </row>
    <row r="728" spans="12:28" x14ac:dyDescent="0.25">
      <c r="L728" s="1"/>
      <c r="Z728" s="133">
        <f t="shared" si="75"/>
        <v>0.5</v>
      </c>
      <c r="AA728" s="134">
        <f>saida!$AO$23</f>
        <v>326.89999999999998</v>
      </c>
      <c r="AB728" s="133">
        <f t="shared" si="77"/>
        <v>0.49884248263706898</v>
      </c>
    </row>
    <row r="729" spans="12:28" x14ac:dyDescent="0.25">
      <c r="L729" s="1"/>
      <c r="Z729" s="133">
        <f t="shared" si="75"/>
        <v>0.53333333333333333</v>
      </c>
      <c r="AA729" s="134">
        <f>saida!$AO$23</f>
        <v>326.89999999999998</v>
      </c>
      <c r="AB729" s="133">
        <f t="shared" si="77"/>
        <v>0.48799345986999992</v>
      </c>
    </row>
    <row r="730" spans="12:28" x14ac:dyDescent="0.25">
      <c r="L730" s="1"/>
      <c r="Z730" s="133">
        <f t="shared" si="75"/>
        <v>0.56666666666666665</v>
      </c>
      <c r="AA730" s="134">
        <f>saida!$AO$23</f>
        <v>326.89999999999998</v>
      </c>
      <c r="AB730" s="133">
        <f t="shared" si="77"/>
        <v>0.48151470473634489</v>
      </c>
    </row>
    <row r="731" spans="12:28" x14ac:dyDescent="0.25">
      <c r="L731" s="1"/>
      <c r="Z731" s="133">
        <f t="shared" si="75"/>
        <v>0.6</v>
      </c>
      <c r="AA731" s="134">
        <f>saida!$AO$23</f>
        <v>326.89999999999998</v>
      </c>
      <c r="AB731" s="133">
        <f t="shared" si="77"/>
        <v>0.47943883033880219</v>
      </c>
    </row>
    <row r="732" spans="12:28" x14ac:dyDescent="0.25">
      <c r="L732" s="1"/>
      <c r="Z732" s="133">
        <f t="shared" si="75"/>
        <v>0.6333333333333333</v>
      </c>
      <c r="AA732" s="134">
        <f>saida!$AO$23</f>
        <v>326.89999999999998</v>
      </c>
      <c r="AB732" s="133">
        <f t="shared" si="77"/>
        <v>0.48194159194702368</v>
      </c>
    </row>
    <row r="733" spans="12:28" x14ac:dyDescent="0.25">
      <c r="L733" s="1"/>
      <c r="Z733" s="133">
        <f t="shared" si="75"/>
        <v>0.66666666666666663</v>
      </c>
      <c r="AA733" s="134">
        <f>saida!$AO$23</f>
        <v>326.89999999999998</v>
      </c>
      <c r="AB733" s="133">
        <f t="shared" si="77"/>
        <v>0.48935449067548181</v>
      </c>
    </row>
    <row r="734" spans="12:28" x14ac:dyDescent="0.25">
      <c r="L734" s="1"/>
      <c r="Z734" s="133">
        <f t="shared" si="75"/>
        <v>0.7</v>
      </c>
      <c r="AA734" s="134">
        <f>saida!$AO$23</f>
        <v>326.89999999999998</v>
      </c>
      <c r="AB734" s="133">
        <f t="shared" si="77"/>
        <v>0.50218550740398538</v>
      </c>
    </row>
    <row r="735" spans="12:28" x14ac:dyDescent="0.25">
      <c r="L735" s="1"/>
      <c r="Z735" s="133">
        <f t="shared" si="75"/>
        <v>0.73333333333333328</v>
      </c>
      <c r="AA735" s="134">
        <f>saida!$AO$23</f>
        <v>326.89999999999998</v>
      </c>
      <c r="AB735" s="133">
        <f t="shared" si="77"/>
        <v>0.52114876457205783</v>
      </c>
    </row>
    <row r="736" spans="12:28" x14ac:dyDescent="0.25">
      <c r="L736" s="1"/>
      <c r="Z736" s="133">
        <f t="shared" si="75"/>
        <v>0.76666666666666661</v>
      </c>
      <c r="AA736" s="134">
        <f>saida!$AO$23</f>
        <v>326.89999999999998</v>
      </c>
      <c r="AB736" s="133">
        <f t="shared" si="77"/>
        <v>0.54720422112576983</v>
      </c>
    </row>
    <row r="737" spans="12:28" x14ac:dyDescent="0.25">
      <c r="L737" s="1"/>
      <c r="Z737" s="133">
        <f t="shared" si="75"/>
        <v>0.8</v>
      </c>
      <c r="AA737" s="134">
        <f>saida!$AO$23</f>
        <v>326.89999999999998</v>
      </c>
      <c r="AB737" s="133">
        <f t="shared" si="77"/>
        <v>0.58160902207410914</v>
      </c>
    </row>
    <row r="738" spans="12:28" x14ac:dyDescent="0.25">
      <c r="L738" s="1"/>
      <c r="Z738" s="133">
        <f t="shared" si="75"/>
        <v>0.83333333333333337</v>
      </c>
      <c r="AA738" s="134">
        <f>saida!$AO$23</f>
        <v>326.89999999999998</v>
      </c>
      <c r="AB738" s="133">
        <f t="shared" si="77"/>
        <v>0.62598339126165614</v>
      </c>
    </row>
    <row r="739" spans="12:28" x14ac:dyDescent="0.25">
      <c r="L739" s="1"/>
      <c r="Z739" s="133">
        <f t="shared" si="75"/>
        <v>0.8666666666666667</v>
      </c>
      <c r="AA739" s="134">
        <f>saida!$AO$23</f>
        <v>326.89999999999998</v>
      </c>
      <c r="AB739" s="133">
        <f t="shared" si="77"/>
        <v>0.68239727193152555</v>
      </c>
    </row>
    <row r="740" spans="12:28" x14ac:dyDescent="0.25">
      <c r="L740" s="1"/>
      <c r="Z740" s="133">
        <f t="shared" si="75"/>
        <v>0.9</v>
      </c>
      <c r="AA740" s="134">
        <f>saida!$AO$23</f>
        <v>326.89999999999998</v>
      </c>
      <c r="AB740" s="133">
        <f t="shared" si="77"/>
        <v>0.75349207793853235</v>
      </c>
    </row>
    <row r="741" spans="12:28" x14ac:dyDescent="0.25">
      <c r="L741" s="1"/>
      <c r="Z741" s="133">
        <f t="shared" si="75"/>
        <v>0.93333333333333335</v>
      </c>
      <c r="AA741" s="134">
        <f>saida!$AO$23</f>
        <v>326.89999999999998</v>
      </c>
      <c r="AB741" s="133">
        <f t="shared" si="77"/>
        <v>0.84267089294395214</v>
      </c>
    </row>
    <row r="742" spans="12:28" x14ac:dyDescent="0.25">
      <c r="L742" s="1"/>
      <c r="Z742" s="133">
        <f t="shared" si="75"/>
        <v>0.96666666666666667</v>
      </c>
      <c r="AA742" s="134">
        <f>saida!$AO$23</f>
        <v>326.89999999999998</v>
      </c>
      <c r="AB742" s="133">
        <f t="shared" si="77"/>
        <v>0.95443363380283597</v>
      </c>
    </row>
    <row r="743" spans="12:28" x14ac:dyDescent="0.25">
      <c r="L743" s="1"/>
      <c r="Z743" s="133">
        <f t="shared" si="75"/>
        <v>1</v>
      </c>
      <c r="AA743" s="134">
        <f>saida!$AO$23</f>
        <v>326.89999999999998</v>
      </c>
      <c r="AB743" s="133">
        <f t="shared" si="77"/>
        <v>1.0950357181399539</v>
      </c>
    </row>
    <row r="744" spans="12:28" x14ac:dyDescent="0.25">
      <c r="L744" s="1"/>
      <c r="Z744" s="128">
        <f t="shared" si="75"/>
        <v>0</v>
      </c>
      <c r="AA744" s="129">
        <f>saida!$AO$24</f>
        <v>330.75</v>
      </c>
      <c r="AB744" s="128">
        <f>AC5</f>
        <v>1.896099273305538</v>
      </c>
    </row>
    <row r="745" spans="12:28" x14ac:dyDescent="0.25">
      <c r="L745" s="1"/>
      <c r="Z745" s="128">
        <f t="shared" si="75"/>
        <v>3.3333333333333333E-2</v>
      </c>
      <c r="AA745" s="129">
        <f>saida!$AO$24</f>
        <v>330.75</v>
      </c>
      <c r="AB745" s="128">
        <f t="shared" ref="AB745:AB774" si="78">AC6</f>
        <v>1.6408296828603071</v>
      </c>
    </row>
    <row r="746" spans="12:28" x14ac:dyDescent="0.25">
      <c r="L746" s="1"/>
      <c r="Z746" s="128">
        <f t="shared" ref="Z746:Z809" si="79">Z715</f>
        <v>6.6666666666666666E-2</v>
      </c>
      <c r="AA746" s="129">
        <f>saida!$AO$24</f>
        <v>330.75</v>
      </c>
      <c r="AB746" s="128">
        <f t="shared" si="78"/>
        <v>1.432604683714104</v>
      </c>
    </row>
    <row r="747" spans="12:28" x14ac:dyDescent="0.25">
      <c r="L747" s="1"/>
      <c r="Z747" s="128">
        <f t="shared" si="79"/>
        <v>0.1</v>
      </c>
      <c r="AA747" s="129">
        <f>saida!$AO$24</f>
        <v>330.75</v>
      </c>
      <c r="AB747" s="128">
        <f t="shared" si="78"/>
        <v>1.261812814694879</v>
      </c>
    </row>
    <row r="748" spans="12:28" x14ac:dyDescent="0.25">
      <c r="L748" s="1"/>
      <c r="Z748" s="128">
        <f t="shared" si="79"/>
        <v>0.1333333333333333</v>
      </c>
      <c r="AA748" s="129">
        <f>saida!$AO$24</f>
        <v>330.75</v>
      </c>
      <c r="AB748" s="128">
        <f t="shared" si="78"/>
        <v>1.1209609881128559</v>
      </c>
    </row>
    <row r="749" spans="12:28" x14ac:dyDescent="0.25">
      <c r="L749" s="1"/>
      <c r="Z749" s="128">
        <f t="shared" si="79"/>
        <v>0.16666666666666671</v>
      </c>
      <c r="AA749" s="129">
        <f>saida!$AO$24</f>
        <v>330.75</v>
      </c>
      <c r="AB749" s="128">
        <f t="shared" si="78"/>
        <v>1.0042036116462629</v>
      </c>
    </row>
    <row r="750" spans="12:28" x14ac:dyDescent="0.25">
      <c r="L750" s="1"/>
      <c r="Z750" s="128">
        <f t="shared" si="79"/>
        <v>0.2</v>
      </c>
      <c r="AA750" s="129">
        <f>saida!$AO$24</f>
        <v>330.75</v>
      </c>
      <c r="AB750" s="128">
        <f t="shared" si="78"/>
        <v>0.90697441840181914</v>
      </c>
    </row>
    <row r="751" spans="12:28" x14ac:dyDescent="0.25">
      <c r="L751" s="1"/>
      <c r="Z751" s="128">
        <f t="shared" si="79"/>
        <v>0.23333333333333331</v>
      </c>
      <c r="AA751" s="129">
        <f>saida!$AO$24</f>
        <v>330.75</v>
      </c>
      <c r="AB751" s="128">
        <f t="shared" si="78"/>
        <v>0.8257004884602247</v>
      </c>
    </row>
    <row r="752" spans="12:28" x14ac:dyDescent="0.25">
      <c r="L752" s="1"/>
      <c r="Z752" s="128">
        <f t="shared" si="79"/>
        <v>0.26666666666666672</v>
      </c>
      <c r="AA752" s="129">
        <f>saida!$AO$24</f>
        <v>330.75</v>
      </c>
      <c r="AB752" s="128">
        <f t="shared" si="78"/>
        <v>0.75758152174214244</v>
      </c>
    </row>
    <row r="753" spans="12:28" x14ac:dyDescent="0.25">
      <c r="L753" s="1"/>
      <c r="Z753" s="128">
        <f t="shared" si="79"/>
        <v>0.3</v>
      </c>
      <c r="AA753" s="129">
        <f>saida!$AO$24</f>
        <v>330.75</v>
      </c>
      <c r="AB753" s="128">
        <f t="shared" si="78"/>
        <v>0.70042040401942807</v>
      </c>
    </row>
    <row r="754" spans="12:28" x14ac:dyDescent="0.25">
      <c r="L754" s="1"/>
      <c r="Z754" s="128">
        <f t="shared" si="79"/>
        <v>0.33333333333333331</v>
      </c>
      <c r="AA754" s="129">
        <f>saida!$AO$24</f>
        <v>330.75</v>
      </c>
      <c r="AB754" s="128">
        <f t="shared" si="78"/>
        <v>0.65249376201903131</v>
      </c>
    </row>
    <row r="755" spans="12:28" x14ac:dyDescent="0.25">
      <c r="L755" s="1"/>
      <c r="Z755" s="128">
        <f t="shared" si="79"/>
        <v>0.36666666666666659</v>
      </c>
      <c r="AA755" s="129">
        <f>saida!$AO$24</f>
        <v>330.75</v>
      </c>
      <c r="AB755" s="128">
        <f t="shared" si="78"/>
        <v>0.61245354912992711</v>
      </c>
    </row>
    <row r="756" spans="12:28" x14ac:dyDescent="0.25">
      <c r="Z756" s="128">
        <f t="shared" si="79"/>
        <v>0.4</v>
      </c>
      <c r="AA756" s="129">
        <f>saida!$AO$24</f>
        <v>330.75</v>
      </c>
      <c r="AB756" s="128">
        <f t="shared" si="78"/>
        <v>0.57925270524735695</v>
      </c>
    </row>
    <row r="757" spans="12:28" x14ac:dyDescent="0.25">
      <c r="Z757" s="128">
        <f t="shared" si="79"/>
        <v>0.43333333333333329</v>
      </c>
      <c r="AA757" s="129">
        <f>saida!$AO$24</f>
        <v>330.75</v>
      </c>
      <c r="AB757" s="128">
        <f t="shared" si="78"/>
        <v>0.55208958580737344</v>
      </c>
    </row>
    <row r="758" spans="12:28" x14ac:dyDescent="0.25">
      <c r="Z758" s="128">
        <f t="shared" si="79"/>
        <v>0.46666666666666667</v>
      </c>
      <c r="AA758" s="129">
        <f>saida!$AO$24</f>
        <v>330.75</v>
      </c>
      <c r="AB758" s="128">
        <f t="shared" si="78"/>
        <v>0.53036720092965151</v>
      </c>
    </row>
    <row r="759" spans="12:28" x14ac:dyDescent="0.25">
      <c r="Z759" s="128">
        <f t="shared" si="79"/>
        <v>0.5</v>
      </c>
      <c r="AA759" s="129">
        <f>saida!$AO$24</f>
        <v>330.75</v>
      </c>
      <c r="AB759" s="128">
        <f t="shared" si="78"/>
        <v>0.51366437950232446</v>
      </c>
    </row>
    <row r="760" spans="12:28" x14ac:dyDescent="0.25">
      <c r="Z760" s="128">
        <f t="shared" si="79"/>
        <v>0.53333333333333333</v>
      </c>
      <c r="AA760" s="129">
        <f>saida!$AO$24</f>
        <v>330.75</v>
      </c>
      <c r="AB760" s="128">
        <f t="shared" si="78"/>
        <v>0.5017168332385229</v>
      </c>
    </row>
    <row r="761" spans="12:28" x14ac:dyDescent="0.25">
      <c r="Z761" s="128">
        <f t="shared" si="79"/>
        <v>0.56666666666666665</v>
      </c>
      <c r="AA761" s="129">
        <f>saida!$AO$24</f>
        <v>330.75</v>
      </c>
      <c r="AB761" s="128">
        <f t="shared" si="78"/>
        <v>0.49440678631428919</v>
      </c>
    </row>
    <row r="762" spans="12:28" x14ac:dyDescent="0.25">
      <c r="Z762" s="128">
        <f t="shared" si="79"/>
        <v>0.6</v>
      </c>
      <c r="AA762" s="129">
        <f>saida!$AO$24</f>
        <v>330.75</v>
      </c>
      <c r="AB762" s="128">
        <f t="shared" si="78"/>
        <v>0.49176039410372979</v>
      </c>
    </row>
    <row r="763" spans="12:28" x14ac:dyDescent="0.25">
      <c r="Z763" s="128">
        <f t="shared" si="79"/>
        <v>0.6333333333333333</v>
      </c>
      <c r="AA763" s="129">
        <f>saida!$AO$24</f>
        <v>330.75</v>
      </c>
      <c r="AB763" s="128">
        <f t="shared" si="78"/>
        <v>0.49395262321962607</v>
      </c>
    </row>
    <row r="764" spans="12:28" x14ac:dyDescent="0.25">
      <c r="Z764" s="128">
        <f t="shared" si="79"/>
        <v>0.66666666666666663</v>
      </c>
      <c r="AA764" s="129">
        <f>saida!$AO$24</f>
        <v>330.75</v>
      </c>
      <c r="AB764" s="128">
        <f t="shared" si="78"/>
        <v>0.50131961373737022</v>
      </c>
    </row>
    <row r="765" spans="12:28" x14ac:dyDescent="0.25">
      <c r="Z765" s="128">
        <f t="shared" si="79"/>
        <v>0.7</v>
      </c>
      <c r="AA765" s="129">
        <f>saida!$AO$24</f>
        <v>330.75</v>
      </c>
      <c r="AB765" s="128">
        <f t="shared" si="78"/>
        <v>0.51437879117680774</v>
      </c>
    </row>
    <row r="766" spans="12:28" x14ac:dyDescent="0.25">
      <c r="Z766" s="128">
        <f t="shared" si="79"/>
        <v>0.73333333333333328</v>
      </c>
      <c r="AA766" s="129">
        <f>saida!$AO$24</f>
        <v>330.75</v>
      </c>
      <c r="AB766" s="128">
        <f t="shared" si="78"/>
        <v>0.53385714251030914</v>
      </c>
    </row>
    <row r="767" spans="12:28" x14ac:dyDescent="0.25">
      <c r="Z767" s="128">
        <f t="shared" si="79"/>
        <v>0.76666666666666661</v>
      </c>
      <c r="AA767" s="129">
        <f>saida!$AO$24</f>
        <v>330.75</v>
      </c>
      <c r="AB767" s="128">
        <f t="shared" si="78"/>
        <v>0.56072816622825294</v>
      </c>
    </row>
    <row r="768" spans="12:28" x14ac:dyDescent="0.25">
      <c r="Z768" s="128">
        <f t="shared" si="79"/>
        <v>0.8</v>
      </c>
      <c r="AA768" s="129">
        <f>saida!$AO$24</f>
        <v>330.75</v>
      </c>
      <c r="AB768" s="128">
        <f t="shared" si="78"/>
        <v>0.59625824643528713</v>
      </c>
    </row>
    <row r="769" spans="26:28" x14ac:dyDescent="0.25">
      <c r="Z769" s="128">
        <f t="shared" si="79"/>
        <v>0.83333333333333337</v>
      </c>
      <c r="AA769" s="129">
        <f>saida!$AO$24</f>
        <v>330.75</v>
      </c>
      <c r="AB769" s="128">
        <f t="shared" si="78"/>
        <v>0.64206413267915774</v>
      </c>
    </row>
    <row r="770" spans="26:28" x14ac:dyDescent="0.25">
      <c r="Z770" s="128">
        <f t="shared" si="79"/>
        <v>0.8666666666666667</v>
      </c>
      <c r="AA770" s="129">
        <f>saida!$AO$24</f>
        <v>330.75</v>
      </c>
      <c r="AB770" s="128">
        <f t="shared" si="78"/>
        <v>0.70018606529868122</v>
      </c>
    </row>
    <row r="771" spans="26:28" x14ac:dyDescent="0.25">
      <c r="Z771" s="128">
        <f t="shared" si="79"/>
        <v>0.9</v>
      </c>
      <c r="AA771" s="129">
        <f>saida!$AO$24</f>
        <v>330.75</v>
      </c>
      <c r="AB771" s="128">
        <f t="shared" si="78"/>
        <v>0.77318845467752439</v>
      </c>
    </row>
    <row r="772" spans="26:28" x14ac:dyDescent="0.25">
      <c r="Z772" s="128">
        <f t="shared" si="79"/>
        <v>0.93333333333333335</v>
      </c>
      <c r="AA772" s="129">
        <f>saida!$AO$24</f>
        <v>330.75</v>
      </c>
      <c r="AB772" s="128">
        <f t="shared" si="78"/>
        <v>0.86431699256215855</v>
      </c>
    </row>
    <row r="773" spans="26:28" x14ac:dyDescent="0.25">
      <c r="Z773" s="128">
        <f t="shared" si="79"/>
        <v>0.96666666666666667</v>
      </c>
      <c r="AA773" s="129">
        <f>saida!$AO$24</f>
        <v>330.75</v>
      </c>
      <c r="AB773" s="128">
        <f t="shared" si="78"/>
        <v>0.97777864391450553</v>
      </c>
    </row>
    <row r="774" spans="26:28" x14ac:dyDescent="0.25">
      <c r="Z774" s="128">
        <f t="shared" si="79"/>
        <v>1</v>
      </c>
      <c r="AA774" s="129">
        <f>saida!$AO$24</f>
        <v>330.75</v>
      </c>
      <c r="AB774" s="128">
        <f t="shared" si="78"/>
        <v>1.1192969461382529</v>
      </c>
    </row>
    <row r="775" spans="26:28" x14ac:dyDescent="0.25">
      <c r="Z775" s="133">
        <f t="shared" si="79"/>
        <v>0</v>
      </c>
      <c r="AA775" s="134">
        <f>saida!$AO$25</f>
        <v>332.2</v>
      </c>
      <c r="AB775" s="133">
        <f>AD5</f>
        <v>1.9278044776959149</v>
      </c>
    </row>
    <row r="776" spans="26:28" x14ac:dyDescent="0.25">
      <c r="Z776" s="133">
        <f t="shared" si="79"/>
        <v>3.3333333333333333E-2</v>
      </c>
      <c r="AA776" s="134">
        <f>saida!$AO$25</f>
        <v>332.2</v>
      </c>
      <c r="AB776" s="133">
        <f t="shared" ref="AB776:AB805" si="80">AD6</f>
        <v>1.6693473847123541</v>
      </c>
    </row>
    <row r="777" spans="26:28" x14ac:dyDescent="0.25">
      <c r="Z777" s="133">
        <f t="shared" si="79"/>
        <v>6.6666666666666666E-2</v>
      </c>
      <c r="AA777" s="134">
        <f>saida!$AO$25</f>
        <v>332.2</v>
      </c>
      <c r="AB777" s="133">
        <f t="shared" si="80"/>
        <v>1.4580689484940419</v>
      </c>
    </row>
    <row r="778" spans="26:28" x14ac:dyDescent="0.25">
      <c r="Z778" s="133">
        <f t="shared" si="79"/>
        <v>0.1</v>
      </c>
      <c r="AA778" s="134">
        <f>saida!$AO$25</f>
        <v>332.2</v>
      </c>
      <c r="AB778" s="133">
        <f t="shared" si="80"/>
        <v>1.2844349264159609</v>
      </c>
    </row>
    <row r="779" spans="26:28" x14ac:dyDescent="0.25">
      <c r="Z779" s="133">
        <f t="shared" si="79"/>
        <v>0.1333333333333333</v>
      </c>
      <c r="AA779" s="134">
        <f>saida!$AO$25</f>
        <v>332.2</v>
      </c>
      <c r="AB779" s="133">
        <f t="shared" si="80"/>
        <v>1.140989567590194</v>
      </c>
    </row>
    <row r="780" spans="26:28" x14ac:dyDescent="0.25">
      <c r="Z780" s="133">
        <f t="shared" si="79"/>
        <v>0.16666666666666671</v>
      </c>
      <c r="AA780" s="134">
        <f>saida!$AO$25</f>
        <v>332.2</v>
      </c>
      <c r="AB780" s="133">
        <f t="shared" si="80"/>
        <v>1.0218984250917751</v>
      </c>
    </row>
    <row r="781" spans="26:28" x14ac:dyDescent="0.25">
      <c r="Z781" s="133">
        <f t="shared" si="79"/>
        <v>0.2</v>
      </c>
      <c r="AA781" s="134">
        <f>saida!$AO$25</f>
        <v>332.2</v>
      </c>
      <c r="AB781" s="133">
        <f t="shared" si="80"/>
        <v>0.92259033693377412</v>
      </c>
    </row>
    <row r="782" spans="26:28" x14ac:dyDescent="0.25">
      <c r="Z782" s="133">
        <f t="shared" si="79"/>
        <v>0.23333333333333331</v>
      </c>
      <c r="AA782" s="134">
        <f>saida!$AO$25</f>
        <v>332.2</v>
      </c>
      <c r="AB782" s="133">
        <f t="shared" si="80"/>
        <v>0.83947850329754381</v>
      </c>
    </row>
    <row r="783" spans="26:28" x14ac:dyDescent="0.25">
      <c r="Z783" s="133">
        <f t="shared" si="79"/>
        <v>0.26666666666666672</v>
      </c>
      <c r="AA783" s="134">
        <f>saida!$AO$25</f>
        <v>332.2</v>
      </c>
      <c r="AB783" s="133">
        <f t="shared" si="80"/>
        <v>0.76974441313938291</v>
      </c>
    </row>
    <row r="784" spans="26:28" x14ac:dyDescent="0.25">
      <c r="Z784" s="133">
        <f t="shared" si="79"/>
        <v>0.3</v>
      </c>
      <c r="AA784" s="134">
        <f>saida!$AO$25</f>
        <v>332.2</v>
      </c>
      <c r="AB784" s="133">
        <f t="shared" si="80"/>
        <v>0.71117134115773439</v>
      </c>
    </row>
    <row r="785" spans="26:28" x14ac:dyDescent="0.25">
      <c r="Z785" s="133">
        <f t="shared" si="79"/>
        <v>0.33333333333333331</v>
      </c>
      <c r="AA785" s="134">
        <f>saida!$AO$25</f>
        <v>332.2</v>
      </c>
      <c r="AB785" s="133">
        <f t="shared" si="80"/>
        <v>0.66201666205223109</v>
      </c>
    </row>
    <row r="786" spans="26:28" x14ac:dyDescent="0.25">
      <c r="Z786" s="133">
        <f t="shared" si="79"/>
        <v>0.36666666666666659</v>
      </c>
      <c r="AA786" s="134">
        <f>saida!$AO$25</f>
        <v>332.2</v>
      </c>
      <c r="AB786" s="133">
        <f t="shared" si="80"/>
        <v>0.62091443176920724</v>
      </c>
    </row>
    <row r="787" spans="26:28" x14ac:dyDescent="0.25">
      <c r="Z787" s="133">
        <f t="shared" si="79"/>
        <v>0.4</v>
      </c>
      <c r="AA787" s="134">
        <f>saida!$AO$25</f>
        <v>332.2</v>
      </c>
      <c r="AB787" s="133">
        <f t="shared" si="80"/>
        <v>0.58680156746962253</v>
      </c>
    </row>
    <row r="788" spans="26:28" x14ac:dyDescent="0.25">
      <c r="Z788" s="133">
        <f t="shared" si="79"/>
        <v>0.43333333333333329</v>
      </c>
      <c r="AA788" s="134">
        <f>saida!$AO$25</f>
        <v>332.2</v>
      </c>
      <c r="AB788" s="133">
        <f t="shared" si="80"/>
        <v>0.55886251502444428</v>
      </c>
    </row>
    <row r="789" spans="26:28" x14ac:dyDescent="0.25">
      <c r="Z789" s="133">
        <f t="shared" si="79"/>
        <v>0.46666666666666667</v>
      </c>
      <c r="AA789" s="134">
        <f>saida!$AO$25</f>
        <v>332.2</v>
      </c>
      <c r="AB789" s="133">
        <f t="shared" si="80"/>
        <v>0.53648857188892862</v>
      </c>
    </row>
    <row r="790" spans="26:28" x14ac:dyDescent="0.25">
      <c r="Z790" s="133">
        <f t="shared" si="79"/>
        <v>0.5</v>
      </c>
      <c r="AA790" s="134">
        <f>saida!$AO$25</f>
        <v>332.2</v>
      </c>
      <c r="AB790" s="133">
        <f t="shared" si="80"/>
        <v>0.51924906000734283</v>
      </c>
    </row>
    <row r="791" spans="26:28" x14ac:dyDescent="0.25">
      <c r="Z791" s="133">
        <f t="shared" si="79"/>
        <v>0.53333333333333333</v>
      </c>
      <c r="AA791" s="134">
        <f>saida!$AO$25</f>
        <v>332.2</v>
      </c>
      <c r="AB791" s="133">
        <f t="shared" si="80"/>
        <v>0.50687237094807225</v>
      </c>
    </row>
    <row r="792" spans="26:28" x14ac:dyDescent="0.25">
      <c r="Z792" s="133">
        <f t="shared" si="79"/>
        <v>0.56666666666666665</v>
      </c>
      <c r="AA792" s="134">
        <f>saida!$AO$25</f>
        <v>332.2</v>
      </c>
      <c r="AB792" s="133">
        <f t="shared" si="80"/>
        <v>0.4992355717285592</v>
      </c>
    </row>
    <row r="793" spans="26:28" x14ac:dyDescent="0.25">
      <c r="Z793" s="133">
        <f t="shared" si="79"/>
        <v>0.6</v>
      </c>
      <c r="AA793" s="134">
        <f>saida!$AO$25</f>
        <v>332.2</v>
      </c>
      <c r="AB793" s="133">
        <f t="shared" si="80"/>
        <v>0.49636179674620717</v>
      </c>
    </row>
    <row r="794" spans="26:28" x14ac:dyDescent="0.25">
      <c r="Z794" s="133">
        <f t="shared" si="79"/>
        <v>0.6333333333333333</v>
      </c>
      <c r="AA794" s="134">
        <f>saida!$AO$25</f>
        <v>332.2</v>
      </c>
      <c r="AB794" s="133">
        <f t="shared" si="80"/>
        <v>0.49842507742356729</v>
      </c>
    </row>
    <row r="795" spans="26:28" x14ac:dyDescent="0.25">
      <c r="Z795" s="133">
        <f t="shared" si="79"/>
        <v>0.66666666666666663</v>
      </c>
      <c r="AA795" s="134">
        <f>saida!$AO$25</f>
        <v>332.2</v>
      </c>
      <c r="AB795" s="133">
        <f t="shared" si="80"/>
        <v>0.50576258070059521</v>
      </c>
    </row>
    <row r="796" spans="26:28" x14ac:dyDescent="0.25">
      <c r="Z796" s="133">
        <f t="shared" si="79"/>
        <v>0.7</v>
      </c>
      <c r="AA796" s="134">
        <f>saida!$AO$25</f>
        <v>332.2</v>
      </c>
      <c r="AB796" s="133">
        <f t="shared" si="80"/>
        <v>0.51889443305336658</v>
      </c>
    </row>
    <row r="797" spans="26:28" x14ac:dyDescent="0.25">
      <c r="Z797" s="133">
        <f t="shared" si="79"/>
        <v>0.73333333333333328</v>
      </c>
      <c r="AA797" s="134">
        <f>saida!$AO$25</f>
        <v>332.2</v>
      </c>
      <c r="AB797" s="133">
        <f t="shared" si="80"/>
        <v>0.53855139521601803</v>
      </c>
    </row>
    <row r="798" spans="26:28" x14ac:dyDescent="0.25">
      <c r="Z798" s="133">
        <f t="shared" si="79"/>
        <v>0.76666666666666661</v>
      </c>
      <c r="AA798" s="134">
        <f>saida!$AO$25</f>
        <v>332.2</v>
      </c>
      <c r="AB798" s="133">
        <f t="shared" si="80"/>
        <v>0.56571067060484448</v>
      </c>
    </row>
    <row r="799" spans="26:28" x14ac:dyDescent="0.25">
      <c r="Z799" s="133">
        <f t="shared" si="79"/>
        <v>0.8</v>
      </c>
      <c r="AA799" s="134">
        <f>saida!$AO$25</f>
        <v>332.2</v>
      </c>
      <c r="AB799" s="133">
        <f t="shared" si="80"/>
        <v>0.60164027147292287</v>
      </c>
    </row>
    <row r="800" spans="26:28" x14ac:dyDescent="0.25">
      <c r="Z800" s="133">
        <f t="shared" si="79"/>
        <v>0.83333333333333337</v>
      </c>
      <c r="AA800" s="134">
        <f>saida!$AO$25</f>
        <v>332.2</v>
      </c>
      <c r="AB800" s="133">
        <f t="shared" si="80"/>
        <v>0.64795318292029969</v>
      </c>
    </row>
    <row r="801" spans="26:28" x14ac:dyDescent="0.25">
      <c r="Z801" s="133">
        <f t="shared" si="79"/>
        <v>0.8666666666666667</v>
      </c>
      <c r="AA801" s="134">
        <f>saida!$AO$25</f>
        <v>332.2</v>
      </c>
      <c r="AB801" s="133">
        <f t="shared" si="80"/>
        <v>0.70667526704236439</v>
      </c>
    </row>
    <row r="802" spans="26:28" x14ac:dyDescent="0.25">
      <c r="Z802" s="133">
        <f t="shared" si="79"/>
        <v>0.9</v>
      </c>
      <c r="AA802" s="134">
        <f>saida!$AO$25</f>
        <v>332.2</v>
      </c>
      <c r="AB802" s="133">
        <f t="shared" si="80"/>
        <v>0.78033792509362798</v>
      </c>
    </row>
    <row r="803" spans="26:28" x14ac:dyDescent="0.25">
      <c r="Z803" s="133">
        <f t="shared" si="79"/>
        <v>0.93333333333333335</v>
      </c>
      <c r="AA803" s="134">
        <f>saida!$AO$25</f>
        <v>332.2</v>
      </c>
      <c r="AB803" s="133">
        <f t="shared" si="80"/>
        <v>0.87212274801369882</v>
      </c>
    </row>
    <row r="804" spans="26:28" x14ac:dyDescent="0.25">
      <c r="Z804" s="133">
        <f t="shared" si="79"/>
        <v>0.96666666666666667</v>
      </c>
      <c r="AA804" s="134">
        <f>saida!$AO$25</f>
        <v>332.2</v>
      </c>
      <c r="AB804" s="133">
        <f t="shared" si="80"/>
        <v>0.98612082309424387</v>
      </c>
    </row>
    <row r="805" spans="26:28" x14ac:dyDescent="0.25">
      <c r="Z805" s="133">
        <f t="shared" si="79"/>
        <v>1</v>
      </c>
      <c r="AA805" s="134">
        <f>saida!$AO$25</f>
        <v>332.2</v>
      </c>
      <c r="AB805" s="133">
        <f t="shared" si="80"/>
        <v>1.1278493692171021</v>
      </c>
    </row>
    <row r="806" spans="26:28" x14ac:dyDescent="0.25">
      <c r="Z806" s="128">
        <f t="shared" si="79"/>
        <v>0</v>
      </c>
      <c r="AA806" s="129">
        <f>saida!$AO$26</f>
        <v>333.15</v>
      </c>
      <c r="AB806" s="128">
        <f>AE5</f>
        <v>1.9487057768131639</v>
      </c>
    </row>
    <row r="807" spans="26:28" x14ac:dyDescent="0.25">
      <c r="Z807" s="128">
        <f t="shared" si="79"/>
        <v>3.3333333333333333E-2</v>
      </c>
      <c r="AA807" s="129">
        <f>saida!$AO$26</f>
        <v>333.15</v>
      </c>
      <c r="AB807" s="128">
        <f t="shared" ref="AB807:AB836" si="81">AE6</f>
        <v>1.688164073275864</v>
      </c>
    </row>
    <row r="808" spans="26:28" x14ac:dyDescent="0.25">
      <c r="Z808" s="128">
        <f t="shared" si="79"/>
        <v>6.6666666666666666E-2</v>
      </c>
      <c r="AA808" s="129">
        <f>saida!$AO$26</f>
        <v>333.15</v>
      </c>
      <c r="AB808" s="128">
        <f t="shared" si="81"/>
        <v>1.474882363392821</v>
      </c>
    </row>
    <row r="809" spans="26:28" x14ac:dyDescent="0.25">
      <c r="Z809" s="128">
        <f t="shared" si="79"/>
        <v>0.1</v>
      </c>
      <c r="AA809" s="129">
        <f>saida!$AO$26</f>
        <v>333.15</v>
      </c>
      <c r="AB809" s="128">
        <f t="shared" si="81"/>
        <v>1.299378564015585</v>
      </c>
    </row>
    <row r="810" spans="26:28" x14ac:dyDescent="0.25">
      <c r="Z810" s="128">
        <f t="shared" ref="Z810:Z873" si="82">Z779</f>
        <v>0.1333333333333333</v>
      </c>
      <c r="AA810" s="129">
        <f>saida!$AO$26</f>
        <v>333.15</v>
      </c>
      <c r="AB810" s="128">
        <f t="shared" si="81"/>
        <v>1.154223025581806</v>
      </c>
    </row>
    <row r="811" spans="26:28" x14ac:dyDescent="0.25">
      <c r="Z811" s="128">
        <f t="shared" si="82"/>
        <v>0.16666666666666671</v>
      </c>
      <c r="AA811" s="129">
        <f>saida!$AO$26</f>
        <v>333.15</v>
      </c>
      <c r="AB811" s="128">
        <f t="shared" si="81"/>
        <v>1.033590040391454</v>
      </c>
    </row>
    <row r="812" spans="26:28" x14ac:dyDescent="0.25">
      <c r="Z812" s="128">
        <f t="shared" si="82"/>
        <v>0.2</v>
      </c>
      <c r="AA812" s="129">
        <f>saida!$AO$26</f>
        <v>333.15</v>
      </c>
      <c r="AB812" s="128">
        <f t="shared" si="81"/>
        <v>0.93290637387181718</v>
      </c>
    </row>
    <row r="813" spans="26:28" x14ac:dyDescent="0.25">
      <c r="Z813" s="128">
        <f t="shared" si="82"/>
        <v>0.23333333333333331</v>
      </c>
      <c r="AA813" s="129">
        <f>saida!$AO$26</f>
        <v>333.15</v>
      </c>
      <c r="AB813" s="128">
        <f t="shared" si="81"/>
        <v>0.84857695718926673</v>
      </c>
    </row>
    <row r="814" spans="26:28" x14ac:dyDescent="0.25">
      <c r="Z814" s="128">
        <f t="shared" si="82"/>
        <v>0.26666666666666672</v>
      </c>
      <c r="AA814" s="129">
        <f>saida!$AO$26</f>
        <v>333.15</v>
      </c>
      <c r="AB814" s="128">
        <f t="shared" si="81"/>
        <v>0.77777190229979098</v>
      </c>
    </row>
    <row r="815" spans="26:28" x14ac:dyDescent="0.25">
      <c r="Z815" s="128">
        <f t="shared" si="82"/>
        <v>0.3</v>
      </c>
      <c r="AA815" s="129">
        <f>saida!$AO$26</f>
        <v>333.15</v>
      </c>
      <c r="AB815" s="128">
        <f t="shared" si="81"/>
        <v>0.7182619725924243</v>
      </c>
    </row>
    <row r="816" spans="26:28" x14ac:dyDescent="0.25">
      <c r="Z816" s="128">
        <f t="shared" si="82"/>
        <v>0.33333333333333331</v>
      </c>
      <c r="AA816" s="129">
        <f>saida!$AO$26</f>
        <v>333.15</v>
      </c>
      <c r="AB816" s="128">
        <f t="shared" si="81"/>
        <v>0.6682921021948478</v>
      </c>
    </row>
    <row r="817" spans="26:28" x14ac:dyDescent="0.25">
      <c r="Z817" s="128">
        <f t="shared" si="82"/>
        <v>0.36666666666666659</v>
      </c>
      <c r="AA817" s="129">
        <f>saida!$AO$26</f>
        <v>333.15</v>
      </c>
      <c r="AB817" s="128">
        <f t="shared" si="81"/>
        <v>0.62648467461748081</v>
      </c>
    </row>
    <row r="818" spans="26:28" x14ac:dyDescent="0.25">
      <c r="Z818" s="128">
        <f t="shared" si="82"/>
        <v>0.4</v>
      </c>
      <c r="AA818" s="129">
        <f>saida!$AO$26</f>
        <v>333.15</v>
      </c>
      <c r="AB818" s="128">
        <f t="shared" si="81"/>
        <v>0.5917660797782327</v>
      </c>
    </row>
    <row r="819" spans="26:28" x14ac:dyDescent="0.25">
      <c r="Z819" s="128">
        <f t="shared" si="82"/>
        <v>0.43333333333333329</v>
      </c>
      <c r="AA819" s="129">
        <f>saida!$AO$26</f>
        <v>333.15</v>
      </c>
      <c r="AB819" s="128">
        <f t="shared" si="81"/>
        <v>0.56331156495955603</v>
      </c>
    </row>
    <row r="820" spans="26:28" x14ac:dyDescent="0.25">
      <c r="Z820" s="128">
        <f t="shared" si="82"/>
        <v>0.46666666666666667</v>
      </c>
      <c r="AA820" s="129">
        <f>saida!$AO$26</f>
        <v>333.15</v>
      </c>
      <c r="AB820" s="128">
        <f t="shared" si="81"/>
        <v>0.54050463228923096</v>
      </c>
    </row>
    <row r="821" spans="26:28" x14ac:dyDescent="0.25">
      <c r="Z821" s="128">
        <f t="shared" si="82"/>
        <v>0.5</v>
      </c>
      <c r="AA821" s="129">
        <f>saida!$AO$26</f>
        <v>333.15</v>
      </c>
      <c r="AB821" s="128">
        <f t="shared" si="81"/>
        <v>0.52290823091500083</v>
      </c>
    </row>
    <row r="822" spans="26:28" x14ac:dyDescent="0.25">
      <c r="Z822" s="128">
        <f t="shared" si="82"/>
        <v>0.53333333333333333</v>
      </c>
      <c r="AA822" s="129">
        <f>saida!$AO$26</f>
        <v>333.15</v>
      </c>
      <c r="AB822" s="128">
        <f t="shared" si="81"/>
        <v>0.51024579807481651</v>
      </c>
    </row>
    <row r="823" spans="26:28" x14ac:dyDescent="0.25">
      <c r="Z823" s="128">
        <f t="shared" si="82"/>
        <v>0.56666666666666665</v>
      </c>
      <c r="AA823" s="129">
        <f>saida!$AO$26</f>
        <v>333.15</v>
      </c>
      <c r="AB823" s="128">
        <f t="shared" si="81"/>
        <v>0.50239085320118504</v>
      </c>
    </row>
    <row r="824" spans="26:28" x14ac:dyDescent="0.25">
      <c r="Z824" s="128">
        <f t="shared" si="82"/>
        <v>0.6</v>
      </c>
      <c r="AA824" s="129">
        <f>saida!$AO$26</f>
        <v>333.15</v>
      </c>
      <c r="AB824" s="128">
        <f t="shared" si="81"/>
        <v>0.49936437198166211</v>
      </c>
    </row>
    <row r="825" spans="26:28" x14ac:dyDescent="0.25">
      <c r="Z825" s="128">
        <f t="shared" si="82"/>
        <v>0.6333333333333333</v>
      </c>
      <c r="AA825" s="129">
        <f>saida!$AO$26</f>
        <v>333.15</v>
      </c>
      <c r="AB825" s="128">
        <f t="shared" si="81"/>
        <v>0.50133957826550002</v>
      </c>
    </row>
    <row r="826" spans="26:28" x14ac:dyDescent="0.25">
      <c r="Z826" s="128">
        <f t="shared" si="82"/>
        <v>0.66666666666666663</v>
      </c>
      <c r="AA826" s="129">
        <f>saida!$AO$26</f>
        <v>333.15</v>
      </c>
      <c r="AB826" s="128">
        <f t="shared" si="81"/>
        <v>0.50865409164812336</v>
      </c>
    </row>
    <row r="827" spans="26:28" x14ac:dyDescent="0.25">
      <c r="Z827" s="128">
        <f t="shared" si="82"/>
        <v>0.7</v>
      </c>
      <c r="AA827" s="129">
        <f>saida!$AO$26</f>
        <v>333.15</v>
      </c>
      <c r="AB827" s="128">
        <f t="shared" si="81"/>
        <v>0.52182954674372972</v>
      </c>
    </row>
    <row r="828" spans="26:28" x14ac:dyDescent="0.25">
      <c r="Z828" s="128">
        <f t="shared" si="82"/>
        <v>0.73333333333333328</v>
      </c>
      <c r="AA828" s="129">
        <f>saida!$AO$26</f>
        <v>333.15</v>
      </c>
      <c r="AB828" s="128">
        <f t="shared" si="81"/>
        <v>0.54159885041979561</v>
      </c>
    </row>
    <row r="829" spans="26:28" x14ac:dyDescent="0.25">
      <c r="Z829" s="128">
        <f t="shared" si="82"/>
        <v>0.76666666666666661</v>
      </c>
      <c r="AA829" s="129">
        <f>saida!$AO$26</f>
        <v>333.15</v>
      </c>
      <c r="AB829" s="128">
        <f t="shared" si="81"/>
        <v>0.56894121047781832</v>
      </c>
    </row>
    <row r="830" spans="26:28" x14ac:dyDescent="0.25">
      <c r="Z830" s="128">
        <f t="shared" si="82"/>
        <v>0.8</v>
      </c>
      <c r="AA830" s="129">
        <f>saida!$AO$26</f>
        <v>333.15</v>
      </c>
      <c r="AB830" s="128">
        <f t="shared" si="81"/>
        <v>0.60512514734892253</v>
      </c>
    </row>
    <row r="831" spans="26:28" x14ac:dyDescent="0.25">
      <c r="Z831" s="128">
        <f t="shared" si="82"/>
        <v>0.83333333333333337</v>
      </c>
      <c r="AA831" s="129">
        <f>saida!$AO$26</f>
        <v>333.15</v>
      </c>
      <c r="AB831" s="128">
        <f t="shared" si="81"/>
        <v>0.65176044361990837</v>
      </c>
    </row>
    <row r="832" spans="26:28" x14ac:dyDescent="0.25">
      <c r="Z832" s="128">
        <f t="shared" si="82"/>
        <v>0.8666666666666667</v>
      </c>
      <c r="AA832" s="129">
        <f>saida!$AO$26</f>
        <v>333.15</v>
      </c>
      <c r="AB832" s="128">
        <f t="shared" si="81"/>
        <v>0.71086258948126657</v>
      </c>
    </row>
    <row r="833" spans="26:28" x14ac:dyDescent="0.25">
      <c r="Z833" s="128">
        <f t="shared" si="82"/>
        <v>0.9</v>
      </c>
      <c r="AA833" s="129">
        <f>saida!$AO$26</f>
        <v>333.15</v>
      </c>
      <c r="AB833" s="128">
        <f t="shared" si="81"/>
        <v>0.78494016817785106</v>
      </c>
    </row>
    <row r="834" spans="26:28" x14ac:dyDescent="0.25">
      <c r="Z834" s="128">
        <f t="shared" si="82"/>
        <v>0.93333333333333335</v>
      </c>
      <c r="AA834" s="129">
        <f>saida!$AO$26</f>
        <v>333.15</v>
      </c>
      <c r="AB834" s="128">
        <f t="shared" si="81"/>
        <v>0.87713133651839914</v>
      </c>
    </row>
    <row r="835" spans="26:28" x14ac:dyDescent="0.25">
      <c r="Z835" s="128">
        <f t="shared" si="82"/>
        <v>0.96666666666666667</v>
      </c>
      <c r="AA835" s="129">
        <f>saida!$AO$26</f>
        <v>333.15</v>
      </c>
      <c r="AB835" s="128">
        <f t="shared" si="81"/>
        <v>0.99144958920222181</v>
      </c>
    </row>
    <row r="836" spans="26:28" x14ac:dyDescent="0.25">
      <c r="Z836" s="128">
        <f t="shared" si="82"/>
        <v>1</v>
      </c>
      <c r="AA836" s="129">
        <f>saida!$AO$26</f>
        <v>333.15</v>
      </c>
      <c r="AB836" s="128">
        <f t="shared" si="81"/>
        <v>1.133275114139161</v>
      </c>
    </row>
    <row r="837" spans="26:28" x14ac:dyDescent="0.25">
      <c r="Z837" s="133">
        <f t="shared" si="82"/>
        <v>0</v>
      </c>
      <c r="AA837" s="134">
        <f>saida!$AO$27</f>
        <v>0</v>
      </c>
      <c r="AB837" s="133">
        <f>AF5</f>
        <v>0.53460698229513515</v>
      </c>
    </row>
    <row r="838" spans="26:28" x14ac:dyDescent="0.25">
      <c r="Z838" s="133">
        <f t="shared" si="82"/>
        <v>3.3333333333333333E-2</v>
      </c>
      <c r="AA838" s="134">
        <f>saida!$AO$27</f>
        <v>0</v>
      </c>
      <c r="AB838" s="133">
        <f t="shared" ref="AB838:AB867" si="83">AF6</f>
        <v>0.54852201488480834</v>
      </c>
    </row>
    <row r="839" spans="26:28" x14ac:dyDescent="0.25">
      <c r="Z839" s="133">
        <f t="shared" si="82"/>
        <v>6.6666666666666666E-2</v>
      </c>
      <c r="AA839" s="134">
        <f>saida!$AO$27</f>
        <v>0</v>
      </c>
      <c r="AB839" s="133">
        <f t="shared" si="83"/>
        <v>0.55989007767039312</v>
      </c>
    </row>
    <row r="840" spans="26:28" x14ac:dyDescent="0.25">
      <c r="Z840" s="133">
        <f t="shared" si="82"/>
        <v>0.1</v>
      </c>
      <c r="AA840" s="134">
        <f>saida!$AO$27</f>
        <v>0</v>
      </c>
      <c r="AB840" s="133">
        <f t="shared" si="83"/>
        <v>0.56877543370443195</v>
      </c>
    </row>
    <row r="841" spans="26:28" x14ac:dyDescent="0.25">
      <c r="Z841" s="133">
        <f t="shared" si="82"/>
        <v>0.1333333333333333</v>
      </c>
      <c r="AA841" s="134">
        <f>saida!$AO$27</f>
        <v>0</v>
      </c>
      <c r="AB841" s="133">
        <f t="shared" si="83"/>
        <v>0.57528627527792608</v>
      </c>
    </row>
    <row r="842" spans="26:28" x14ac:dyDescent="0.25">
      <c r="Z842" s="133">
        <f t="shared" si="82"/>
        <v>0.16666666666666671</v>
      </c>
      <c r="AA842" s="134">
        <f>saida!$AO$27</f>
        <v>0</v>
      </c>
      <c r="AB842" s="133">
        <f t="shared" si="83"/>
        <v>0.57954772112051434</v>
      </c>
    </row>
    <row r="843" spans="26:28" x14ac:dyDescent="0.25">
      <c r="Z843" s="133">
        <f t="shared" si="82"/>
        <v>0.2</v>
      </c>
      <c r="AA843" s="134">
        <f>saida!$AO$27</f>
        <v>0</v>
      </c>
      <c r="AB843" s="133">
        <f t="shared" si="83"/>
        <v>0.58168639498521979</v>
      </c>
    </row>
    <row r="844" spans="26:28" x14ac:dyDescent="0.25">
      <c r="Z844" s="133">
        <f t="shared" si="82"/>
        <v>0.23333333333333331</v>
      </c>
      <c r="AA844" s="134">
        <f>saida!$AO$27</f>
        <v>0</v>
      </c>
      <c r="AB844" s="133">
        <f t="shared" si="83"/>
        <v>0.58182209184707989</v>
      </c>
    </row>
    <row r="845" spans="26:28" x14ac:dyDescent="0.25">
      <c r="Z845" s="133">
        <f t="shared" si="82"/>
        <v>0.26666666666666672</v>
      </c>
      <c r="AA845" s="134">
        <f>saida!$AO$27</f>
        <v>0</v>
      </c>
      <c r="AB845" s="133">
        <f t="shared" si="83"/>
        <v>0.58006374025914809</v>
      </c>
    </row>
    <row r="846" spans="26:28" x14ac:dyDescent="0.25">
      <c r="Z846" s="133">
        <f t="shared" si="82"/>
        <v>0.3</v>
      </c>
      <c r="AA846" s="134">
        <f>saida!$AO$27</f>
        <v>0</v>
      </c>
      <c r="AB846" s="133">
        <f t="shared" si="83"/>
        <v>0.57650792181970689</v>
      </c>
    </row>
    <row r="847" spans="26:28" x14ac:dyDescent="0.25">
      <c r="Z847" s="133">
        <f t="shared" si="82"/>
        <v>0.33333333333333331</v>
      </c>
      <c r="AA847" s="134">
        <f>saida!$AO$27</f>
        <v>0</v>
      </c>
      <c r="AB847" s="133">
        <f t="shared" si="83"/>
        <v>0.57123886924054779</v>
      </c>
    </row>
    <row r="848" spans="26:28" x14ac:dyDescent="0.25">
      <c r="Z848" s="133">
        <f t="shared" si="82"/>
        <v>0.36666666666666659</v>
      </c>
      <c r="AA848" s="134">
        <f>saida!$AO$27</f>
        <v>0</v>
      </c>
      <c r="AB848" s="133">
        <f t="shared" si="83"/>
        <v>0.56432927124359233</v>
      </c>
    </row>
    <row r="849" spans="26:28" x14ac:dyDescent="0.25">
      <c r="Z849" s="133">
        <f t="shared" si="82"/>
        <v>0.4</v>
      </c>
      <c r="AA849" s="134">
        <f>saida!$AO$27</f>
        <v>0</v>
      </c>
      <c r="AB849" s="133">
        <f t="shared" si="83"/>
        <v>0.55584147122762884</v>
      </c>
    </row>
    <row r="850" spans="26:28" x14ac:dyDescent="0.25">
      <c r="Z850" s="133">
        <f t="shared" si="82"/>
        <v>0.43333333333333329</v>
      </c>
      <c r="AA850" s="134">
        <f>saida!$AO$27</f>
        <v>0</v>
      </c>
      <c r="AB850" s="133">
        <f t="shared" si="83"/>
        <v>0.54582880406893475</v>
      </c>
    </row>
    <row r="851" spans="26:28" x14ac:dyDescent="0.25">
      <c r="Z851" s="133">
        <f t="shared" si="82"/>
        <v>0.46666666666666667</v>
      </c>
      <c r="AA851" s="134">
        <f>saida!$AO$27</f>
        <v>0</v>
      </c>
      <c r="AB851" s="133">
        <f t="shared" si="83"/>
        <v>0.53433691472267519</v>
      </c>
    </row>
    <row r="852" spans="26:28" x14ac:dyDescent="0.25">
      <c r="Z852" s="133">
        <f t="shared" si="82"/>
        <v>0.5</v>
      </c>
      <c r="AA852" s="134">
        <f>saida!$AO$27</f>
        <v>0</v>
      </c>
      <c r="AB852" s="133">
        <f t="shared" si="83"/>
        <v>0.52140496299987582</v>
      </c>
    </row>
    <row r="853" spans="26:28" x14ac:dyDescent="0.25">
      <c r="Z853" s="133">
        <f t="shared" si="82"/>
        <v>0.53333333333333333</v>
      </c>
      <c r="AA853" s="134">
        <f>saida!$AO$27</f>
        <v>0</v>
      </c>
      <c r="AB853" s="133">
        <f t="shared" si="83"/>
        <v>0.50706665626601921</v>
      </c>
    </row>
    <row r="854" spans="26:28" x14ac:dyDescent="0.25">
      <c r="Z854" s="133">
        <f t="shared" si="82"/>
        <v>0.56666666666666665</v>
      </c>
      <c r="AA854" s="134">
        <f>saida!$AO$27</f>
        <v>0</v>
      </c>
      <c r="AB854" s="133">
        <f t="shared" si="83"/>
        <v>0.491351074860575</v>
      </c>
    </row>
    <row r="855" spans="26:28" x14ac:dyDescent="0.25">
      <c r="Z855" s="133">
        <f t="shared" si="82"/>
        <v>0.6</v>
      </c>
      <c r="AA855" s="134">
        <f>saida!$AO$27</f>
        <v>0</v>
      </c>
      <c r="AB855" s="133">
        <f t="shared" si="83"/>
        <v>0.47428326960158068</v>
      </c>
    </row>
    <row r="856" spans="26:28" x14ac:dyDescent="0.25">
      <c r="Z856" s="133">
        <f t="shared" si="82"/>
        <v>0.6333333333333333</v>
      </c>
      <c r="AA856" s="134">
        <f>saida!$AO$27</f>
        <v>0</v>
      </c>
      <c r="AB856" s="133">
        <f t="shared" si="83"/>
        <v>0.45588462052343331</v>
      </c>
    </row>
    <row r="857" spans="26:28" x14ac:dyDescent="0.25">
      <c r="Z857" s="133">
        <f t="shared" si="82"/>
        <v>0.66666666666666663</v>
      </c>
      <c r="AA857" s="134">
        <f>saida!$AO$27</f>
        <v>0</v>
      </c>
      <c r="AB857" s="133">
        <f t="shared" si="83"/>
        <v>0.43617295332005601</v>
      </c>
    </row>
    <row r="858" spans="26:28" x14ac:dyDescent="0.25">
      <c r="Z858" s="133">
        <f t="shared" si="82"/>
        <v>0.7</v>
      </c>
      <c r="AA858" s="134">
        <f>saida!$AO$27</f>
        <v>0</v>
      </c>
      <c r="AB858" s="133">
        <f t="shared" si="83"/>
        <v>0.41516241618659788</v>
      </c>
    </row>
    <row r="859" spans="26:28" x14ac:dyDescent="0.25">
      <c r="Z859" s="133">
        <f t="shared" si="82"/>
        <v>0.73333333333333328</v>
      </c>
      <c r="AA859" s="134">
        <f>saida!$AO$27</f>
        <v>0</v>
      </c>
      <c r="AB859" s="133">
        <f t="shared" si="83"/>
        <v>0.39286312544006258</v>
      </c>
    </row>
    <row r="860" spans="26:28" x14ac:dyDescent="0.25">
      <c r="Z860" s="133">
        <f t="shared" si="82"/>
        <v>0.76666666666666661</v>
      </c>
      <c r="AA860" s="134">
        <f>saida!$AO$27</f>
        <v>0</v>
      </c>
      <c r="AB860" s="133">
        <f t="shared" si="83"/>
        <v>0.36928059314710909</v>
      </c>
    </row>
    <row r="861" spans="26:28" x14ac:dyDescent="0.25">
      <c r="Z861" s="133">
        <f t="shared" si="82"/>
        <v>0.8</v>
      </c>
      <c r="AA861" s="134">
        <f>saida!$AO$27</f>
        <v>0</v>
      </c>
      <c r="AB861" s="133">
        <f t="shared" si="83"/>
        <v>0.34441495230256042</v>
      </c>
    </row>
    <row r="862" spans="26:28" x14ac:dyDescent="0.25">
      <c r="Z862" s="133">
        <f t="shared" si="82"/>
        <v>0.83333333333333337</v>
      </c>
      <c r="AA862" s="134">
        <f>saida!$AO$27</f>
        <v>0</v>
      </c>
      <c r="AB862" s="133">
        <f t="shared" si="83"/>
        <v>0.31825999096576879</v>
      </c>
    </row>
    <row r="863" spans="26:28" x14ac:dyDescent="0.25">
      <c r="Z863" s="133">
        <f t="shared" si="82"/>
        <v>0.8666666666666667</v>
      </c>
      <c r="AA863" s="134">
        <f>saida!$AO$27</f>
        <v>0</v>
      </c>
      <c r="AB863" s="133">
        <f t="shared" si="83"/>
        <v>0.29080198224722681</v>
      </c>
    </row>
    <row r="864" spans="26:28" x14ac:dyDescent="0.25">
      <c r="Z864" s="133">
        <f t="shared" si="82"/>
        <v>0.9</v>
      </c>
      <c r="AA864" s="134">
        <f>saida!$AO$27</f>
        <v>0</v>
      </c>
      <c r="AB864" s="133">
        <f t="shared" si="83"/>
        <v>0.26201823383983058</v>
      </c>
    </row>
    <row r="865" spans="26:28" x14ac:dyDescent="0.25">
      <c r="Z865" s="133">
        <f t="shared" si="82"/>
        <v>0.93333333333333335</v>
      </c>
      <c r="AA865" s="134">
        <f>saida!$AO$27</f>
        <v>0</v>
      </c>
      <c r="AB865" s="133">
        <f t="shared" si="83"/>
        <v>0.23187510298497249</v>
      </c>
    </row>
    <row r="866" spans="26:28" x14ac:dyDescent="0.25">
      <c r="Z866" s="133">
        <f t="shared" si="82"/>
        <v>0.96666666666666667</v>
      </c>
      <c r="AA866" s="134">
        <f>saida!$AO$27</f>
        <v>0</v>
      </c>
      <c r="AB866" s="133">
        <f t="shared" si="83"/>
        <v>0.20032479326927929</v>
      </c>
    </row>
    <row r="867" spans="26:28" x14ac:dyDescent="0.25">
      <c r="Z867" s="133">
        <f t="shared" si="82"/>
        <v>1</v>
      </c>
      <c r="AA867" s="134">
        <f>saida!$AO$27</f>
        <v>0</v>
      </c>
      <c r="AB867" s="133">
        <f t="shared" si="83"/>
        <v>0.16729921874022349</v>
      </c>
    </row>
    <row r="868" spans="26:28" x14ac:dyDescent="0.25">
      <c r="Z868" s="128">
        <f t="shared" si="82"/>
        <v>0</v>
      </c>
      <c r="AA868" s="129">
        <f>saida!$AO$28</f>
        <v>0</v>
      </c>
      <c r="AB868" s="128">
        <f>AG5</f>
        <v>0.53042868076603844</v>
      </c>
    </row>
    <row r="869" spans="26:28" x14ac:dyDescent="0.25">
      <c r="Z869" s="128">
        <f t="shared" si="82"/>
        <v>3.3333333333333333E-2</v>
      </c>
      <c r="AA869" s="129">
        <f>saida!$AO$28</f>
        <v>0</v>
      </c>
      <c r="AB869" s="128">
        <f t="shared" ref="AB869:AB898" si="84">AG6</f>
        <v>0.54334035170232153</v>
      </c>
    </row>
    <row r="870" spans="26:28" x14ac:dyDescent="0.25">
      <c r="Z870" s="128">
        <f t="shared" si="82"/>
        <v>6.6666666666666666E-2</v>
      </c>
      <c r="AA870" s="129">
        <f>saida!$AO$28</f>
        <v>0</v>
      </c>
      <c r="AB870" s="128">
        <f t="shared" si="84"/>
        <v>0.55395526767685277</v>
      </c>
    </row>
    <row r="871" spans="26:28" x14ac:dyDescent="0.25">
      <c r="Z871" s="128">
        <f t="shared" si="82"/>
        <v>0.1</v>
      </c>
      <c r="AA871" s="129">
        <f>saida!$AO$28</f>
        <v>0</v>
      </c>
      <c r="AB871" s="128">
        <f t="shared" si="84"/>
        <v>0.56228918649798487</v>
      </c>
    </row>
    <row r="872" spans="26:28" x14ac:dyDescent="0.25">
      <c r="Z872" s="128">
        <f t="shared" si="82"/>
        <v>0.1333333333333333</v>
      </c>
      <c r="AA872" s="129">
        <f>saida!$AO$28</f>
        <v>0</v>
      </c>
      <c r="AB872" s="128">
        <f t="shared" si="84"/>
        <v>0.56841047544003331</v>
      </c>
    </row>
    <row r="873" spans="26:28" x14ac:dyDescent="0.25">
      <c r="Z873" s="128">
        <f t="shared" si="82"/>
        <v>0.16666666666666671</v>
      </c>
      <c r="AA873" s="129">
        <f>saida!$AO$28</f>
        <v>0</v>
      </c>
      <c r="AB873" s="128">
        <f t="shared" si="84"/>
        <v>0.57241237678649304</v>
      </c>
    </row>
    <row r="874" spans="26:28" x14ac:dyDescent="0.25">
      <c r="Z874" s="128">
        <f t="shared" ref="Z874:Z937" si="85">Z843</f>
        <v>0.2</v>
      </c>
      <c r="AA874" s="129">
        <f>saida!$AO$28</f>
        <v>0</v>
      </c>
      <c r="AB874" s="128">
        <f t="shared" si="84"/>
        <v>0.57439639452871516</v>
      </c>
    </row>
    <row r="875" spans="26:28" x14ac:dyDescent="0.25">
      <c r="Z875" s="128">
        <f t="shared" si="85"/>
        <v>0.23333333333333331</v>
      </c>
      <c r="AA875" s="129">
        <f>saida!$AO$28</f>
        <v>0</v>
      </c>
      <c r="AB875" s="128">
        <f t="shared" si="84"/>
        <v>0.57446272393555009</v>
      </c>
    </row>
    <row r="876" spans="26:28" x14ac:dyDescent="0.25">
      <c r="Z876" s="128">
        <f t="shared" si="85"/>
        <v>0.26666666666666672</v>
      </c>
      <c r="AA876" s="129">
        <f>saida!$AO$28</f>
        <v>0</v>
      </c>
      <c r="AB876" s="128">
        <f t="shared" si="84"/>
        <v>0.57270506816175148</v>
      </c>
    </row>
    <row r="877" spans="26:28" x14ac:dyDescent="0.25">
      <c r="Z877" s="128">
        <f t="shared" si="85"/>
        <v>0.3</v>
      </c>
      <c r="AA877" s="129">
        <f>saida!$AO$28</f>
        <v>0</v>
      </c>
      <c r="AB877" s="128">
        <f t="shared" si="84"/>
        <v>0.5692081976566794</v>
      </c>
    </row>
    <row r="878" spans="26:28" x14ac:dyDescent="0.25">
      <c r="Z878" s="128">
        <f t="shared" si="85"/>
        <v>0.33333333333333331</v>
      </c>
      <c r="AA878" s="129">
        <f>saida!$AO$28</f>
        <v>0</v>
      </c>
      <c r="AB878" s="128">
        <f t="shared" si="84"/>
        <v>0.56404712198793705</v>
      </c>
    </row>
    <row r="879" spans="26:28" x14ac:dyDescent="0.25">
      <c r="Z879" s="128">
        <f t="shared" si="85"/>
        <v>0.36666666666666659</v>
      </c>
      <c r="AA879" s="129">
        <f>saida!$AO$28</f>
        <v>0</v>
      </c>
      <c r="AB879" s="128">
        <f t="shared" si="84"/>
        <v>0.55728727120204369</v>
      </c>
    </row>
    <row r="880" spans="26:28" x14ac:dyDescent="0.25">
      <c r="Z880" s="128">
        <f t="shared" si="85"/>
        <v>0.4</v>
      </c>
      <c r="AA880" s="129">
        <f>saida!$AO$28</f>
        <v>0</v>
      </c>
      <c r="AB880" s="128">
        <f t="shared" si="84"/>
        <v>0.54898518119059792</v>
      </c>
    </row>
    <row r="881" spans="26:28" x14ac:dyDescent="0.25">
      <c r="Z881" s="128">
        <f t="shared" si="85"/>
        <v>0.43333333333333329</v>
      </c>
      <c r="AA881" s="129">
        <f>saida!$AO$28</f>
        <v>0</v>
      </c>
      <c r="AB881" s="128">
        <f t="shared" si="84"/>
        <v>0.53918945176344513</v>
      </c>
    </row>
    <row r="882" spans="26:28" x14ac:dyDescent="0.25">
      <c r="Z882" s="128">
        <f t="shared" si="85"/>
        <v>0.46666666666666667</v>
      </c>
      <c r="AA882" s="129">
        <f>saida!$AO$28</f>
        <v>0</v>
      </c>
      <c r="AB882" s="128">
        <f t="shared" si="84"/>
        <v>0.5279417958476943</v>
      </c>
    </row>
    <row r="883" spans="26:28" x14ac:dyDescent="0.25">
      <c r="Z883" s="128">
        <f t="shared" si="85"/>
        <v>0.5</v>
      </c>
      <c r="AA883" s="129">
        <f>saida!$AO$28</f>
        <v>0</v>
      </c>
      <c r="AB883" s="128">
        <f t="shared" si="84"/>
        <v>0.51527807830689731</v>
      </c>
    </row>
    <row r="884" spans="26:28" x14ac:dyDescent="0.25">
      <c r="Z884" s="128">
        <f t="shared" si="85"/>
        <v>0.53333333333333333</v>
      </c>
      <c r="AA884" s="129">
        <f>saida!$AO$28</f>
        <v>0</v>
      </c>
      <c r="AB884" s="128">
        <f t="shared" si="84"/>
        <v>0.50122928461534089</v>
      </c>
    </row>
    <row r="885" spans="26:28" x14ac:dyDescent="0.25">
      <c r="Z885" s="128">
        <f t="shared" si="85"/>
        <v>0.56666666666666665</v>
      </c>
      <c r="AA885" s="129">
        <f>saida!$AO$28</f>
        <v>0</v>
      </c>
      <c r="AB885" s="128">
        <f t="shared" si="84"/>
        <v>0.48582238868264388</v>
      </c>
    </row>
    <row r="886" spans="26:28" x14ac:dyDescent="0.25">
      <c r="Z886" s="128">
        <f t="shared" si="85"/>
        <v>0.6</v>
      </c>
      <c r="AA886" s="129">
        <f>saida!$AO$28</f>
        <v>0</v>
      </c>
      <c r="AB886" s="128">
        <f t="shared" si="84"/>
        <v>0.46908110992567598</v>
      </c>
    </row>
    <row r="887" spans="26:28" x14ac:dyDescent="0.25">
      <c r="Z887" s="128">
        <f t="shared" si="85"/>
        <v>0.6333333333333333</v>
      </c>
      <c r="AA887" s="129">
        <f>saida!$AO$28</f>
        <v>0</v>
      </c>
      <c r="AB887" s="128">
        <f t="shared" si="84"/>
        <v>0.45102656607611391</v>
      </c>
    </row>
    <row r="888" spans="26:28" x14ac:dyDescent="0.25">
      <c r="Z888" s="128">
        <f t="shared" si="85"/>
        <v>0.66666666666666663</v>
      </c>
      <c r="AA888" s="129">
        <f>saida!$AO$28</f>
        <v>0</v>
      </c>
      <c r="AB888" s="128">
        <f t="shared" si="84"/>
        <v>0.4316778426998335</v>
      </c>
    </row>
    <row r="889" spans="26:28" x14ac:dyDescent="0.25">
      <c r="Z889" s="128">
        <f t="shared" si="85"/>
        <v>0.7</v>
      </c>
      <c r="AA889" s="129">
        <f>saida!$AO$28</f>
        <v>0</v>
      </c>
      <c r="AB889" s="128">
        <f t="shared" si="84"/>
        <v>0.41105251440967272</v>
      </c>
    </row>
    <row r="890" spans="26:28" x14ac:dyDescent="0.25">
      <c r="Z890" s="128">
        <f t="shared" si="85"/>
        <v>0.73333333333333328</v>
      </c>
      <c r="AA890" s="129">
        <f>saida!$AO$28</f>
        <v>0</v>
      </c>
      <c r="AB890" s="128">
        <f t="shared" si="84"/>
        <v>0.389167162471448</v>
      </c>
    </row>
    <row r="891" spans="26:28" x14ac:dyDescent="0.25">
      <c r="Z891" s="128">
        <f t="shared" si="85"/>
        <v>0.76666666666666661</v>
      </c>
      <c r="AA891" s="129">
        <f>saida!$AO$28</f>
        <v>0</v>
      </c>
      <c r="AB891" s="128">
        <f t="shared" si="84"/>
        <v>0.36603798425617262</v>
      </c>
    </row>
    <row r="892" spans="26:28" x14ac:dyDescent="0.25">
      <c r="Z892" s="128">
        <f t="shared" si="85"/>
        <v>0.8</v>
      </c>
      <c r="AA892" s="129">
        <f>saida!$AO$28</f>
        <v>0</v>
      </c>
      <c r="AB892" s="128">
        <f t="shared" si="84"/>
        <v>0.34168145355655483</v>
      </c>
    </row>
    <row r="893" spans="26:28" x14ac:dyDescent="0.25">
      <c r="Z893" s="128">
        <f t="shared" si="85"/>
        <v>0.83333333333333337</v>
      </c>
      <c r="AA893" s="129">
        <f>saida!$AO$28</f>
        <v>0</v>
      </c>
      <c r="AB893" s="128">
        <f t="shared" si="84"/>
        <v>0.31611528064647049</v>
      </c>
    </row>
    <row r="894" spans="26:28" x14ac:dyDescent="0.25">
      <c r="Z894" s="128">
        <f t="shared" si="85"/>
        <v>0.8666666666666667</v>
      </c>
      <c r="AA894" s="129">
        <f>saida!$AO$28</f>
        <v>0</v>
      </c>
      <c r="AB894" s="128">
        <f t="shared" si="84"/>
        <v>0.2893594681764482</v>
      </c>
    </row>
    <row r="895" spans="26:28" x14ac:dyDescent="0.25">
      <c r="Z895" s="128">
        <f t="shared" si="85"/>
        <v>0.9</v>
      </c>
      <c r="AA895" s="129">
        <f>saida!$AO$28</f>
        <v>0</v>
      </c>
      <c r="AB895" s="128">
        <f t="shared" si="84"/>
        <v>0.26143743391614438</v>
      </c>
    </row>
    <row r="896" spans="26:28" x14ac:dyDescent="0.25">
      <c r="Z896" s="128">
        <f t="shared" si="85"/>
        <v>0.93333333333333335</v>
      </c>
      <c r="AA896" s="129">
        <f>saida!$AO$28</f>
        <v>0</v>
      </c>
      <c r="AB896" s="128">
        <f t="shared" si="84"/>
        <v>0.2323765212073241</v>
      </c>
    </row>
    <row r="897" spans="26:28" x14ac:dyDescent="0.25">
      <c r="Z897" s="128">
        <f t="shared" si="85"/>
        <v>0.96666666666666667</v>
      </c>
      <c r="AA897" s="129">
        <f>saida!$AO$28</f>
        <v>0</v>
      </c>
      <c r="AB897" s="128">
        <f t="shared" si="84"/>
        <v>0.20220622997905041</v>
      </c>
    </row>
    <row r="898" spans="26:28" x14ac:dyDescent="0.25">
      <c r="Z898" s="128">
        <f t="shared" si="85"/>
        <v>1</v>
      </c>
      <c r="AA898" s="129">
        <f>saida!$AO$28</f>
        <v>0</v>
      </c>
      <c r="AB898" s="128">
        <f t="shared" si="84"/>
        <v>0.1709495735537894</v>
      </c>
    </row>
    <row r="899" spans="26:28" x14ac:dyDescent="0.25">
      <c r="Z899" s="133">
        <f t="shared" si="85"/>
        <v>0</v>
      </c>
      <c r="AA899" s="134">
        <f>saida!$AO$29</f>
        <v>0</v>
      </c>
      <c r="AB899" s="133">
        <f>AH5</f>
        <v>0.5266309078053254</v>
      </c>
    </row>
    <row r="900" spans="26:28" x14ac:dyDescent="0.25">
      <c r="Z900" s="133">
        <f t="shared" si="85"/>
        <v>3.3333333333333333E-2</v>
      </c>
      <c r="AA900" s="134">
        <f>saida!$AO$29</f>
        <v>0</v>
      </c>
      <c r="AB900" s="133">
        <f t="shared" ref="AB900:AB929" si="86">AH6</f>
        <v>0.53849977733354593</v>
      </c>
    </row>
    <row r="901" spans="26:28" x14ac:dyDescent="0.25">
      <c r="Z901" s="133">
        <f t="shared" si="85"/>
        <v>6.6666666666666666E-2</v>
      </c>
      <c r="AA901" s="134">
        <f>saida!$AO$29</f>
        <v>0</v>
      </c>
      <c r="AB901" s="133">
        <f t="shared" si="86"/>
        <v>0.54832126157683436</v>
      </c>
    </row>
    <row r="902" spans="26:28" x14ac:dyDescent="0.25">
      <c r="Z902" s="133">
        <f t="shared" si="85"/>
        <v>0.1</v>
      </c>
      <c r="AA902" s="134">
        <f>saida!$AO$29</f>
        <v>0</v>
      </c>
      <c r="AB902" s="133">
        <f t="shared" si="86"/>
        <v>0.55606583117386832</v>
      </c>
    </row>
    <row r="903" spans="26:28" x14ac:dyDescent="0.25">
      <c r="Z903" s="133">
        <f t="shared" si="85"/>
        <v>0.1333333333333333</v>
      </c>
      <c r="AA903" s="134">
        <f>saida!$AO$29</f>
        <v>0</v>
      </c>
      <c r="AB903" s="133">
        <f t="shared" si="86"/>
        <v>0.56176373975445004</v>
      </c>
    </row>
    <row r="904" spans="26:28" x14ac:dyDescent="0.25">
      <c r="Z904" s="133">
        <f t="shared" si="85"/>
        <v>0.16666666666666671</v>
      </c>
      <c r="AA904" s="134">
        <f>saida!$AO$29</f>
        <v>0</v>
      </c>
      <c r="AB904" s="133">
        <f t="shared" si="86"/>
        <v>0.56547711122604227</v>
      </c>
    </row>
    <row r="905" spans="26:28" x14ac:dyDescent="0.25">
      <c r="Z905" s="133">
        <f t="shared" si="85"/>
        <v>0.2</v>
      </c>
      <c r="AA905" s="134">
        <f>saida!$AO$29</f>
        <v>0</v>
      </c>
      <c r="AB905" s="133">
        <f t="shared" si="86"/>
        <v>0.56728250189681995</v>
      </c>
    </row>
    <row r="906" spans="26:28" x14ac:dyDescent="0.25">
      <c r="Z906" s="133">
        <f t="shared" si="85"/>
        <v>0.23333333333333331</v>
      </c>
      <c r="AA906" s="134">
        <f>saida!$AO$29</f>
        <v>0</v>
      </c>
      <c r="AB906" s="133">
        <f t="shared" si="86"/>
        <v>0.56726033786810326</v>
      </c>
    </row>
    <row r="907" spans="26:28" x14ac:dyDescent="0.25">
      <c r="Z907" s="133">
        <f t="shared" si="85"/>
        <v>0.26666666666666672</v>
      </c>
      <c r="AA907" s="134">
        <f>saida!$AO$29</f>
        <v>0</v>
      </c>
      <c r="AB907" s="133">
        <f t="shared" si="86"/>
        <v>0.56548873106597319</v>
      </c>
    </row>
    <row r="908" spans="26:28" x14ac:dyDescent="0.25">
      <c r="Z908" s="133">
        <f t="shared" si="85"/>
        <v>0.3</v>
      </c>
      <c r="AA908" s="134">
        <f>saida!$AO$29</f>
        <v>0</v>
      </c>
      <c r="AB908" s="133">
        <f t="shared" si="86"/>
        <v>0.56204017143677965</v>
      </c>
    </row>
    <row r="909" spans="26:28" x14ac:dyDescent="0.25">
      <c r="Z909" s="133">
        <f t="shared" si="85"/>
        <v>0.33333333333333331</v>
      </c>
      <c r="AA909" s="134">
        <f>saida!$AO$29</f>
        <v>0</v>
      </c>
      <c r="AB909" s="133">
        <f t="shared" si="86"/>
        <v>0.55697996920548576</v>
      </c>
    </row>
    <row r="910" spans="26:28" x14ac:dyDescent="0.25">
      <c r="Z910" s="133">
        <f t="shared" si="85"/>
        <v>0.36666666666666659</v>
      </c>
      <c r="AA910" s="134">
        <f>saida!$AO$29</f>
        <v>0</v>
      </c>
      <c r="AB910" s="133">
        <f t="shared" si="86"/>
        <v>0.55036581848249355</v>
      </c>
    </row>
    <row r="911" spans="26:28" x14ac:dyDescent="0.25">
      <c r="Z911" s="133">
        <f t="shared" si="85"/>
        <v>0.4</v>
      </c>
      <c r="AA911" s="134">
        <f>saida!$AO$29</f>
        <v>0</v>
      </c>
      <c r="AB911" s="133">
        <f t="shared" si="86"/>
        <v>0.54224801583311244</v>
      </c>
    </row>
    <row r="912" spans="26:28" x14ac:dyDescent="0.25">
      <c r="Z912" s="133">
        <f t="shared" si="85"/>
        <v>0.43333333333333329</v>
      </c>
      <c r="AA912" s="134">
        <f>saida!$AO$29</f>
        <v>0</v>
      </c>
      <c r="AB912" s="133">
        <f t="shared" si="86"/>
        <v>0.5326700588727693</v>
      </c>
    </row>
    <row r="913" spans="26:28" x14ac:dyDescent="0.25">
      <c r="Z913" s="133">
        <f t="shared" si="85"/>
        <v>0.46666666666666667</v>
      </c>
      <c r="AA913" s="134">
        <f>saida!$AO$29</f>
        <v>0</v>
      </c>
      <c r="AB913" s="133">
        <f t="shared" si="86"/>
        <v>0.52166944636403878</v>
      </c>
    </row>
    <row r="914" spans="26:28" x14ac:dyDescent="0.25">
      <c r="Z914" s="133">
        <f t="shared" si="85"/>
        <v>0.5</v>
      </c>
      <c r="AA914" s="134">
        <f>saida!$AO$29</f>
        <v>0</v>
      </c>
      <c r="AB914" s="133">
        <f t="shared" si="86"/>
        <v>0.50927857272929666</v>
      </c>
    </row>
    <row r="915" spans="26:28" x14ac:dyDescent="0.25">
      <c r="Z915" s="133">
        <f t="shared" si="85"/>
        <v>0.53333333333333333</v>
      </c>
      <c r="AA915" s="134">
        <f>saida!$AO$29</f>
        <v>0</v>
      </c>
      <c r="AB915" s="133">
        <f t="shared" si="86"/>
        <v>0.49552565804719112</v>
      </c>
    </row>
    <row r="916" spans="26:28" x14ac:dyDescent="0.25">
      <c r="Z916" s="133">
        <f t="shared" si="85"/>
        <v>0.56666666666666665</v>
      </c>
      <c r="AA916" s="134">
        <f>saida!$AO$29</f>
        <v>0</v>
      </c>
      <c r="AB916" s="133">
        <f t="shared" si="86"/>
        <v>0.4804356888899306</v>
      </c>
    </row>
    <row r="917" spans="26:28" x14ac:dyDescent="0.25">
      <c r="Z917" s="133">
        <f t="shared" si="85"/>
        <v>0.6</v>
      </c>
      <c r="AA917" s="134">
        <f>saida!$AO$29</f>
        <v>0</v>
      </c>
      <c r="AB917" s="133">
        <f t="shared" si="86"/>
        <v>0.46403137132422212</v>
      </c>
    </row>
    <row r="918" spans="26:28" x14ac:dyDescent="0.25">
      <c r="Z918" s="133">
        <f t="shared" si="85"/>
        <v>0.6333333333333333</v>
      </c>
      <c r="AA918" s="134">
        <f>saida!$AO$29</f>
        <v>0</v>
      </c>
      <c r="AB918" s="133">
        <f t="shared" si="86"/>
        <v>0.44633411858045269</v>
      </c>
    </row>
    <row r="919" spans="26:28" x14ac:dyDescent="0.25">
      <c r="Z919" s="133">
        <f t="shared" si="85"/>
        <v>0.66666666666666663</v>
      </c>
      <c r="AA919" s="134">
        <f>saida!$AO$29</f>
        <v>0</v>
      </c>
      <c r="AB919" s="133">
        <f t="shared" si="86"/>
        <v>0.42736511421682638</v>
      </c>
    </row>
    <row r="920" spans="26:28" x14ac:dyDescent="0.25">
      <c r="Z920" s="133">
        <f t="shared" si="85"/>
        <v>0.7</v>
      </c>
      <c r="AA920" s="134">
        <f>saida!$AO$29</f>
        <v>0</v>
      </c>
      <c r="AB920" s="133">
        <f t="shared" si="86"/>
        <v>0.40714650732613988</v>
      </c>
    </row>
    <row r="921" spans="26:28" x14ac:dyDescent="0.25">
      <c r="Z921" s="133">
        <f t="shared" si="85"/>
        <v>0.73333333333333328</v>
      </c>
      <c r="AA921" s="134">
        <f>saida!$AO$29</f>
        <v>0</v>
      </c>
      <c r="AB921" s="133">
        <f t="shared" si="86"/>
        <v>0.3857028074152144</v>
      </c>
    </row>
    <row r="922" spans="26:28" x14ac:dyDescent="0.25">
      <c r="Z922" s="133">
        <f t="shared" si="85"/>
        <v>0.76666666666666661</v>
      </c>
      <c r="AA922" s="134">
        <f>saida!$AO$29</f>
        <v>0</v>
      </c>
      <c r="AB922" s="133">
        <f t="shared" si="86"/>
        <v>0.36306254687065831</v>
      </c>
    </row>
    <row r="923" spans="26:28" x14ac:dyDescent="0.25">
      <c r="Z923" s="133">
        <f t="shared" si="85"/>
        <v>0.8</v>
      </c>
      <c r="AA923" s="134">
        <f>saida!$AO$29</f>
        <v>0</v>
      </c>
      <c r="AB923" s="133">
        <f t="shared" si="86"/>
        <v>0.33926025752628092</v>
      </c>
    </row>
    <row r="924" spans="26:28" x14ac:dyDescent="0.25">
      <c r="Z924" s="133">
        <f t="shared" si="85"/>
        <v>0.83333333333333337</v>
      </c>
      <c r="AA924" s="134">
        <f>saida!$AO$29</f>
        <v>0</v>
      </c>
      <c r="AB924" s="133">
        <f t="shared" si="86"/>
        <v>0.31433872796848122</v>
      </c>
    </row>
    <row r="925" spans="26:28" x14ac:dyDescent="0.25">
      <c r="Z925" s="133">
        <f t="shared" si="85"/>
        <v>0.8666666666666667</v>
      </c>
      <c r="AA925" s="134">
        <f>saida!$AO$29</f>
        <v>0</v>
      </c>
      <c r="AB925" s="133">
        <f t="shared" si="86"/>
        <v>0.28835133977473948</v>
      </c>
    </row>
    <row r="926" spans="26:28" x14ac:dyDescent="0.25">
      <c r="Z926" s="133">
        <f t="shared" si="85"/>
        <v>0.9</v>
      </c>
      <c r="AA926" s="134">
        <f>saida!$AO$29</f>
        <v>0</v>
      </c>
      <c r="AB926" s="133">
        <f t="shared" si="86"/>
        <v>0.26136386975111608</v>
      </c>
    </row>
    <row r="927" spans="26:28" x14ac:dyDescent="0.25">
      <c r="Z927" s="133">
        <f t="shared" si="85"/>
        <v>0.93333333333333335</v>
      </c>
      <c r="AA927" s="134">
        <f>saida!$AO$29</f>
        <v>0</v>
      </c>
      <c r="AB927" s="133">
        <f t="shared" si="86"/>
        <v>0.23345430744157991</v>
      </c>
    </row>
    <row r="928" spans="26:28" x14ac:dyDescent="0.25">
      <c r="Z928" s="133">
        <f t="shared" si="85"/>
        <v>0.96666666666666667</v>
      </c>
      <c r="AA928" s="134">
        <f>saida!$AO$29</f>
        <v>0</v>
      </c>
      <c r="AB928" s="133">
        <f t="shared" si="86"/>
        <v>0.20470740711189031</v>
      </c>
    </row>
    <row r="929" spans="26:28" x14ac:dyDescent="0.25">
      <c r="Z929" s="133">
        <f t="shared" si="85"/>
        <v>1</v>
      </c>
      <c r="AA929" s="134">
        <f>saida!$AO$29</f>
        <v>0</v>
      </c>
      <c r="AB929" s="133">
        <f t="shared" si="86"/>
        <v>0.17519661958784491</v>
      </c>
    </row>
    <row r="930" spans="26:28" x14ac:dyDescent="0.25">
      <c r="Z930" s="128">
        <f t="shared" si="85"/>
        <v>0</v>
      </c>
      <c r="AA930" s="129">
        <f>saida!$AO$30</f>
        <v>0</v>
      </c>
      <c r="AB930" s="128">
        <f>AI5</f>
        <v>0.52353316638498049</v>
      </c>
    </row>
    <row r="931" spans="26:28" x14ac:dyDescent="0.25">
      <c r="Z931" s="128">
        <f t="shared" si="85"/>
        <v>3.3333333333333333E-2</v>
      </c>
      <c r="AA931" s="129">
        <f>saida!$AO$30</f>
        <v>0</v>
      </c>
      <c r="AB931" s="128">
        <f t="shared" ref="AB931:AB960" si="87">AI6</f>
        <v>0.53440735208963264</v>
      </c>
    </row>
    <row r="932" spans="26:28" x14ac:dyDescent="0.25">
      <c r="Z932" s="128">
        <f t="shared" si="85"/>
        <v>6.6666666666666666E-2</v>
      </c>
      <c r="AA932" s="129">
        <f>saida!$AO$30</f>
        <v>0</v>
      </c>
      <c r="AB932" s="128">
        <f t="shared" si="87"/>
        <v>0.54346225256867065</v>
      </c>
    </row>
    <row r="933" spans="26:28" x14ac:dyDescent="0.25">
      <c r="Z933" s="128">
        <f t="shared" si="85"/>
        <v>0.1</v>
      </c>
      <c r="AA933" s="129">
        <f>saida!$AO$30</f>
        <v>0</v>
      </c>
      <c r="AB933" s="128">
        <f t="shared" si="87"/>
        <v>0.5506297704360188</v>
      </c>
    </row>
    <row r="934" spans="26:28" x14ac:dyDescent="0.25">
      <c r="Z934" s="128">
        <f t="shared" si="85"/>
        <v>0.1333333333333333</v>
      </c>
      <c r="AA934" s="129">
        <f>saida!$AO$30</f>
        <v>0</v>
      </c>
      <c r="AB934" s="128">
        <f t="shared" si="87"/>
        <v>0.55590682287942295</v>
      </c>
    </row>
    <row r="935" spans="26:28" x14ac:dyDescent="0.25">
      <c r="Z935" s="128">
        <f t="shared" si="85"/>
        <v>0.16666666666666671</v>
      </c>
      <c r="AA935" s="129">
        <f>saida!$AO$30</f>
        <v>0</v>
      </c>
      <c r="AB935" s="128">
        <f t="shared" si="87"/>
        <v>0.5593277387664739</v>
      </c>
    </row>
    <row r="936" spans="26:28" x14ac:dyDescent="0.25">
      <c r="Z936" s="128">
        <f t="shared" si="85"/>
        <v>0.2</v>
      </c>
      <c r="AA936" s="129">
        <f>saida!$AO$30</f>
        <v>0</v>
      </c>
      <c r="AB936" s="128">
        <f t="shared" si="87"/>
        <v>0.56094640561484932</v>
      </c>
    </row>
    <row r="937" spans="26:28" x14ac:dyDescent="0.25">
      <c r="Z937" s="128">
        <f t="shared" si="85"/>
        <v>0.23333333333333331</v>
      </c>
      <c r="AA937" s="129">
        <f>saida!$AO$30</f>
        <v>0</v>
      </c>
      <c r="AB937" s="128">
        <f t="shared" si="87"/>
        <v>0.56082498256695368</v>
      </c>
    </row>
    <row r="938" spans="26:28" x14ac:dyDescent="0.25">
      <c r="Z938" s="128">
        <f t="shared" ref="Z938:Z991" si="88">Z907</f>
        <v>0.26666666666666672</v>
      </c>
      <c r="AA938" s="129">
        <f>saida!$AO$30</f>
        <v>0</v>
      </c>
      <c r="AB938" s="128">
        <f t="shared" si="87"/>
        <v>0.55902698304407084</v>
      </c>
    </row>
    <row r="939" spans="26:28" x14ac:dyDescent="0.25">
      <c r="Z939" s="128">
        <f t="shared" si="88"/>
        <v>0.3</v>
      </c>
      <c r="AA939" s="129">
        <f>saida!$AO$30</f>
        <v>0</v>
      </c>
      <c r="AB939" s="128">
        <f t="shared" si="87"/>
        <v>0.55561323693701714</v>
      </c>
    </row>
    <row r="940" spans="26:28" x14ac:dyDescent="0.25">
      <c r="Z940" s="128">
        <f t="shared" si="88"/>
        <v>0.33333333333333331</v>
      </c>
      <c r="AA940" s="129">
        <f>saida!$AO$30</f>
        <v>0</v>
      </c>
      <c r="AB940" s="128">
        <f t="shared" si="87"/>
        <v>0.55063972769594305</v>
      </c>
    </row>
    <row r="941" spans="26:28" x14ac:dyDescent="0.25">
      <c r="Z941" s="128">
        <f t="shared" si="88"/>
        <v>0.36666666666666659</v>
      </c>
      <c r="AA941" s="129">
        <f>saida!$AO$30</f>
        <v>0</v>
      </c>
      <c r="AB941" s="128">
        <f t="shared" si="87"/>
        <v>0.54415663710206741</v>
      </c>
    </row>
    <row r="942" spans="26:28" x14ac:dyDescent="0.25">
      <c r="Z942" s="128">
        <f t="shared" si="88"/>
        <v>0.4</v>
      </c>
      <c r="AA942" s="129">
        <f>saida!$AO$30</f>
        <v>0</v>
      </c>
      <c r="AB942" s="128">
        <f t="shared" si="87"/>
        <v>0.53620815606268601</v>
      </c>
    </row>
    <row r="943" spans="26:28" x14ac:dyDescent="0.25">
      <c r="Z943" s="128">
        <f t="shared" si="88"/>
        <v>0.43333333333333329</v>
      </c>
      <c r="AA943" s="129">
        <f>saida!$AO$30</f>
        <v>0</v>
      </c>
      <c r="AB943" s="128">
        <f t="shared" si="87"/>
        <v>0.52683277506722781</v>
      </c>
    </row>
    <row r="944" spans="26:28" x14ac:dyDescent="0.25">
      <c r="Z944" s="128">
        <f t="shared" si="88"/>
        <v>0.46666666666666667</v>
      </c>
      <c r="AA944" s="129">
        <f>saida!$AO$30</f>
        <v>0</v>
      </c>
      <c r="AB944" s="128">
        <f t="shared" si="87"/>
        <v>0.5160638732596825</v>
      </c>
    </row>
    <row r="945" spans="26:28" x14ac:dyDescent="0.25">
      <c r="Z945" s="128">
        <f t="shared" si="88"/>
        <v>0.5</v>
      </c>
      <c r="AA945" s="129">
        <f>saida!$AO$30</f>
        <v>0</v>
      </c>
      <c r="AB945" s="128">
        <f t="shared" si="87"/>
        <v>0.50393049807271528</v>
      </c>
    </row>
    <row r="946" spans="26:28" x14ac:dyDescent="0.25">
      <c r="Z946" s="128">
        <f t="shared" si="88"/>
        <v>0.53333333333333333</v>
      </c>
      <c r="AA946" s="129">
        <f>saida!$AO$30</f>
        <v>0</v>
      </c>
      <c r="AB946" s="128">
        <f t="shared" si="87"/>
        <v>0.49045827912832679</v>
      </c>
    </row>
    <row r="947" spans="26:28" x14ac:dyDescent="0.25">
      <c r="Z947" s="128">
        <f t="shared" si="88"/>
        <v>0.56666666666666665</v>
      </c>
      <c r="AA947" s="129">
        <f>saida!$AO$30</f>
        <v>0</v>
      </c>
      <c r="AB947" s="128">
        <f t="shared" si="87"/>
        <v>0.47567045827416088</v>
      </c>
    </row>
    <row r="948" spans="26:28" x14ac:dyDescent="0.25">
      <c r="Z948" s="128">
        <f t="shared" si="88"/>
        <v>0.6</v>
      </c>
      <c r="AA948" s="129">
        <f>saida!$AO$30</f>
        <v>0</v>
      </c>
      <c r="AB948" s="128">
        <f t="shared" si="87"/>
        <v>0.45958904713721371</v>
      </c>
    </row>
    <row r="949" spans="26:28" x14ac:dyDescent="0.25">
      <c r="Z949" s="128">
        <f t="shared" si="88"/>
        <v>0.6333333333333333</v>
      </c>
      <c r="AA949" s="129">
        <f>saida!$AO$30</f>
        <v>0</v>
      </c>
      <c r="AB949" s="128">
        <f t="shared" si="87"/>
        <v>0.44223614723051419</v>
      </c>
    </row>
    <row r="950" spans="26:28" x14ac:dyDescent="0.25">
      <c r="Z950" s="128">
        <f t="shared" si="88"/>
        <v>0.66666666666666663</v>
      </c>
      <c r="AA950" s="129">
        <f>saida!$AO$30</f>
        <v>0</v>
      </c>
      <c r="AB950" s="128">
        <f t="shared" si="87"/>
        <v>0.42363548614556601</v>
      </c>
    </row>
    <row r="951" spans="26:28" x14ac:dyDescent="0.25">
      <c r="Z951" s="128">
        <f t="shared" si="88"/>
        <v>0.7</v>
      </c>
      <c r="AA951" s="129">
        <f>saida!$AO$30</f>
        <v>0</v>
      </c>
      <c r="AB951" s="128">
        <f t="shared" si="87"/>
        <v>0.40381423481737999</v>
      </c>
    </row>
    <row r="952" spans="26:28" x14ac:dyDescent="0.25">
      <c r="Z952" s="128">
        <f t="shared" si="88"/>
        <v>0.73333333333333328</v>
      </c>
      <c r="AA952" s="129">
        <f>saida!$AO$30</f>
        <v>0</v>
      </c>
      <c r="AB952" s="128">
        <f t="shared" si="87"/>
        <v>0.38280516948839122</v>
      </c>
    </row>
    <row r="953" spans="26:28" x14ac:dyDescent="0.25">
      <c r="Z953" s="128">
        <f t="shared" si="88"/>
        <v>0.76666666666666661</v>
      </c>
      <c r="AA953" s="129">
        <f>saida!$AO$30</f>
        <v>0</v>
      </c>
      <c r="AB953" s="128">
        <f t="shared" si="87"/>
        <v>0.36064921562490698</v>
      </c>
    </row>
    <row r="954" spans="26:28" x14ac:dyDescent="0.25">
      <c r="Z954" s="128">
        <f t="shared" si="88"/>
        <v>0.8</v>
      </c>
      <c r="AA954" s="129">
        <f>saida!$AO$30</f>
        <v>0</v>
      </c>
      <c r="AB954" s="128">
        <f t="shared" si="87"/>
        <v>0.33739833642864298</v>
      </c>
    </row>
    <row r="955" spans="26:28" x14ac:dyDescent="0.25">
      <c r="Z955" s="128">
        <f t="shared" si="88"/>
        <v>0.83333333333333337</v>
      </c>
      <c r="AA955" s="129">
        <f>saida!$AO$30</f>
        <v>0</v>
      </c>
      <c r="AB955" s="128">
        <f t="shared" si="87"/>
        <v>0.31311856357301648</v>
      </c>
    </row>
    <row r="956" spans="26:28" x14ac:dyDescent="0.25">
      <c r="Z956" s="128">
        <f t="shared" si="88"/>
        <v>0.8666666666666667</v>
      </c>
      <c r="AA956" s="129">
        <f>saida!$AO$30</f>
        <v>0</v>
      </c>
      <c r="AB956" s="128">
        <f t="shared" si="87"/>
        <v>0.28789263771427809</v>
      </c>
    </row>
    <row r="957" spans="26:28" x14ac:dyDescent="0.25">
      <c r="Z957" s="128">
        <f t="shared" si="88"/>
        <v>0.9</v>
      </c>
      <c r="AA957" s="129">
        <f>saida!$AO$30</f>
        <v>0</v>
      </c>
      <c r="AB957" s="128">
        <f t="shared" si="87"/>
        <v>0.26182109625194189</v>
      </c>
    </row>
    <row r="958" spans="26:28" x14ac:dyDescent="0.25">
      <c r="Z958" s="128">
        <f t="shared" si="88"/>
        <v>0.93333333333333335</v>
      </c>
      <c r="AA958" s="129">
        <f>saida!$AO$30</f>
        <v>0</v>
      </c>
      <c r="AB958" s="128">
        <f t="shared" si="87"/>
        <v>0.23501947753378011</v>
      </c>
    </row>
    <row r="959" spans="26:28" x14ac:dyDescent="0.25">
      <c r="Z959" s="128">
        <f t="shared" si="88"/>
        <v>0.96666666666666667</v>
      </c>
      <c r="AA959" s="129">
        <f>saida!$AO$30</f>
        <v>0</v>
      </c>
      <c r="AB959" s="128">
        <f t="shared" si="87"/>
        <v>0.20760710685134701</v>
      </c>
    </row>
    <row r="960" spans="26:28" x14ac:dyDescent="0.25">
      <c r="Z960" s="128">
        <f t="shared" si="88"/>
        <v>1</v>
      </c>
      <c r="AA960" s="129">
        <f>saida!$AO$30</f>
        <v>0</v>
      </c>
      <c r="AB960" s="128">
        <f t="shared" si="87"/>
        <v>0.17967852917081581</v>
      </c>
    </row>
    <row r="961" spans="26:28" x14ac:dyDescent="0.25">
      <c r="Z961" s="133">
        <f t="shared" si="88"/>
        <v>0</v>
      </c>
      <c r="AA961" s="134">
        <f>saida!$AO$31</f>
        <v>0</v>
      </c>
      <c r="AB961" s="133">
        <f>AJ5</f>
        <v>0.52328328977633431</v>
      </c>
    </row>
    <row r="962" spans="26:28" x14ac:dyDescent="0.25">
      <c r="Z962" s="133">
        <f t="shared" si="88"/>
        <v>3.3333333333333333E-2</v>
      </c>
      <c r="AA962" s="134">
        <f>saida!$AO$31</f>
        <v>0</v>
      </c>
      <c r="AB962" s="133">
        <f t="shared" ref="AB962:AB991" si="89">AJ6</f>
        <v>0.53406938517656977</v>
      </c>
    </row>
    <row r="963" spans="26:28" x14ac:dyDescent="0.25">
      <c r="Z963" s="133">
        <f t="shared" si="88"/>
        <v>6.6666666666666666E-2</v>
      </c>
      <c r="AA963" s="134">
        <f>saida!$AO$31</f>
        <v>0</v>
      </c>
      <c r="AB963" s="133">
        <f t="shared" si="89"/>
        <v>0.54305594441350957</v>
      </c>
    </row>
    <row r="964" spans="26:28" x14ac:dyDescent="0.25">
      <c r="Z964" s="133">
        <f t="shared" si="88"/>
        <v>0.1</v>
      </c>
      <c r="AA964" s="134">
        <f>saida!$AO$31</f>
        <v>0</v>
      </c>
      <c r="AB964" s="133">
        <f t="shared" si="89"/>
        <v>0.55017166493181791</v>
      </c>
    </row>
    <row r="965" spans="26:28" x14ac:dyDescent="0.25">
      <c r="Z965" s="133">
        <f t="shared" si="88"/>
        <v>0.1333333333333333</v>
      </c>
      <c r="AA965" s="134">
        <f>saida!$AO$31</f>
        <v>0</v>
      </c>
      <c r="AB965" s="133">
        <f t="shared" si="89"/>
        <v>0.55541065089107999</v>
      </c>
    </row>
    <row r="966" spans="26:28" x14ac:dyDescent="0.25">
      <c r="Z966" s="133">
        <f t="shared" si="88"/>
        <v>0.16666666666666671</v>
      </c>
      <c r="AA966" s="134">
        <f>saida!$AO$31</f>
        <v>0</v>
      </c>
      <c r="AB966" s="133">
        <f t="shared" si="89"/>
        <v>0.55880485817940351</v>
      </c>
    </row>
    <row r="967" spans="26:28" x14ac:dyDescent="0.25">
      <c r="Z967" s="133">
        <f t="shared" si="88"/>
        <v>0.2</v>
      </c>
      <c r="AA967" s="134">
        <f>saida!$AO$31</f>
        <v>0</v>
      </c>
      <c r="AB967" s="133">
        <f t="shared" si="89"/>
        <v>0.56040621930372425</v>
      </c>
    </row>
    <row r="968" spans="26:28" x14ac:dyDescent="0.25">
      <c r="Z968" s="133">
        <f t="shared" si="88"/>
        <v>0.23333333333333331</v>
      </c>
      <c r="AA968" s="134">
        <f>saida!$AO$31</f>
        <v>0</v>
      </c>
      <c r="AB968" s="133">
        <f t="shared" si="89"/>
        <v>0.560275305521303</v>
      </c>
    </row>
    <row r="969" spans="26:28" x14ac:dyDescent="0.25">
      <c r="Z969" s="133">
        <f t="shared" si="88"/>
        <v>0.26666666666666672</v>
      </c>
      <c r="AA969" s="134">
        <f>saida!$AO$31</f>
        <v>0</v>
      </c>
      <c r="AB969" s="133">
        <f t="shared" si="89"/>
        <v>0.55847435027515668</v>
      </c>
    </row>
    <row r="970" spans="26:28" x14ac:dyDescent="0.25">
      <c r="Z970" s="133">
        <f t="shared" si="88"/>
        <v>0.3</v>
      </c>
      <c r="AA970" s="134">
        <f>saida!$AO$31</f>
        <v>0</v>
      </c>
      <c r="AB970" s="133">
        <f t="shared" si="89"/>
        <v>0.55506315458263555</v>
      </c>
    </row>
    <row r="971" spans="26:28" x14ac:dyDescent="0.25">
      <c r="Z971" s="133">
        <f t="shared" si="88"/>
        <v>0.33333333333333331</v>
      </c>
      <c r="AA971" s="134">
        <f>saida!$AO$31</f>
        <v>0</v>
      </c>
      <c r="AB971" s="133">
        <f t="shared" si="89"/>
        <v>0.55009687326510337</v>
      </c>
    </row>
    <row r="972" spans="26:28" x14ac:dyDescent="0.25">
      <c r="Z972" s="133">
        <f t="shared" si="88"/>
        <v>0.36666666666666659</v>
      </c>
      <c r="AA972" s="134">
        <f>saida!$AO$31</f>
        <v>0</v>
      </c>
      <c r="AB972" s="133">
        <f t="shared" si="89"/>
        <v>0.54362501716424938</v>
      </c>
    </row>
    <row r="973" spans="26:28" x14ac:dyDescent="0.25">
      <c r="Z973" s="133">
        <f t="shared" si="88"/>
        <v>0.4</v>
      </c>
      <c r="AA973" s="134">
        <f>saida!$AO$31</f>
        <v>0</v>
      </c>
      <c r="AB973" s="133">
        <f t="shared" si="89"/>
        <v>0.53569122977137718</v>
      </c>
    </row>
    <row r="974" spans="26:28" x14ac:dyDescent="0.25">
      <c r="Z974" s="133">
        <f t="shared" si="88"/>
        <v>0.43333333333333329</v>
      </c>
      <c r="AA974" s="134">
        <f>saida!$AO$31</f>
        <v>0</v>
      </c>
      <c r="AB974" s="133">
        <f t="shared" si="89"/>
        <v>0.52633355192622133</v>
      </c>
    </row>
    <row r="975" spans="26:28" x14ac:dyDescent="0.25">
      <c r="Z975" s="133">
        <f t="shared" si="88"/>
        <v>0.46666666666666667</v>
      </c>
      <c r="AA975" s="134">
        <f>saida!$AO$31</f>
        <v>0</v>
      </c>
      <c r="AB975" s="133">
        <f t="shared" si="89"/>
        <v>0.51558499341262343</v>
      </c>
    </row>
    <row r="976" spans="26:28" x14ac:dyDescent="0.25">
      <c r="Z976" s="133">
        <f t="shared" si="88"/>
        <v>0.5</v>
      </c>
      <c r="AA976" s="134">
        <f>saida!$AO$31</f>
        <v>0</v>
      </c>
      <c r="AB976" s="133">
        <f t="shared" si="89"/>
        <v>0.5034743034416288</v>
      </c>
    </row>
    <row r="977" spans="26:28" x14ac:dyDescent="0.25">
      <c r="Z977" s="133">
        <f t="shared" si="88"/>
        <v>0.53333333333333333</v>
      </c>
      <c r="AA977" s="134">
        <f>saida!$AO$31</f>
        <v>0</v>
      </c>
      <c r="AB977" s="133">
        <f t="shared" si="89"/>
        <v>0.49002688403670852</v>
      </c>
    </row>
    <row r="978" spans="26:28" x14ac:dyDescent="0.25">
      <c r="Z978" s="133">
        <f t="shared" si="88"/>
        <v>0.56666666666666665</v>
      </c>
      <c r="AA978" s="134">
        <f>saida!$AO$31</f>
        <v>0</v>
      </c>
      <c r="AB978" s="133">
        <f t="shared" si="89"/>
        <v>0.4752658287898997</v>
      </c>
    </row>
    <row r="979" spans="26:28" x14ac:dyDescent="0.25">
      <c r="Z979" s="133">
        <f t="shared" si="88"/>
        <v>0.6</v>
      </c>
      <c r="AA979" s="134">
        <f>saida!$AO$31</f>
        <v>0</v>
      </c>
      <c r="AB979" s="133">
        <f t="shared" si="89"/>
        <v>0.45921309921868259</v>
      </c>
    </row>
    <row r="980" spans="26:28" x14ac:dyDescent="0.25">
      <c r="Z980" s="133">
        <f t="shared" si="88"/>
        <v>0.6333333333333333</v>
      </c>
      <c r="AA980" s="134">
        <f>saida!$AO$31</f>
        <v>0</v>
      </c>
      <c r="AB980" s="133">
        <f t="shared" si="89"/>
        <v>0.44189087472806821</v>
      </c>
    </row>
    <row r="981" spans="26:28" x14ac:dyDescent="0.25">
      <c r="Z981" s="133">
        <f t="shared" si="88"/>
        <v>0.66666666666666663</v>
      </c>
      <c r="AA981" s="134">
        <f>saida!$AO$31</f>
        <v>0</v>
      </c>
      <c r="AB981" s="133">
        <f t="shared" si="89"/>
        <v>0.42332313053718429</v>
      </c>
    </row>
    <row r="982" spans="26:28" x14ac:dyDescent="0.25">
      <c r="Z982" s="133">
        <f t="shared" si="88"/>
        <v>0.7</v>
      </c>
      <c r="AA982" s="134">
        <f>saida!$AO$31</f>
        <v>0</v>
      </c>
      <c r="AB982" s="133">
        <f t="shared" si="89"/>
        <v>0.40353750874908478</v>
      </c>
    </row>
    <row r="983" spans="26:28" x14ac:dyDescent="0.25">
      <c r="Z983" s="133">
        <f t="shared" si="88"/>
        <v>0.73333333333333328</v>
      </c>
      <c r="AA983" s="134">
        <f>saida!$AO$31</f>
        <v>0</v>
      </c>
      <c r="AB983" s="133">
        <f t="shared" si="89"/>
        <v>0.38256754487581901</v>
      </c>
    </row>
    <row r="984" spans="26:28" x14ac:dyDescent="0.25">
      <c r="Z984" s="133">
        <f t="shared" si="88"/>
        <v>0.76666666666666661</v>
      </c>
      <c r="AA984" s="134">
        <f>saida!$AO$31</f>
        <v>0</v>
      </c>
      <c r="AB984" s="133">
        <f t="shared" si="89"/>
        <v>0.36045528277771322</v>
      </c>
    </row>
    <row r="985" spans="26:28" x14ac:dyDescent="0.25">
      <c r="Z985" s="133">
        <f t="shared" si="88"/>
        <v>0.8</v>
      </c>
      <c r="AA985" s="134">
        <f>saida!$AO$31</f>
        <v>0</v>
      </c>
      <c r="AB985" s="133">
        <f t="shared" si="89"/>
        <v>0.33725423335294291</v>
      </c>
    </row>
    <row r="986" spans="26:28" x14ac:dyDescent="0.25">
      <c r="Z986" s="133">
        <f t="shared" si="88"/>
        <v>0.83333333333333337</v>
      </c>
      <c r="AA986" s="134">
        <f>saida!$AO$31</f>
        <v>0</v>
      </c>
      <c r="AB986" s="133">
        <f t="shared" si="89"/>
        <v>0.31303243972034639</v>
      </c>
    </row>
    <row r="987" spans="26:28" x14ac:dyDescent="0.25">
      <c r="Z987" s="133">
        <f t="shared" si="88"/>
        <v>0.8666666666666667</v>
      </c>
      <c r="AA987" s="134">
        <f>saida!$AO$31</f>
        <v>0</v>
      </c>
      <c r="AB987" s="133">
        <f t="shared" si="89"/>
        <v>0.28787513335174397</v>
      </c>
    </row>
    <row r="988" spans="26:28" x14ac:dyDescent="0.25">
      <c r="Z988" s="133">
        <f t="shared" si="88"/>
        <v>0.9</v>
      </c>
      <c r="AA988" s="134">
        <f>saida!$AO$31</f>
        <v>0</v>
      </c>
      <c r="AB988" s="133">
        <f t="shared" si="89"/>
        <v>0.26188568575155219</v>
      </c>
    </row>
    <row r="989" spans="26:28" x14ac:dyDescent="0.25">
      <c r="Z989" s="133">
        <f t="shared" si="88"/>
        <v>0.93333333333333335</v>
      </c>
      <c r="AA989" s="134">
        <f>saida!$AO$31</f>
        <v>0</v>
      </c>
      <c r="AB989" s="133">
        <f t="shared" si="89"/>
        <v>0.2351825338984315</v>
      </c>
    </row>
    <row r="990" spans="26:28" x14ac:dyDescent="0.25">
      <c r="Z990" s="133">
        <f t="shared" si="88"/>
        <v>0.96666666666666667</v>
      </c>
      <c r="AA990" s="134">
        <f>saida!$AO$31</f>
        <v>0</v>
      </c>
      <c r="AB990" s="133">
        <f t="shared" si="89"/>
        <v>0.2078874054650901</v>
      </c>
    </row>
    <row r="991" spans="26:28" x14ac:dyDescent="0.25">
      <c r="Z991" s="133">
        <f t="shared" si="88"/>
        <v>1</v>
      </c>
      <c r="AA991" s="134">
        <f>saida!$AO$31</f>
        <v>0</v>
      </c>
      <c r="AB991" s="133">
        <f t="shared" si="89"/>
        <v>0.18009583814763261</v>
      </c>
    </row>
    <row r="992" spans="26:28" x14ac:dyDescent="0.25">
      <c r="AA992" s="144"/>
    </row>
  </sheetData>
  <sortState xmlns:xlrd2="http://schemas.microsoft.com/office/spreadsheetml/2017/richdata2" ref="M62:R243">
    <sortCondition ref="P62:P243"/>
  </sortState>
  <mergeCells count="3">
    <mergeCell ref="M59:R59"/>
    <mergeCell ref="F60:K60"/>
    <mergeCell ref="M60:R60"/>
  </mergeCells>
  <conditionalFormatting sqref="G5:H55">
    <cfRule type="cellIs" dxfId="32" priority="52" operator="equal">
      <formula>0</formula>
    </cfRule>
  </conditionalFormatting>
  <conditionalFormatting sqref="G3:BN3">
    <cfRule type="containsText" dxfId="31" priority="38" operator="containsText" text="GAMMA">
      <formula>NOT(ISERROR(SEARCH("GAMMA",G3)))</formula>
    </cfRule>
    <cfRule type="containsText" dxfId="30" priority="39" operator="containsText" text="MOLALI">
      <formula>NOT(ISERROR(SEARCH("MOLALI",G3)))</formula>
    </cfRule>
  </conditionalFormatting>
  <conditionalFormatting sqref="I5:J55">
    <cfRule type="cellIs" dxfId="29" priority="37" operator="equal">
      <formula>0</formula>
    </cfRule>
  </conditionalFormatting>
  <conditionalFormatting sqref="K5:L55">
    <cfRule type="cellIs" dxfId="28" priority="36" operator="equal">
      <formula>0</formula>
    </cfRule>
  </conditionalFormatting>
  <conditionalFormatting sqref="M5:N55">
    <cfRule type="cellIs" dxfId="27" priority="35" operator="equal">
      <formula>0</formula>
    </cfRule>
  </conditionalFormatting>
  <conditionalFormatting sqref="O5:P55">
    <cfRule type="cellIs" dxfId="26" priority="34" operator="equal">
      <formula>0</formula>
    </cfRule>
  </conditionalFormatting>
  <conditionalFormatting sqref="Q5:R55">
    <cfRule type="cellIs" dxfId="25" priority="33" operator="equal">
      <formula>0</formula>
    </cfRule>
  </conditionalFormatting>
  <conditionalFormatting sqref="S5:T55">
    <cfRule type="cellIs" dxfId="24" priority="32" operator="equal">
      <formula>0</formula>
    </cfRule>
  </conditionalFormatting>
  <conditionalFormatting sqref="U5:V55">
    <cfRule type="cellIs" dxfId="23" priority="31" operator="equal">
      <formula>0</formula>
    </cfRule>
  </conditionalFormatting>
  <conditionalFormatting sqref="W5:X55">
    <cfRule type="cellIs" dxfId="22" priority="30" operator="equal">
      <formula>0</formula>
    </cfRule>
  </conditionalFormatting>
  <conditionalFormatting sqref="Y5:Z55">
    <cfRule type="cellIs" dxfId="21" priority="29" operator="equal">
      <formula>0</formula>
    </cfRule>
  </conditionalFormatting>
  <conditionalFormatting sqref="AA5:AB55">
    <cfRule type="cellIs" dxfId="20" priority="28" operator="equal">
      <formula>0</formula>
    </cfRule>
  </conditionalFormatting>
  <conditionalFormatting sqref="AC5:AD55">
    <cfRule type="cellIs" dxfId="19" priority="27" operator="equal">
      <formula>0</formula>
    </cfRule>
  </conditionalFormatting>
  <conditionalFormatting sqref="AE5:AF55">
    <cfRule type="cellIs" dxfId="18" priority="26" operator="equal">
      <formula>0</formula>
    </cfRule>
  </conditionalFormatting>
  <conditionalFormatting sqref="AG5:AH55">
    <cfRule type="cellIs" dxfId="17" priority="25" operator="equal">
      <formula>0</formula>
    </cfRule>
  </conditionalFormatting>
  <conditionalFormatting sqref="AI5:AJ55">
    <cfRule type="cellIs" dxfId="16" priority="24" operator="equal">
      <formula>0</formula>
    </cfRule>
  </conditionalFormatting>
  <conditionalFormatting sqref="AK5:AL55">
    <cfRule type="cellIs" dxfId="15" priority="23" operator="equal">
      <formula>0</formula>
    </cfRule>
  </conditionalFormatting>
  <conditionalFormatting sqref="AM5:AN55">
    <cfRule type="cellIs" dxfId="14" priority="22" operator="equal">
      <formula>0</formula>
    </cfRule>
  </conditionalFormatting>
  <conditionalFormatting sqref="AO5:AP55">
    <cfRule type="cellIs" dxfId="13" priority="21" operator="equal">
      <formula>0</formula>
    </cfRule>
  </conditionalFormatting>
  <conditionalFormatting sqref="AQ5:AR55">
    <cfRule type="cellIs" dxfId="12" priority="20" operator="equal">
      <formula>0</formula>
    </cfRule>
  </conditionalFormatting>
  <conditionalFormatting sqref="AS5:AT55">
    <cfRule type="cellIs" dxfId="11" priority="19" operator="equal">
      <formula>0</formula>
    </cfRule>
  </conditionalFormatting>
  <conditionalFormatting sqref="AU5:AV55 BF5:BF55">
    <cfRule type="cellIs" dxfId="10" priority="18" operator="equal">
      <formula>0</formula>
    </cfRule>
  </conditionalFormatting>
  <conditionalFormatting sqref="AW5:AX55">
    <cfRule type="cellIs" dxfId="9" priority="11" operator="equal">
      <formula>0</formula>
    </cfRule>
  </conditionalFormatting>
  <conditionalFormatting sqref="AY5:AZ55">
    <cfRule type="cellIs" dxfId="8" priority="10" operator="equal">
      <formula>0</formula>
    </cfRule>
  </conditionalFormatting>
  <conditionalFormatting sqref="BA5:BB55">
    <cfRule type="cellIs" dxfId="7" priority="9" operator="equal">
      <formula>0</formula>
    </cfRule>
  </conditionalFormatting>
  <conditionalFormatting sqref="BC5:BD55">
    <cfRule type="cellIs" dxfId="6" priority="8" operator="equal">
      <formula>0</formula>
    </cfRule>
  </conditionalFormatting>
  <conditionalFormatting sqref="BE5:BE55">
    <cfRule type="cellIs" dxfId="5" priority="7" operator="equal">
      <formula>0</formula>
    </cfRule>
  </conditionalFormatting>
  <conditionalFormatting sqref="BG5:BH55">
    <cfRule type="cellIs" dxfId="4" priority="6" operator="equal">
      <formula>0</formula>
    </cfRule>
  </conditionalFormatting>
  <conditionalFormatting sqref="BI5:BJ55">
    <cfRule type="cellIs" dxfId="3" priority="5" operator="equal">
      <formula>0</formula>
    </cfRule>
  </conditionalFormatting>
  <conditionalFormatting sqref="BK5:BL55">
    <cfRule type="cellIs" dxfId="2" priority="4" operator="equal">
      <formula>0</formula>
    </cfRule>
  </conditionalFormatting>
  <conditionalFormatting sqref="BM5:BN55">
    <cfRule type="cellIs" dxfId="1" priority="3" operator="equal">
      <formula>0</formula>
    </cfRule>
  </conditionalFormatting>
  <conditionalFormatting sqref="K62:K350">
    <cfRule type="cellIs" dxfId="0" priority="1" operator="greaterThan">
      <formula>9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saida</vt:lpstr>
      <vt:lpstr>Thetas</vt:lpstr>
      <vt:lpstr>Molali_e_Gamma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LABSIMULACAO</cp:lastModifiedBy>
  <dcterms:created xsi:type="dcterms:W3CDTF">2021-11-17T18:30:47Z</dcterms:created>
  <dcterms:modified xsi:type="dcterms:W3CDTF">2021-12-16T16:54:55Z</dcterms:modified>
</cp:coreProperties>
</file>