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ropbox\UTN\curso excel\"/>
    </mc:Choice>
  </mc:AlternateContent>
  <bookViews>
    <workbookView xWindow="-120" yWindow="-120" windowWidth="29040" windowHeight="15840" tabRatio="530"/>
  </bookViews>
  <sheets>
    <sheet name="Caja" sheetId="6" r:id="rId1"/>
    <sheet name="Resumen" sheetId="18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4" i="6"/>
  <c r="A228" i="6" l="1"/>
  <c r="A229" i="6"/>
  <c r="A230" i="6"/>
  <c r="A231" i="6"/>
  <c r="A232" i="6"/>
  <c r="A233" i="6"/>
  <c r="A234" i="6"/>
  <c r="A235" i="6"/>
  <c r="H228" i="6" l="1"/>
  <c r="H212" i="6"/>
  <c r="H209" i="6"/>
  <c r="H193" i="6"/>
  <c r="H190" i="6"/>
  <c r="H174" i="6"/>
  <c r="H171" i="6"/>
  <c r="H155" i="6"/>
  <c r="H152" i="6"/>
  <c r="H136" i="6"/>
  <c r="H133" i="6"/>
  <c r="H117" i="6"/>
  <c r="H114" i="6"/>
  <c r="H98" i="6"/>
  <c r="H95" i="6"/>
  <c r="H79" i="6"/>
  <c r="H76" i="6"/>
  <c r="H60" i="6"/>
  <c r="H57" i="6"/>
  <c r="H41" i="6"/>
  <c r="H38" i="6"/>
  <c r="H22" i="6"/>
  <c r="H19" i="6"/>
  <c r="F228" i="6"/>
  <c r="G228" i="6"/>
  <c r="F209" i="6"/>
  <c r="G209" i="6"/>
  <c r="F190" i="6"/>
  <c r="G190" i="6"/>
  <c r="F171" i="6"/>
  <c r="G171" i="6"/>
  <c r="F152" i="6"/>
  <c r="G152" i="6"/>
  <c r="F133" i="6"/>
  <c r="G133" i="6"/>
  <c r="F114" i="6"/>
  <c r="G114" i="6"/>
  <c r="F95" i="6"/>
  <c r="G95" i="6"/>
  <c r="F76" i="6"/>
  <c r="G76" i="6"/>
  <c r="F57" i="6"/>
  <c r="G57" i="6"/>
  <c r="G38" i="6"/>
  <c r="F38" i="6"/>
  <c r="G19" i="6"/>
  <c r="F19" i="6"/>
  <c r="H23" i="6" l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42" i="6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61" i="6" l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80" i="6" l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9" i="6" l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8" i="6" l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7" i="6" l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6" i="6" l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5" i="6" l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94" i="6" l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13" i="6" l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</calcChain>
</file>

<file path=xl/sharedStrings.xml><?xml version="1.0" encoding="utf-8"?>
<sst xmlns="http://schemas.openxmlformats.org/spreadsheetml/2006/main" count="453" uniqueCount="202">
  <si>
    <t>Saldo</t>
  </si>
  <si>
    <t>Concepto</t>
  </si>
  <si>
    <t>ENERO</t>
  </si>
  <si>
    <t>FEBRERO</t>
  </si>
  <si>
    <t>Detalle</t>
  </si>
  <si>
    <t xml:space="preserve">Ingreso </t>
  </si>
  <si>
    <t>Egreso</t>
  </si>
  <si>
    <t>TRANSPORTE</t>
  </si>
  <si>
    <t>Diciembre</t>
  </si>
  <si>
    <t>MARZO</t>
  </si>
  <si>
    <t>JULIO</t>
  </si>
  <si>
    <t>AGOSTO</t>
  </si>
  <si>
    <t>Noviembre</t>
  </si>
  <si>
    <t>Enero</t>
  </si>
  <si>
    <t>SALDO INICIAL</t>
  </si>
  <si>
    <t>Abril</t>
  </si>
  <si>
    <t>Mayo</t>
  </si>
  <si>
    <t>Febrero</t>
  </si>
  <si>
    <t>Marzo</t>
  </si>
  <si>
    <t>SEPTIEMBRE</t>
  </si>
  <si>
    <t>OCTUBRE</t>
  </si>
  <si>
    <t>Coop Electrica</t>
  </si>
  <si>
    <t>Telecom</t>
  </si>
  <si>
    <t>YPF</t>
  </si>
  <si>
    <t>DirecTV</t>
  </si>
  <si>
    <t>Carrefour</t>
  </si>
  <si>
    <t>Sueldos y Jornales</t>
  </si>
  <si>
    <t>Sancor Seguros</t>
  </si>
  <si>
    <t>Venta Naranjas</t>
  </si>
  <si>
    <t>Venta Plantines</t>
  </si>
  <si>
    <t>Venta Madera</t>
  </si>
  <si>
    <t>Hon. Contador</t>
  </si>
  <si>
    <t>Hon. Abogado</t>
  </si>
  <si>
    <t>ABRIL</t>
  </si>
  <si>
    <t>MAYO</t>
  </si>
  <si>
    <t>JUNIO</t>
  </si>
  <si>
    <t>NOVIEMBRE</t>
  </si>
  <si>
    <t>DICIEMBRE</t>
  </si>
  <si>
    <t>Venta Novillos</t>
  </si>
  <si>
    <t>Venta Soja</t>
  </si>
  <si>
    <t>Venta Maiz</t>
  </si>
  <si>
    <t>FA 9056</t>
  </si>
  <si>
    <t>FA 4291</t>
  </si>
  <si>
    <t>FA 2134</t>
  </si>
  <si>
    <t>FA 5736</t>
  </si>
  <si>
    <t>FA 3444</t>
  </si>
  <si>
    <t>FA 6132</t>
  </si>
  <si>
    <t>FA 4771</t>
  </si>
  <si>
    <t>FA 7218</t>
  </si>
  <si>
    <t>FA 7040</t>
  </si>
  <si>
    <t>FA 3941</t>
  </si>
  <si>
    <t>FA 433</t>
  </si>
  <si>
    <t>FA 1160</t>
  </si>
  <si>
    <t>FA 3993</t>
  </si>
  <si>
    <t>FA 285</t>
  </si>
  <si>
    <t>FA 711</t>
  </si>
  <si>
    <t>FA 6326</t>
  </si>
  <si>
    <t>FA 754</t>
  </si>
  <si>
    <t>FA 4406</t>
  </si>
  <si>
    <t>FA 2078</t>
  </si>
  <si>
    <t>FA 8144</t>
  </si>
  <si>
    <t>FA 3457</t>
  </si>
  <si>
    <t>FA 4932</t>
  </si>
  <si>
    <t>FA 5968</t>
  </si>
  <si>
    <t>FA 8671</t>
  </si>
  <si>
    <t>FA 6526</t>
  </si>
  <si>
    <t>FA 2723</t>
  </si>
  <si>
    <t>FA 1403</t>
  </si>
  <si>
    <t>FA 1742</t>
  </si>
  <si>
    <t>FA 8315</t>
  </si>
  <si>
    <t>FA 9354</t>
  </si>
  <si>
    <t>FA 9465</t>
  </si>
  <si>
    <t>FA 1986</t>
  </si>
  <si>
    <t>FA 1648</t>
  </si>
  <si>
    <t>FA 7780</t>
  </si>
  <si>
    <t>FA 8359</t>
  </si>
  <si>
    <t>FA 3104</t>
  </si>
  <si>
    <t>FA 2347</t>
  </si>
  <si>
    <t>FA 4869</t>
  </si>
  <si>
    <t>FA 7409</t>
  </si>
  <si>
    <t>FA 692</t>
  </si>
  <si>
    <t>FA 4429</t>
  </si>
  <si>
    <t>FA 514</t>
  </si>
  <si>
    <t>FA 8822</t>
  </si>
  <si>
    <t>FA 9228</t>
  </si>
  <si>
    <t>FA 3441</t>
  </si>
  <si>
    <t>FA 5619</t>
  </si>
  <si>
    <t>FA 6738</t>
  </si>
  <si>
    <t>FA 1786</t>
  </si>
  <si>
    <t>FA 4533</t>
  </si>
  <si>
    <t>FA 1479</t>
  </si>
  <si>
    <t>FA 4962</t>
  </si>
  <si>
    <t>FA 1961</t>
  </si>
  <si>
    <t>FA 3084</t>
  </si>
  <si>
    <t>FA 571</t>
  </si>
  <si>
    <t>FA 2712</t>
  </si>
  <si>
    <t>FA 569</t>
  </si>
  <si>
    <t>FA 9120</t>
  </si>
  <si>
    <t>FA 9258</t>
  </si>
  <si>
    <t>FA 5087</t>
  </si>
  <si>
    <t>FA 2936</t>
  </si>
  <si>
    <t>FA 3644</t>
  </si>
  <si>
    <t>FA 2304</t>
  </si>
  <si>
    <t>FA 3666</t>
  </si>
  <si>
    <t>FA 9444</t>
  </si>
  <si>
    <t>FA 7340</t>
  </si>
  <si>
    <t>FA 8484</t>
  </si>
  <si>
    <t>FA 3587</t>
  </si>
  <si>
    <t>FA 6886</t>
  </si>
  <si>
    <t>FA 3606</t>
  </si>
  <si>
    <t>FA 2926</t>
  </si>
  <si>
    <t>FA 7078</t>
  </si>
  <si>
    <t>FA 2974</t>
  </si>
  <si>
    <t>FA 6796</t>
  </si>
  <si>
    <t>FA 7954</t>
  </si>
  <si>
    <t>FA 9446</t>
  </si>
  <si>
    <t>FA 4174</t>
  </si>
  <si>
    <t>FA 9379</t>
  </si>
  <si>
    <t>FA 9315</t>
  </si>
  <si>
    <t>FA 541</t>
  </si>
  <si>
    <t>FA 9201</t>
  </si>
  <si>
    <t>FA 8256</t>
  </si>
  <si>
    <t>FA 7747</t>
  </si>
  <si>
    <t>FA 6031</t>
  </si>
  <si>
    <t>FA 2485</t>
  </si>
  <si>
    <t>FA 7888</t>
  </si>
  <si>
    <t>FA 8873</t>
  </si>
  <si>
    <t>FA 9272</t>
  </si>
  <si>
    <t>FA 8934</t>
  </si>
  <si>
    <t>FA 8010</t>
  </si>
  <si>
    <t>FA 2112</t>
  </si>
  <si>
    <t>FA 1714</t>
  </si>
  <si>
    <t>FA 849</t>
  </si>
  <si>
    <t>FA 1663</t>
  </si>
  <si>
    <t>FA 4340</t>
  </si>
  <si>
    <t>FA 662</t>
  </si>
  <si>
    <t>FA 2429</t>
  </si>
  <si>
    <t>FA 7849</t>
  </si>
  <si>
    <t>FA 3227</t>
  </si>
  <si>
    <t>FA 6287</t>
  </si>
  <si>
    <t>FA 8653</t>
  </si>
  <si>
    <t>FA 3135</t>
  </si>
  <si>
    <t>FA 4773</t>
  </si>
  <si>
    <t>FA 6340</t>
  </si>
  <si>
    <t>FA 1534</t>
  </si>
  <si>
    <t>FA 3480</t>
  </si>
  <si>
    <t>FA 8024</t>
  </si>
  <si>
    <t>FA 9475</t>
  </si>
  <si>
    <t>FA 5033</t>
  </si>
  <si>
    <t>FA 3730</t>
  </si>
  <si>
    <t>FA 5668</t>
  </si>
  <si>
    <t>FA 7303</t>
  </si>
  <si>
    <t>FA 5999</t>
  </si>
  <si>
    <t>FA 8958</t>
  </si>
  <si>
    <t>FA 5597</t>
  </si>
  <si>
    <t>FA 5283</t>
  </si>
  <si>
    <t>FA 2132</t>
  </si>
  <si>
    <t>FA 9190</t>
  </si>
  <si>
    <t>FA 8340</t>
  </si>
  <si>
    <t>FA 9575</t>
  </si>
  <si>
    <t>FA 1560</t>
  </si>
  <si>
    <t>FA 1610</t>
  </si>
  <si>
    <t>FA 7448</t>
  </si>
  <si>
    <t>FA 2288</t>
  </si>
  <si>
    <t>FA 2665</t>
  </si>
  <si>
    <t>FA 6407</t>
  </si>
  <si>
    <t>FA 7275</t>
  </si>
  <si>
    <t>FA 2989</t>
  </si>
  <si>
    <t>FA 112</t>
  </si>
  <si>
    <t>FA 7773</t>
  </si>
  <si>
    <t>FA 9578</t>
  </si>
  <si>
    <t>FA 719</t>
  </si>
  <si>
    <t>FA 1228</t>
  </si>
  <si>
    <t>FA 4770</t>
  </si>
  <si>
    <t>FA 6684</t>
  </si>
  <si>
    <t>FA 9900</t>
  </si>
  <si>
    <t>Gastos</t>
  </si>
  <si>
    <t>Total</t>
  </si>
  <si>
    <t>Junio</t>
  </si>
  <si>
    <t>Julio</t>
  </si>
  <si>
    <t>Agosto</t>
  </si>
  <si>
    <t>Septiembre</t>
  </si>
  <si>
    <t>Octubre</t>
  </si>
  <si>
    <t>cod</t>
  </si>
  <si>
    <t>FA 3510</t>
  </si>
  <si>
    <t>FA 4242</t>
  </si>
  <si>
    <t>FA 1900</t>
  </si>
  <si>
    <t>FA 3237</t>
  </si>
  <si>
    <t>FA 8328</t>
  </si>
  <si>
    <t>FA 6999</t>
  </si>
  <si>
    <t>FA 3600</t>
  </si>
  <si>
    <t>FA 8665</t>
  </si>
  <si>
    <t>FA 3147</t>
  </si>
  <si>
    <t>FA 482</t>
  </si>
  <si>
    <t>FA 7480</t>
  </si>
  <si>
    <t>FA 7506</t>
  </si>
  <si>
    <t>Ingreso</t>
  </si>
  <si>
    <t>Novillo</t>
  </si>
  <si>
    <t>Soja</t>
  </si>
  <si>
    <t>Maiz</t>
  </si>
  <si>
    <t>Saldo Inicial</t>
  </si>
  <si>
    <t>Total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</si>
</sst>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-* #,##0.00\ &quot;€&quot;_-;\-* #,##0.00\ &quot;€&quot;_-;_-* &quot;-&quot;??\ &quot;€&quot;_-;_-@_-"/>
    <numFmt numFmtId="167" formatCode="_-* #,##0.00\ _€_-;\-* #,##0.00\ _€_-;_-* &quot;-&quot;??\ _€_-;_-@_-"/>
    <numFmt numFmtId="168" formatCode="#,##0.00_ ;[Red]\-#,##0.00\ "/>
    <numFmt numFmtId="169" formatCode="_-[$$-2C0A]\ * #,##0_-;\-[$$-2C0A]\ * #,##0_-;_-[$$-2C0A]\ * &quot;-&quot;??_-;_-@_-"/>
    <numFmt numFmtId="171" formatCode="mmm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7">
    <xf numFmtId="0" fontId="0" fillId="0" borderId="0"/>
    <xf numFmtId="0" fontId="23" fillId="0" borderId="0"/>
    <xf numFmtId="0" fontId="22" fillId="0" borderId="0"/>
    <xf numFmtId="0" fontId="23" fillId="0" borderId="0"/>
    <xf numFmtId="0" fontId="23" fillId="0" borderId="0"/>
    <xf numFmtId="0" fontId="21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8" applyNumberFormat="0" applyFill="0" applyAlignment="0" applyProtection="0"/>
    <xf numFmtId="0" fontId="27" fillId="0" borderId="19" applyNumberFormat="0" applyFill="0" applyAlignment="0" applyProtection="0"/>
    <xf numFmtId="0" fontId="28" fillId="0" borderId="20" applyNumberFormat="0" applyFill="0" applyAlignment="0" applyProtection="0"/>
    <xf numFmtId="0" fontId="28" fillId="0" borderId="0" applyNumberFormat="0" applyFill="0" applyBorder="0" applyAlignment="0" applyProtection="0"/>
    <xf numFmtId="0" fontId="29" fillId="6" borderId="0" applyNumberFormat="0" applyBorder="0" applyAlignment="0" applyProtection="0"/>
    <xf numFmtId="0" fontId="30" fillId="7" borderId="0" applyNumberFormat="0" applyBorder="0" applyAlignment="0" applyProtection="0"/>
    <xf numFmtId="0" fontId="31" fillId="8" borderId="0" applyNumberFormat="0" applyBorder="0" applyAlignment="0" applyProtection="0"/>
    <xf numFmtId="0" fontId="32" fillId="9" borderId="21" applyNumberFormat="0" applyAlignment="0" applyProtection="0"/>
    <xf numFmtId="0" fontId="33" fillId="10" borderId="22" applyNumberFormat="0" applyAlignment="0" applyProtection="0"/>
    <xf numFmtId="0" fontId="34" fillId="10" borderId="21" applyNumberFormat="0" applyAlignment="0" applyProtection="0"/>
    <xf numFmtId="0" fontId="35" fillId="0" borderId="23" applyNumberFormat="0" applyFill="0" applyAlignment="0" applyProtection="0"/>
    <xf numFmtId="0" fontId="36" fillId="11" borderId="24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26" applyNumberFormat="0" applyFill="0" applyAlignment="0" applyProtection="0"/>
    <xf numFmtId="0" fontId="4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4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4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4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40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4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0" borderId="0"/>
    <xf numFmtId="0" fontId="20" fillId="12" borderId="25" applyNumberFormat="0" applyFont="0" applyAlignment="0" applyProtection="0"/>
    <xf numFmtId="0" fontId="19" fillId="0" borderId="0"/>
    <xf numFmtId="0" fontId="19" fillId="12" borderId="25" applyNumberFormat="0" applyFont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8" fillId="0" borderId="0"/>
    <xf numFmtId="0" fontId="18" fillId="12" borderId="25" applyNumberFormat="0" applyFont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7" fillId="0" borderId="0"/>
    <xf numFmtId="0" fontId="17" fillId="12" borderId="25" applyNumberFormat="0" applyFont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6" fillId="0" borderId="0"/>
    <xf numFmtId="0" fontId="16" fillId="12" borderId="25" applyNumberFormat="0" applyFont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5" fillId="0" borderId="0"/>
    <xf numFmtId="0" fontId="15" fillId="12" borderId="25" applyNumberFormat="0" applyFont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14" fillId="0" borderId="0"/>
    <xf numFmtId="0" fontId="14" fillId="12" borderId="25" applyNumberFormat="0" applyFont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3" fillId="0" borderId="0"/>
    <xf numFmtId="166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13" fillId="0" borderId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0" borderId="0"/>
    <xf numFmtId="0" fontId="13" fillId="12" borderId="25" applyNumberFormat="0" applyFont="0" applyAlignment="0" applyProtection="0"/>
    <xf numFmtId="0" fontId="13" fillId="0" borderId="0"/>
    <xf numFmtId="0" fontId="13" fillId="12" borderId="25" applyNumberFormat="0" applyFont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0" borderId="0"/>
    <xf numFmtId="0" fontId="13" fillId="12" borderId="25" applyNumberFormat="0" applyFont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0" borderId="0"/>
    <xf numFmtId="0" fontId="13" fillId="12" borderId="25" applyNumberFormat="0" applyFont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0" borderId="0"/>
    <xf numFmtId="0" fontId="13" fillId="12" borderId="25" applyNumberFormat="0" applyFont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0" borderId="0"/>
    <xf numFmtId="0" fontId="13" fillId="12" borderId="25" applyNumberFormat="0" applyFont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0" borderId="0"/>
    <xf numFmtId="0" fontId="13" fillId="12" borderId="25" applyNumberFormat="0" applyFont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2" fillId="0" borderId="0"/>
    <xf numFmtId="0" fontId="12" fillId="12" borderId="25" applyNumberFormat="0" applyFont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1" fillId="0" borderId="0"/>
    <xf numFmtId="0" fontId="11" fillId="12" borderId="25" applyNumberFormat="0" applyFont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0" fillId="0" borderId="0"/>
    <xf numFmtId="0" fontId="10" fillId="12" borderId="25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9" fillId="0" borderId="0"/>
    <xf numFmtId="0" fontId="9" fillId="12" borderId="25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164" fontId="23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25" applyNumberFormat="0" applyFont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7" fillId="0" borderId="0"/>
    <xf numFmtId="0" fontId="7" fillId="12" borderId="25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6" fillId="0" borderId="0"/>
    <xf numFmtId="0" fontId="6" fillId="12" borderId="25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5" fillId="0" borderId="0"/>
    <xf numFmtId="0" fontId="5" fillId="12" borderId="25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4" fillId="0" borderId="0"/>
    <xf numFmtId="0" fontId="4" fillId="12" borderId="25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3" fillId="0" borderId="0"/>
    <xf numFmtId="0" fontId="3" fillId="12" borderId="25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2" borderId="25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1" fillId="0" borderId="0"/>
    <xf numFmtId="0" fontId="1" fillId="12" borderId="25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165" fontId="23" fillId="0" borderId="0" applyFont="0" applyFill="0" applyBorder="0" applyAlignment="0" applyProtection="0"/>
  </cellStyleXfs>
  <cellXfs count="69">
    <xf numFmtId="0" fontId="0" fillId="0" borderId="0" xfId="0"/>
    <xf numFmtId="0" fontId="41" fillId="0" borderId="0" xfId="0" applyFont="1"/>
    <xf numFmtId="0" fontId="42" fillId="0" borderId="0" xfId="0" applyFont="1" applyAlignment="1">
      <alignment horizontal="center"/>
    </xf>
    <xf numFmtId="14" fontId="41" fillId="3" borderId="2" xfId="0" applyNumberFormat="1" applyFont="1" applyFill="1" applyBorder="1" applyAlignment="1" applyProtection="1">
      <alignment horizontal="left"/>
      <protection locked="0"/>
    </xf>
    <xf numFmtId="0" fontId="41" fillId="3" borderId="3" xfId="0" applyFont="1" applyFill="1" applyBorder="1" applyAlignment="1" applyProtection="1">
      <alignment horizontal="center"/>
      <protection locked="0"/>
    </xf>
    <xf numFmtId="1" fontId="42" fillId="3" borderId="3" xfId="0" applyNumberFormat="1" applyFont="1" applyFill="1" applyBorder="1" applyAlignment="1" applyProtection="1">
      <alignment horizontal="center"/>
      <protection locked="0"/>
    </xf>
    <xf numFmtId="4" fontId="41" fillId="3" borderId="3" xfId="0" applyNumberFormat="1" applyFont="1" applyFill="1" applyBorder="1" applyAlignment="1" applyProtection="1">
      <alignment horizontal="right"/>
      <protection locked="0"/>
    </xf>
    <xf numFmtId="168" fontId="41" fillId="3" borderId="4" xfId="0" applyNumberFormat="1" applyFont="1" applyFill="1" applyBorder="1" applyAlignment="1" applyProtection="1">
      <alignment horizontal="center"/>
      <protection locked="0"/>
    </xf>
    <xf numFmtId="14" fontId="41" fillId="0" borderId="5" xfId="0" applyNumberFormat="1" applyFont="1" applyBorder="1" applyAlignment="1" applyProtection="1">
      <alignment horizontal="left"/>
      <protection locked="0"/>
    </xf>
    <xf numFmtId="0" fontId="42" fillId="2" borderId="6" xfId="0" applyFont="1" applyFill="1" applyBorder="1" applyAlignment="1" applyProtection="1">
      <alignment horizontal="right"/>
      <protection locked="0"/>
    </xf>
    <xf numFmtId="0" fontId="41" fillId="2" borderId="6" xfId="0" applyFont="1" applyFill="1" applyBorder="1" applyAlignment="1" applyProtection="1">
      <alignment horizontal="left"/>
      <protection locked="0"/>
    </xf>
    <xf numFmtId="1" fontId="42" fillId="2" borderId="6" xfId="0" applyNumberFormat="1" applyFont="1" applyFill="1" applyBorder="1" applyAlignment="1" applyProtection="1">
      <alignment horizontal="center"/>
      <protection locked="0"/>
    </xf>
    <xf numFmtId="4" fontId="41" fillId="5" borderId="6" xfId="0" applyNumberFormat="1" applyFont="1" applyFill="1" applyBorder="1" applyAlignment="1" applyProtection="1">
      <alignment horizontal="right"/>
      <protection locked="0"/>
    </xf>
    <xf numFmtId="4" fontId="41" fillId="3" borderId="6" xfId="0" applyNumberFormat="1" applyFont="1" applyFill="1" applyBorder="1" applyAlignment="1" applyProtection="1">
      <alignment horizontal="right"/>
      <protection locked="0"/>
    </xf>
    <xf numFmtId="168" fontId="41" fillId="3" borderId="7" xfId="0" applyNumberFormat="1" applyFont="1" applyFill="1" applyBorder="1"/>
    <xf numFmtId="14" fontId="41" fillId="4" borderId="8" xfId="0" applyNumberFormat="1" applyFont="1" applyFill="1" applyBorder="1" applyAlignment="1">
      <alignment horizontal="left"/>
    </xf>
    <xf numFmtId="0" fontId="41" fillId="4" borderId="1" xfId="0" applyFont="1" applyFill="1" applyBorder="1"/>
    <xf numFmtId="0" fontId="42" fillId="4" borderId="1" xfId="0" applyFont="1" applyFill="1" applyBorder="1" applyAlignment="1">
      <alignment horizontal="center"/>
    </xf>
    <xf numFmtId="4" fontId="41" fillId="4" borderId="1" xfId="0" applyNumberFormat="1" applyFont="1" applyFill="1" applyBorder="1"/>
    <xf numFmtId="168" fontId="41" fillId="3" borderId="9" xfId="0" applyNumberFormat="1" applyFont="1" applyFill="1" applyBorder="1"/>
    <xf numFmtId="14" fontId="41" fillId="0" borderId="16" xfId="0" applyNumberFormat="1" applyFont="1" applyBorder="1" applyAlignment="1">
      <alignment horizontal="left"/>
    </xf>
    <xf numFmtId="0" fontId="41" fillId="0" borderId="17" xfId="0" applyFont="1" applyBorder="1"/>
    <xf numFmtId="0" fontId="42" fillId="0" borderId="17" xfId="0" applyFont="1" applyBorder="1" applyAlignment="1">
      <alignment horizontal="center"/>
    </xf>
    <xf numFmtId="0" fontId="41" fillId="0" borderId="17" xfId="0" applyFont="1" applyBorder="1" applyAlignment="1">
      <alignment horizontal="left"/>
    </xf>
    <xf numFmtId="4" fontId="41" fillId="0" borderId="17" xfId="0" applyNumberFormat="1" applyFont="1" applyBorder="1"/>
    <xf numFmtId="0" fontId="41" fillId="4" borderId="1" xfId="0" applyFont="1" applyFill="1" applyBorder="1" applyAlignment="1">
      <alignment horizontal="left"/>
    </xf>
    <xf numFmtId="14" fontId="41" fillId="0" borderId="13" xfId="0" applyNumberFormat="1" applyFont="1" applyBorder="1" applyAlignment="1" applyProtection="1">
      <alignment horizontal="left"/>
      <protection locked="0"/>
    </xf>
    <xf numFmtId="0" fontId="41" fillId="0" borderId="14" xfId="0" applyFont="1" applyBorder="1" applyAlignment="1" applyProtection="1">
      <alignment horizontal="left"/>
      <protection locked="0"/>
    </xf>
    <xf numFmtId="1" fontId="42" fillId="0" borderId="14" xfId="0" applyNumberFormat="1" applyFont="1" applyBorder="1" applyAlignment="1" applyProtection="1">
      <alignment horizontal="center"/>
      <protection locked="0"/>
    </xf>
    <xf numFmtId="4" fontId="41" fillId="0" borderId="14" xfId="0" applyNumberFormat="1" applyFont="1" applyBorder="1" applyAlignment="1" applyProtection="1">
      <alignment horizontal="right"/>
      <protection locked="0"/>
    </xf>
    <xf numFmtId="168" fontId="41" fillId="3" borderId="15" xfId="0" applyNumberFormat="1" applyFont="1" applyFill="1" applyBorder="1"/>
    <xf numFmtId="14" fontId="41" fillId="0" borderId="10" xfId="0" applyNumberFormat="1" applyFont="1" applyBorder="1" applyAlignment="1">
      <alignment horizontal="left"/>
    </xf>
    <xf numFmtId="0" fontId="41" fillId="0" borderId="11" xfId="0" applyFont="1" applyBorder="1" applyAlignment="1" applyProtection="1">
      <alignment horizontal="right"/>
      <protection locked="0"/>
    </xf>
    <xf numFmtId="0" fontId="41" fillId="0" borderId="11" xfId="0" applyFont="1" applyBorder="1" applyAlignment="1" applyProtection="1">
      <alignment horizontal="left"/>
      <protection locked="0"/>
    </xf>
    <xf numFmtId="1" fontId="42" fillId="0" borderId="11" xfId="0" applyNumberFormat="1" applyFont="1" applyBorder="1" applyAlignment="1" applyProtection="1">
      <alignment horizontal="center"/>
      <protection locked="0"/>
    </xf>
    <xf numFmtId="4" fontId="41" fillId="3" borderId="11" xfId="0" applyNumberFormat="1" applyFont="1" applyFill="1" applyBorder="1" applyAlignment="1">
      <alignment horizontal="right"/>
    </xf>
    <xf numFmtId="168" fontId="41" fillId="3" borderId="12" xfId="0" applyNumberFormat="1" applyFont="1" applyFill="1" applyBorder="1"/>
    <xf numFmtId="4" fontId="43" fillId="4" borderId="1" xfId="0" applyNumberFormat="1" applyFont="1" applyFill="1" applyBorder="1" applyAlignment="1">
      <alignment horizontal="left" vertical="center" wrapText="1"/>
    </xf>
    <xf numFmtId="0" fontId="41" fillId="0" borderId="17" xfId="0" applyFont="1" applyBorder="1" applyAlignment="1">
      <alignment horizontal="left" vertical="center"/>
    </xf>
    <xf numFmtId="4" fontId="43" fillId="4" borderId="1" xfId="0" applyNumberFormat="1" applyFont="1" applyFill="1" applyBorder="1" applyAlignment="1">
      <alignment horizontal="left" wrapText="1"/>
    </xf>
    <xf numFmtId="0" fontId="41" fillId="0" borderId="0" xfId="0" applyFont="1" applyBorder="1"/>
    <xf numFmtId="0" fontId="41" fillId="0" borderId="0" xfId="0" applyNumberFormat="1" applyFont="1"/>
    <xf numFmtId="169" fontId="41" fillId="0" borderId="0" xfId="0" applyNumberFormat="1" applyFont="1"/>
    <xf numFmtId="14" fontId="41" fillId="0" borderId="8" xfId="0" applyNumberFormat="1" applyFont="1" applyBorder="1" applyAlignment="1">
      <alignment horizontal="left"/>
    </xf>
    <xf numFmtId="14" fontId="41" fillId="4" borderId="16" xfId="0" applyNumberFormat="1" applyFont="1" applyFill="1" applyBorder="1" applyAlignment="1">
      <alignment horizontal="left"/>
    </xf>
    <xf numFmtId="0" fontId="41" fillId="0" borderId="1" xfId="0" applyFont="1" applyBorder="1" applyAlignment="1">
      <alignment horizontal="left"/>
    </xf>
    <xf numFmtId="0" fontId="41" fillId="4" borderId="17" xfId="0" applyFont="1" applyFill="1" applyBorder="1" applyAlignment="1">
      <alignment horizontal="left"/>
    </xf>
    <xf numFmtId="0" fontId="41" fillId="4" borderId="17" xfId="0" applyFont="1" applyFill="1" applyBorder="1"/>
    <xf numFmtId="0" fontId="41" fillId="0" borderId="1" xfId="0" applyFont="1" applyBorder="1" applyAlignment="1">
      <alignment horizontal="left" vertical="center"/>
    </xf>
    <xf numFmtId="0" fontId="41" fillId="4" borderId="17" xfId="0" applyFont="1" applyFill="1" applyBorder="1" applyAlignment="1">
      <alignment horizontal="left" vertical="center"/>
    </xf>
    <xf numFmtId="4" fontId="43" fillId="4" borderId="17" xfId="0" applyNumberFormat="1" applyFont="1" applyFill="1" applyBorder="1" applyAlignment="1">
      <alignment horizontal="left" vertical="center" wrapText="1"/>
    </xf>
    <xf numFmtId="0" fontId="42" fillId="0" borderId="1" xfId="0" applyFont="1" applyBorder="1" applyAlignment="1">
      <alignment horizontal="center"/>
    </xf>
    <xf numFmtId="0" fontId="42" fillId="4" borderId="17" xfId="0" applyFont="1" applyFill="1" applyBorder="1" applyAlignment="1">
      <alignment horizontal="center"/>
    </xf>
    <xf numFmtId="4" fontId="41" fillId="0" borderId="1" xfId="0" applyNumberFormat="1" applyFont="1" applyBorder="1"/>
    <xf numFmtId="4" fontId="41" fillId="4" borderId="17" xfId="0" applyNumberFormat="1" applyFont="1" applyFill="1" applyBorder="1"/>
    <xf numFmtId="0" fontId="41" fillId="0" borderId="1" xfId="0" applyFont="1" applyBorder="1"/>
    <xf numFmtId="4" fontId="43" fillId="4" borderId="17" xfId="0" applyNumberFormat="1" applyFont="1" applyFill="1" applyBorder="1" applyAlignment="1">
      <alignment horizontal="left" wrapText="1"/>
    </xf>
    <xf numFmtId="4" fontId="41" fillId="0" borderId="1" xfId="0" applyNumberFormat="1" applyFont="1" applyFill="1" applyBorder="1"/>
    <xf numFmtId="4" fontId="41" fillId="0" borderId="17" xfId="0" applyNumberFormat="1" applyFont="1" applyFill="1" applyBorder="1"/>
    <xf numFmtId="0" fontId="42" fillId="0" borderId="0" xfId="0" applyFont="1"/>
    <xf numFmtId="0" fontId="42" fillId="0" borderId="0" xfId="0" applyFont="1" applyBorder="1"/>
    <xf numFmtId="171" fontId="42" fillId="0" borderId="0" xfId="0" applyNumberFormat="1" applyFont="1"/>
    <xf numFmtId="0" fontId="45" fillId="0" borderId="0" xfId="0" applyFont="1"/>
    <xf numFmtId="0" fontId="41" fillId="37" borderId="0" xfId="0" applyFont="1" applyFill="1" applyBorder="1"/>
    <xf numFmtId="169" fontId="41" fillId="37" borderId="0" xfId="0" applyNumberFormat="1" applyFont="1" applyFill="1"/>
    <xf numFmtId="0" fontId="41" fillId="38" borderId="0" xfId="0" applyFont="1" applyFill="1" applyBorder="1"/>
    <xf numFmtId="169" fontId="41" fillId="38" borderId="0" xfId="0" applyNumberFormat="1" applyFont="1" applyFill="1"/>
    <xf numFmtId="0" fontId="41" fillId="37" borderId="0" xfId="0" applyFont="1" applyFill="1"/>
    <xf numFmtId="169" fontId="41" fillId="39" borderId="0" xfId="0" applyNumberFormat="1" applyFont="1" applyFill="1"/>
  </cellXfs>
  <cellStyles count="557">
    <cellStyle name="20% - Énfasis1" xfId="24" builtinId="30" customBuiltin="1"/>
    <cellStyle name="20% - Énfasis1 10" xfId="336"/>
    <cellStyle name="20% - Énfasis1 11" xfId="356"/>
    <cellStyle name="20% - Énfasis1 12" xfId="376"/>
    <cellStyle name="20% - Énfasis1 13" xfId="398"/>
    <cellStyle name="20% - Énfasis1 14" xfId="418"/>
    <cellStyle name="20% - Énfasis1 15" xfId="438"/>
    <cellStyle name="20% - Énfasis1 16" xfId="458"/>
    <cellStyle name="20% - Énfasis1 17" xfId="478"/>
    <cellStyle name="20% - Énfasis1 18" xfId="498"/>
    <cellStyle name="20% - Énfasis1 19" xfId="518"/>
    <cellStyle name="20% - Énfasis1 2" xfId="51"/>
    <cellStyle name="20% - Énfasis1 2 2" xfId="196"/>
    <cellStyle name="20% - Énfasis1 20" xfId="538"/>
    <cellStyle name="20% - Énfasis1 3" xfId="71"/>
    <cellStyle name="20% - Énfasis1 3 2" xfId="216"/>
    <cellStyle name="20% - Énfasis1 4" xfId="91"/>
    <cellStyle name="20% - Énfasis1 4 2" xfId="236"/>
    <cellStyle name="20% - Énfasis1 5" xfId="111"/>
    <cellStyle name="20% - Énfasis1 5 2" xfId="256"/>
    <cellStyle name="20% - Énfasis1 6" xfId="131"/>
    <cellStyle name="20% - Énfasis1 6 2" xfId="276"/>
    <cellStyle name="20% - Énfasis1 7" xfId="151"/>
    <cellStyle name="20% - Énfasis1 7 2" xfId="296"/>
    <cellStyle name="20% - Énfasis1 8" xfId="174"/>
    <cellStyle name="20% - Énfasis1 9" xfId="316"/>
    <cellStyle name="20% - Énfasis2" xfId="28" builtinId="34" customBuiltin="1"/>
    <cellStyle name="20% - Énfasis2 10" xfId="339"/>
    <cellStyle name="20% - Énfasis2 11" xfId="359"/>
    <cellStyle name="20% - Énfasis2 12" xfId="379"/>
    <cellStyle name="20% - Énfasis2 13" xfId="401"/>
    <cellStyle name="20% - Énfasis2 14" xfId="421"/>
    <cellStyle name="20% - Énfasis2 15" xfId="441"/>
    <cellStyle name="20% - Énfasis2 16" xfId="461"/>
    <cellStyle name="20% - Énfasis2 17" xfId="481"/>
    <cellStyle name="20% - Énfasis2 18" xfId="501"/>
    <cellStyle name="20% - Énfasis2 19" xfId="521"/>
    <cellStyle name="20% - Énfasis2 2" xfId="54"/>
    <cellStyle name="20% - Énfasis2 2 2" xfId="199"/>
    <cellStyle name="20% - Énfasis2 20" xfId="541"/>
    <cellStyle name="20% - Énfasis2 3" xfId="74"/>
    <cellStyle name="20% - Énfasis2 3 2" xfId="219"/>
    <cellStyle name="20% - Énfasis2 4" xfId="94"/>
    <cellStyle name="20% - Énfasis2 4 2" xfId="239"/>
    <cellStyle name="20% - Énfasis2 5" xfId="114"/>
    <cellStyle name="20% - Énfasis2 5 2" xfId="259"/>
    <cellStyle name="20% - Énfasis2 6" xfId="134"/>
    <cellStyle name="20% - Énfasis2 6 2" xfId="279"/>
    <cellStyle name="20% - Énfasis2 7" xfId="154"/>
    <cellStyle name="20% - Énfasis2 7 2" xfId="299"/>
    <cellStyle name="20% - Énfasis2 8" xfId="177"/>
    <cellStyle name="20% - Énfasis2 9" xfId="319"/>
    <cellStyle name="20% - Énfasis3" xfId="32" builtinId="38" customBuiltin="1"/>
    <cellStyle name="20% - Énfasis3 10" xfId="342"/>
    <cellStyle name="20% - Énfasis3 11" xfId="362"/>
    <cellStyle name="20% - Énfasis3 12" xfId="382"/>
    <cellStyle name="20% - Énfasis3 13" xfId="404"/>
    <cellStyle name="20% - Énfasis3 14" xfId="424"/>
    <cellStyle name="20% - Énfasis3 15" xfId="444"/>
    <cellStyle name="20% - Énfasis3 16" xfId="464"/>
    <cellStyle name="20% - Énfasis3 17" xfId="484"/>
    <cellStyle name="20% - Énfasis3 18" xfId="504"/>
    <cellStyle name="20% - Énfasis3 19" xfId="524"/>
    <cellStyle name="20% - Énfasis3 2" xfId="57"/>
    <cellStyle name="20% - Énfasis3 2 2" xfId="202"/>
    <cellStyle name="20% - Énfasis3 20" xfId="544"/>
    <cellStyle name="20% - Énfasis3 3" xfId="77"/>
    <cellStyle name="20% - Énfasis3 3 2" xfId="222"/>
    <cellStyle name="20% - Énfasis3 4" xfId="97"/>
    <cellStyle name="20% - Énfasis3 4 2" xfId="242"/>
    <cellStyle name="20% - Énfasis3 5" xfId="117"/>
    <cellStyle name="20% - Énfasis3 5 2" xfId="262"/>
    <cellStyle name="20% - Énfasis3 6" xfId="137"/>
    <cellStyle name="20% - Énfasis3 6 2" xfId="282"/>
    <cellStyle name="20% - Énfasis3 7" xfId="157"/>
    <cellStyle name="20% - Énfasis3 7 2" xfId="302"/>
    <cellStyle name="20% - Énfasis3 8" xfId="180"/>
    <cellStyle name="20% - Énfasis3 9" xfId="322"/>
    <cellStyle name="20% - Énfasis4" xfId="36" builtinId="42" customBuiltin="1"/>
    <cellStyle name="20% - Énfasis4 10" xfId="345"/>
    <cellStyle name="20% - Énfasis4 11" xfId="365"/>
    <cellStyle name="20% - Énfasis4 12" xfId="385"/>
    <cellStyle name="20% - Énfasis4 13" xfId="407"/>
    <cellStyle name="20% - Énfasis4 14" xfId="427"/>
    <cellStyle name="20% - Énfasis4 15" xfId="447"/>
    <cellStyle name="20% - Énfasis4 16" xfId="467"/>
    <cellStyle name="20% - Énfasis4 17" xfId="487"/>
    <cellStyle name="20% - Énfasis4 18" xfId="507"/>
    <cellStyle name="20% - Énfasis4 19" xfId="527"/>
    <cellStyle name="20% - Énfasis4 2" xfId="60"/>
    <cellStyle name="20% - Énfasis4 2 2" xfId="205"/>
    <cellStyle name="20% - Énfasis4 20" xfId="547"/>
    <cellStyle name="20% - Énfasis4 3" xfId="80"/>
    <cellStyle name="20% - Énfasis4 3 2" xfId="225"/>
    <cellStyle name="20% - Énfasis4 4" xfId="100"/>
    <cellStyle name="20% - Énfasis4 4 2" xfId="245"/>
    <cellStyle name="20% - Énfasis4 5" xfId="120"/>
    <cellStyle name="20% - Énfasis4 5 2" xfId="265"/>
    <cellStyle name="20% - Énfasis4 6" xfId="140"/>
    <cellStyle name="20% - Énfasis4 6 2" xfId="285"/>
    <cellStyle name="20% - Énfasis4 7" xfId="160"/>
    <cellStyle name="20% - Énfasis4 7 2" xfId="305"/>
    <cellStyle name="20% - Énfasis4 8" xfId="183"/>
    <cellStyle name="20% - Énfasis4 9" xfId="325"/>
    <cellStyle name="20% - Énfasis5" xfId="40" builtinId="46" customBuiltin="1"/>
    <cellStyle name="20% - Énfasis5 10" xfId="348"/>
    <cellStyle name="20% - Énfasis5 11" xfId="368"/>
    <cellStyle name="20% - Énfasis5 12" xfId="388"/>
    <cellStyle name="20% - Énfasis5 13" xfId="410"/>
    <cellStyle name="20% - Énfasis5 14" xfId="430"/>
    <cellStyle name="20% - Énfasis5 15" xfId="450"/>
    <cellStyle name="20% - Énfasis5 16" xfId="470"/>
    <cellStyle name="20% - Énfasis5 17" xfId="490"/>
    <cellStyle name="20% - Énfasis5 18" xfId="510"/>
    <cellStyle name="20% - Énfasis5 19" xfId="530"/>
    <cellStyle name="20% - Énfasis5 2" xfId="63"/>
    <cellStyle name="20% - Énfasis5 2 2" xfId="208"/>
    <cellStyle name="20% - Énfasis5 20" xfId="550"/>
    <cellStyle name="20% - Énfasis5 3" xfId="83"/>
    <cellStyle name="20% - Énfasis5 3 2" xfId="228"/>
    <cellStyle name="20% - Énfasis5 4" xfId="103"/>
    <cellStyle name="20% - Énfasis5 4 2" xfId="248"/>
    <cellStyle name="20% - Énfasis5 5" xfId="123"/>
    <cellStyle name="20% - Énfasis5 5 2" xfId="268"/>
    <cellStyle name="20% - Énfasis5 6" xfId="143"/>
    <cellStyle name="20% - Énfasis5 6 2" xfId="288"/>
    <cellStyle name="20% - Énfasis5 7" xfId="163"/>
    <cellStyle name="20% - Énfasis5 7 2" xfId="308"/>
    <cellStyle name="20% - Énfasis5 8" xfId="186"/>
    <cellStyle name="20% - Énfasis5 9" xfId="328"/>
    <cellStyle name="20% - Énfasis6" xfId="44" builtinId="50" customBuiltin="1"/>
    <cellStyle name="20% - Énfasis6 10" xfId="351"/>
    <cellStyle name="20% - Énfasis6 11" xfId="371"/>
    <cellStyle name="20% - Énfasis6 12" xfId="391"/>
    <cellStyle name="20% - Énfasis6 13" xfId="413"/>
    <cellStyle name="20% - Énfasis6 14" xfId="433"/>
    <cellStyle name="20% - Énfasis6 15" xfId="453"/>
    <cellStyle name="20% - Énfasis6 16" xfId="473"/>
    <cellStyle name="20% - Énfasis6 17" xfId="493"/>
    <cellStyle name="20% - Énfasis6 18" xfId="513"/>
    <cellStyle name="20% - Énfasis6 19" xfId="533"/>
    <cellStyle name="20% - Énfasis6 2" xfId="66"/>
    <cellStyle name="20% - Énfasis6 2 2" xfId="211"/>
    <cellStyle name="20% - Énfasis6 20" xfId="553"/>
    <cellStyle name="20% - Énfasis6 3" xfId="86"/>
    <cellStyle name="20% - Énfasis6 3 2" xfId="231"/>
    <cellStyle name="20% - Énfasis6 4" xfId="106"/>
    <cellStyle name="20% - Énfasis6 4 2" xfId="251"/>
    <cellStyle name="20% - Énfasis6 5" xfId="126"/>
    <cellStyle name="20% - Énfasis6 5 2" xfId="271"/>
    <cellStyle name="20% - Énfasis6 6" xfId="146"/>
    <cellStyle name="20% - Énfasis6 6 2" xfId="291"/>
    <cellStyle name="20% - Énfasis6 7" xfId="166"/>
    <cellStyle name="20% - Énfasis6 7 2" xfId="311"/>
    <cellStyle name="20% - Énfasis6 8" xfId="189"/>
    <cellStyle name="20% - Énfasis6 9" xfId="331"/>
    <cellStyle name="40% - Énfasis1" xfId="25" builtinId="31" customBuiltin="1"/>
    <cellStyle name="40% - Énfasis1 10" xfId="337"/>
    <cellStyle name="40% - Énfasis1 11" xfId="357"/>
    <cellStyle name="40% - Énfasis1 12" xfId="377"/>
    <cellStyle name="40% - Énfasis1 13" xfId="399"/>
    <cellStyle name="40% - Énfasis1 14" xfId="419"/>
    <cellStyle name="40% - Énfasis1 15" xfId="439"/>
    <cellStyle name="40% - Énfasis1 16" xfId="459"/>
    <cellStyle name="40% - Énfasis1 17" xfId="479"/>
    <cellStyle name="40% - Énfasis1 18" xfId="499"/>
    <cellStyle name="40% - Énfasis1 19" xfId="519"/>
    <cellStyle name="40% - Énfasis1 2" xfId="52"/>
    <cellStyle name="40% - Énfasis1 2 2" xfId="197"/>
    <cellStyle name="40% - Énfasis1 20" xfId="539"/>
    <cellStyle name="40% - Énfasis1 3" xfId="72"/>
    <cellStyle name="40% - Énfasis1 3 2" xfId="217"/>
    <cellStyle name="40% - Énfasis1 4" xfId="92"/>
    <cellStyle name="40% - Énfasis1 4 2" xfId="237"/>
    <cellStyle name="40% - Énfasis1 5" xfId="112"/>
    <cellStyle name="40% - Énfasis1 5 2" xfId="257"/>
    <cellStyle name="40% - Énfasis1 6" xfId="132"/>
    <cellStyle name="40% - Énfasis1 6 2" xfId="277"/>
    <cellStyle name="40% - Énfasis1 7" xfId="152"/>
    <cellStyle name="40% - Énfasis1 7 2" xfId="297"/>
    <cellStyle name="40% - Énfasis1 8" xfId="175"/>
    <cellStyle name="40% - Énfasis1 9" xfId="317"/>
    <cellStyle name="40% - Énfasis2" xfId="29" builtinId="35" customBuiltin="1"/>
    <cellStyle name="40% - Énfasis2 10" xfId="340"/>
    <cellStyle name="40% - Énfasis2 11" xfId="360"/>
    <cellStyle name="40% - Énfasis2 12" xfId="380"/>
    <cellStyle name="40% - Énfasis2 13" xfId="402"/>
    <cellStyle name="40% - Énfasis2 14" xfId="422"/>
    <cellStyle name="40% - Énfasis2 15" xfId="442"/>
    <cellStyle name="40% - Énfasis2 16" xfId="462"/>
    <cellStyle name="40% - Énfasis2 17" xfId="482"/>
    <cellStyle name="40% - Énfasis2 18" xfId="502"/>
    <cellStyle name="40% - Énfasis2 19" xfId="522"/>
    <cellStyle name="40% - Énfasis2 2" xfId="55"/>
    <cellStyle name="40% - Énfasis2 2 2" xfId="200"/>
    <cellStyle name="40% - Énfasis2 20" xfId="542"/>
    <cellStyle name="40% - Énfasis2 3" xfId="75"/>
    <cellStyle name="40% - Énfasis2 3 2" xfId="220"/>
    <cellStyle name="40% - Énfasis2 4" xfId="95"/>
    <cellStyle name="40% - Énfasis2 4 2" xfId="240"/>
    <cellStyle name="40% - Énfasis2 5" xfId="115"/>
    <cellStyle name="40% - Énfasis2 5 2" xfId="260"/>
    <cellStyle name="40% - Énfasis2 6" xfId="135"/>
    <cellStyle name="40% - Énfasis2 6 2" xfId="280"/>
    <cellStyle name="40% - Énfasis2 7" xfId="155"/>
    <cellStyle name="40% - Énfasis2 7 2" xfId="300"/>
    <cellStyle name="40% - Énfasis2 8" xfId="178"/>
    <cellStyle name="40% - Énfasis2 9" xfId="320"/>
    <cellStyle name="40% - Énfasis3" xfId="33" builtinId="39" customBuiltin="1"/>
    <cellStyle name="40% - Énfasis3 10" xfId="343"/>
    <cellStyle name="40% - Énfasis3 11" xfId="363"/>
    <cellStyle name="40% - Énfasis3 12" xfId="383"/>
    <cellStyle name="40% - Énfasis3 13" xfId="405"/>
    <cellStyle name="40% - Énfasis3 14" xfId="425"/>
    <cellStyle name="40% - Énfasis3 15" xfId="445"/>
    <cellStyle name="40% - Énfasis3 16" xfId="465"/>
    <cellStyle name="40% - Énfasis3 17" xfId="485"/>
    <cellStyle name="40% - Énfasis3 18" xfId="505"/>
    <cellStyle name="40% - Énfasis3 19" xfId="525"/>
    <cellStyle name="40% - Énfasis3 2" xfId="58"/>
    <cellStyle name="40% - Énfasis3 2 2" xfId="203"/>
    <cellStyle name="40% - Énfasis3 20" xfId="545"/>
    <cellStyle name="40% - Énfasis3 3" xfId="78"/>
    <cellStyle name="40% - Énfasis3 3 2" xfId="223"/>
    <cellStyle name="40% - Énfasis3 4" xfId="98"/>
    <cellStyle name="40% - Énfasis3 4 2" xfId="243"/>
    <cellStyle name="40% - Énfasis3 5" xfId="118"/>
    <cellStyle name="40% - Énfasis3 5 2" xfId="263"/>
    <cellStyle name="40% - Énfasis3 6" xfId="138"/>
    <cellStyle name="40% - Énfasis3 6 2" xfId="283"/>
    <cellStyle name="40% - Énfasis3 7" xfId="158"/>
    <cellStyle name="40% - Énfasis3 7 2" xfId="303"/>
    <cellStyle name="40% - Énfasis3 8" xfId="181"/>
    <cellStyle name="40% - Énfasis3 9" xfId="323"/>
    <cellStyle name="40% - Énfasis4" xfId="37" builtinId="43" customBuiltin="1"/>
    <cellStyle name="40% - Énfasis4 10" xfId="346"/>
    <cellStyle name="40% - Énfasis4 11" xfId="366"/>
    <cellStyle name="40% - Énfasis4 12" xfId="386"/>
    <cellStyle name="40% - Énfasis4 13" xfId="408"/>
    <cellStyle name="40% - Énfasis4 14" xfId="428"/>
    <cellStyle name="40% - Énfasis4 15" xfId="448"/>
    <cellStyle name="40% - Énfasis4 16" xfId="468"/>
    <cellStyle name="40% - Énfasis4 17" xfId="488"/>
    <cellStyle name="40% - Énfasis4 18" xfId="508"/>
    <cellStyle name="40% - Énfasis4 19" xfId="528"/>
    <cellStyle name="40% - Énfasis4 2" xfId="61"/>
    <cellStyle name="40% - Énfasis4 2 2" xfId="206"/>
    <cellStyle name="40% - Énfasis4 20" xfId="548"/>
    <cellStyle name="40% - Énfasis4 3" xfId="81"/>
    <cellStyle name="40% - Énfasis4 3 2" xfId="226"/>
    <cellStyle name="40% - Énfasis4 4" xfId="101"/>
    <cellStyle name="40% - Énfasis4 4 2" xfId="246"/>
    <cellStyle name="40% - Énfasis4 5" xfId="121"/>
    <cellStyle name="40% - Énfasis4 5 2" xfId="266"/>
    <cellStyle name="40% - Énfasis4 6" xfId="141"/>
    <cellStyle name="40% - Énfasis4 6 2" xfId="286"/>
    <cellStyle name="40% - Énfasis4 7" xfId="161"/>
    <cellStyle name="40% - Énfasis4 7 2" xfId="306"/>
    <cellStyle name="40% - Énfasis4 8" xfId="184"/>
    <cellStyle name="40% - Énfasis4 9" xfId="326"/>
    <cellStyle name="40% - Énfasis5" xfId="41" builtinId="47" customBuiltin="1"/>
    <cellStyle name="40% - Énfasis5 10" xfId="349"/>
    <cellStyle name="40% - Énfasis5 11" xfId="369"/>
    <cellStyle name="40% - Énfasis5 12" xfId="389"/>
    <cellStyle name="40% - Énfasis5 13" xfId="411"/>
    <cellStyle name="40% - Énfasis5 14" xfId="431"/>
    <cellStyle name="40% - Énfasis5 15" xfId="451"/>
    <cellStyle name="40% - Énfasis5 16" xfId="471"/>
    <cellStyle name="40% - Énfasis5 17" xfId="491"/>
    <cellStyle name="40% - Énfasis5 18" xfId="511"/>
    <cellStyle name="40% - Énfasis5 19" xfId="531"/>
    <cellStyle name="40% - Énfasis5 2" xfId="64"/>
    <cellStyle name="40% - Énfasis5 2 2" xfId="209"/>
    <cellStyle name="40% - Énfasis5 20" xfId="551"/>
    <cellStyle name="40% - Énfasis5 3" xfId="84"/>
    <cellStyle name="40% - Énfasis5 3 2" xfId="229"/>
    <cellStyle name="40% - Énfasis5 4" xfId="104"/>
    <cellStyle name="40% - Énfasis5 4 2" xfId="249"/>
    <cellStyle name="40% - Énfasis5 5" xfId="124"/>
    <cellStyle name="40% - Énfasis5 5 2" xfId="269"/>
    <cellStyle name="40% - Énfasis5 6" xfId="144"/>
    <cellStyle name="40% - Énfasis5 6 2" xfId="289"/>
    <cellStyle name="40% - Énfasis5 7" xfId="164"/>
    <cellStyle name="40% - Énfasis5 7 2" xfId="309"/>
    <cellStyle name="40% - Énfasis5 8" xfId="187"/>
    <cellStyle name="40% - Énfasis5 9" xfId="329"/>
    <cellStyle name="40% - Énfasis6" xfId="45" builtinId="51" customBuiltin="1"/>
    <cellStyle name="40% - Énfasis6 10" xfId="352"/>
    <cellStyle name="40% - Énfasis6 11" xfId="372"/>
    <cellStyle name="40% - Énfasis6 12" xfId="392"/>
    <cellStyle name="40% - Énfasis6 13" xfId="414"/>
    <cellStyle name="40% - Énfasis6 14" xfId="434"/>
    <cellStyle name="40% - Énfasis6 15" xfId="454"/>
    <cellStyle name="40% - Énfasis6 16" xfId="474"/>
    <cellStyle name="40% - Énfasis6 17" xfId="494"/>
    <cellStyle name="40% - Énfasis6 18" xfId="514"/>
    <cellStyle name="40% - Énfasis6 19" xfId="534"/>
    <cellStyle name="40% - Énfasis6 2" xfId="67"/>
    <cellStyle name="40% - Énfasis6 2 2" xfId="212"/>
    <cellStyle name="40% - Énfasis6 20" xfId="554"/>
    <cellStyle name="40% - Énfasis6 3" xfId="87"/>
    <cellStyle name="40% - Énfasis6 3 2" xfId="232"/>
    <cellStyle name="40% - Énfasis6 4" xfId="107"/>
    <cellStyle name="40% - Énfasis6 4 2" xfId="252"/>
    <cellStyle name="40% - Énfasis6 5" xfId="127"/>
    <cellStyle name="40% - Énfasis6 5 2" xfId="272"/>
    <cellStyle name="40% - Énfasis6 6" xfId="147"/>
    <cellStyle name="40% - Énfasis6 6 2" xfId="292"/>
    <cellStyle name="40% - Énfasis6 7" xfId="167"/>
    <cellStyle name="40% - Énfasis6 7 2" xfId="312"/>
    <cellStyle name="40% - Énfasis6 8" xfId="190"/>
    <cellStyle name="40% - Énfasis6 9" xfId="332"/>
    <cellStyle name="60% - Énfasis1" xfId="26" builtinId="32" customBuiltin="1"/>
    <cellStyle name="60% - Énfasis1 10" xfId="338"/>
    <cellStyle name="60% - Énfasis1 11" xfId="358"/>
    <cellStyle name="60% - Énfasis1 12" xfId="378"/>
    <cellStyle name="60% - Énfasis1 13" xfId="400"/>
    <cellStyle name="60% - Énfasis1 14" xfId="420"/>
    <cellStyle name="60% - Énfasis1 15" xfId="440"/>
    <cellStyle name="60% - Énfasis1 16" xfId="460"/>
    <cellStyle name="60% - Énfasis1 17" xfId="480"/>
    <cellStyle name="60% - Énfasis1 18" xfId="500"/>
    <cellStyle name="60% - Énfasis1 19" xfId="520"/>
    <cellStyle name="60% - Énfasis1 2" xfId="53"/>
    <cellStyle name="60% - Énfasis1 2 2" xfId="198"/>
    <cellStyle name="60% - Énfasis1 20" xfId="540"/>
    <cellStyle name="60% - Énfasis1 3" xfId="73"/>
    <cellStyle name="60% - Énfasis1 3 2" xfId="218"/>
    <cellStyle name="60% - Énfasis1 4" xfId="93"/>
    <cellStyle name="60% - Énfasis1 4 2" xfId="238"/>
    <cellStyle name="60% - Énfasis1 5" xfId="113"/>
    <cellStyle name="60% - Énfasis1 5 2" xfId="258"/>
    <cellStyle name="60% - Énfasis1 6" xfId="133"/>
    <cellStyle name="60% - Énfasis1 6 2" xfId="278"/>
    <cellStyle name="60% - Énfasis1 7" xfId="153"/>
    <cellStyle name="60% - Énfasis1 7 2" xfId="298"/>
    <cellStyle name="60% - Énfasis1 8" xfId="176"/>
    <cellStyle name="60% - Énfasis1 9" xfId="318"/>
    <cellStyle name="60% - Énfasis2" xfId="30" builtinId="36" customBuiltin="1"/>
    <cellStyle name="60% - Énfasis2 10" xfId="341"/>
    <cellStyle name="60% - Énfasis2 11" xfId="361"/>
    <cellStyle name="60% - Énfasis2 12" xfId="381"/>
    <cellStyle name="60% - Énfasis2 13" xfId="403"/>
    <cellStyle name="60% - Énfasis2 14" xfId="423"/>
    <cellStyle name="60% - Énfasis2 15" xfId="443"/>
    <cellStyle name="60% - Énfasis2 16" xfId="463"/>
    <cellStyle name="60% - Énfasis2 17" xfId="483"/>
    <cellStyle name="60% - Énfasis2 18" xfId="503"/>
    <cellStyle name="60% - Énfasis2 19" xfId="523"/>
    <cellStyle name="60% - Énfasis2 2" xfId="56"/>
    <cellStyle name="60% - Énfasis2 2 2" xfId="201"/>
    <cellStyle name="60% - Énfasis2 20" xfId="543"/>
    <cellStyle name="60% - Énfasis2 3" xfId="76"/>
    <cellStyle name="60% - Énfasis2 3 2" xfId="221"/>
    <cellStyle name="60% - Énfasis2 4" xfId="96"/>
    <cellStyle name="60% - Énfasis2 4 2" xfId="241"/>
    <cellStyle name="60% - Énfasis2 5" xfId="116"/>
    <cellStyle name="60% - Énfasis2 5 2" xfId="261"/>
    <cellStyle name="60% - Énfasis2 6" xfId="136"/>
    <cellStyle name="60% - Énfasis2 6 2" xfId="281"/>
    <cellStyle name="60% - Énfasis2 7" xfId="156"/>
    <cellStyle name="60% - Énfasis2 7 2" xfId="301"/>
    <cellStyle name="60% - Énfasis2 8" xfId="179"/>
    <cellStyle name="60% - Énfasis2 9" xfId="321"/>
    <cellStyle name="60% - Énfasis3" xfId="34" builtinId="40" customBuiltin="1"/>
    <cellStyle name="60% - Énfasis3 10" xfId="344"/>
    <cellStyle name="60% - Énfasis3 11" xfId="364"/>
    <cellStyle name="60% - Énfasis3 12" xfId="384"/>
    <cellStyle name="60% - Énfasis3 13" xfId="406"/>
    <cellStyle name="60% - Énfasis3 14" xfId="426"/>
    <cellStyle name="60% - Énfasis3 15" xfId="446"/>
    <cellStyle name="60% - Énfasis3 16" xfId="466"/>
    <cellStyle name="60% - Énfasis3 17" xfId="486"/>
    <cellStyle name="60% - Énfasis3 18" xfId="506"/>
    <cellStyle name="60% - Énfasis3 19" xfId="526"/>
    <cellStyle name="60% - Énfasis3 2" xfId="59"/>
    <cellStyle name="60% - Énfasis3 2 2" xfId="204"/>
    <cellStyle name="60% - Énfasis3 20" xfId="546"/>
    <cellStyle name="60% - Énfasis3 3" xfId="79"/>
    <cellStyle name="60% - Énfasis3 3 2" xfId="224"/>
    <cellStyle name="60% - Énfasis3 4" xfId="99"/>
    <cellStyle name="60% - Énfasis3 4 2" xfId="244"/>
    <cellStyle name="60% - Énfasis3 5" xfId="119"/>
    <cellStyle name="60% - Énfasis3 5 2" xfId="264"/>
    <cellStyle name="60% - Énfasis3 6" xfId="139"/>
    <cellStyle name="60% - Énfasis3 6 2" xfId="284"/>
    <cellStyle name="60% - Énfasis3 7" xfId="159"/>
    <cellStyle name="60% - Énfasis3 7 2" xfId="304"/>
    <cellStyle name="60% - Énfasis3 8" xfId="182"/>
    <cellStyle name="60% - Énfasis3 9" xfId="324"/>
    <cellStyle name="60% - Énfasis4" xfId="38" builtinId="44" customBuiltin="1"/>
    <cellStyle name="60% - Énfasis4 10" xfId="347"/>
    <cellStyle name="60% - Énfasis4 11" xfId="367"/>
    <cellStyle name="60% - Énfasis4 12" xfId="387"/>
    <cellStyle name="60% - Énfasis4 13" xfId="409"/>
    <cellStyle name="60% - Énfasis4 14" xfId="429"/>
    <cellStyle name="60% - Énfasis4 15" xfId="449"/>
    <cellStyle name="60% - Énfasis4 16" xfId="469"/>
    <cellStyle name="60% - Énfasis4 17" xfId="489"/>
    <cellStyle name="60% - Énfasis4 18" xfId="509"/>
    <cellStyle name="60% - Énfasis4 19" xfId="529"/>
    <cellStyle name="60% - Énfasis4 2" xfId="62"/>
    <cellStyle name="60% - Énfasis4 2 2" xfId="207"/>
    <cellStyle name="60% - Énfasis4 20" xfId="549"/>
    <cellStyle name="60% - Énfasis4 3" xfId="82"/>
    <cellStyle name="60% - Énfasis4 3 2" xfId="227"/>
    <cellStyle name="60% - Énfasis4 4" xfId="102"/>
    <cellStyle name="60% - Énfasis4 4 2" xfId="247"/>
    <cellStyle name="60% - Énfasis4 5" xfId="122"/>
    <cellStyle name="60% - Énfasis4 5 2" xfId="267"/>
    <cellStyle name="60% - Énfasis4 6" xfId="142"/>
    <cellStyle name="60% - Énfasis4 6 2" xfId="287"/>
    <cellStyle name="60% - Énfasis4 7" xfId="162"/>
    <cellStyle name="60% - Énfasis4 7 2" xfId="307"/>
    <cellStyle name="60% - Énfasis4 8" xfId="185"/>
    <cellStyle name="60% - Énfasis4 9" xfId="327"/>
    <cellStyle name="60% - Énfasis5" xfId="42" builtinId="48" customBuiltin="1"/>
    <cellStyle name="60% - Énfasis5 10" xfId="350"/>
    <cellStyle name="60% - Énfasis5 11" xfId="370"/>
    <cellStyle name="60% - Énfasis5 12" xfId="390"/>
    <cellStyle name="60% - Énfasis5 13" xfId="412"/>
    <cellStyle name="60% - Énfasis5 14" xfId="432"/>
    <cellStyle name="60% - Énfasis5 15" xfId="452"/>
    <cellStyle name="60% - Énfasis5 16" xfId="472"/>
    <cellStyle name="60% - Énfasis5 17" xfId="492"/>
    <cellStyle name="60% - Énfasis5 18" xfId="512"/>
    <cellStyle name="60% - Énfasis5 19" xfId="532"/>
    <cellStyle name="60% - Énfasis5 2" xfId="65"/>
    <cellStyle name="60% - Énfasis5 2 2" xfId="210"/>
    <cellStyle name="60% - Énfasis5 20" xfId="552"/>
    <cellStyle name="60% - Énfasis5 3" xfId="85"/>
    <cellStyle name="60% - Énfasis5 3 2" xfId="230"/>
    <cellStyle name="60% - Énfasis5 4" xfId="105"/>
    <cellStyle name="60% - Énfasis5 4 2" xfId="250"/>
    <cellStyle name="60% - Énfasis5 5" xfId="125"/>
    <cellStyle name="60% - Énfasis5 5 2" xfId="270"/>
    <cellStyle name="60% - Énfasis5 6" xfId="145"/>
    <cellStyle name="60% - Énfasis5 6 2" xfId="290"/>
    <cellStyle name="60% - Énfasis5 7" xfId="165"/>
    <cellStyle name="60% - Énfasis5 7 2" xfId="310"/>
    <cellStyle name="60% - Énfasis5 8" xfId="188"/>
    <cellStyle name="60% - Énfasis5 9" xfId="330"/>
    <cellStyle name="60% - Énfasis6" xfId="46" builtinId="52" customBuiltin="1"/>
    <cellStyle name="60% - Énfasis6 10" xfId="353"/>
    <cellStyle name="60% - Énfasis6 11" xfId="373"/>
    <cellStyle name="60% - Énfasis6 12" xfId="393"/>
    <cellStyle name="60% - Énfasis6 13" xfId="415"/>
    <cellStyle name="60% - Énfasis6 14" xfId="435"/>
    <cellStyle name="60% - Énfasis6 15" xfId="455"/>
    <cellStyle name="60% - Énfasis6 16" xfId="475"/>
    <cellStyle name="60% - Énfasis6 17" xfId="495"/>
    <cellStyle name="60% - Énfasis6 18" xfId="515"/>
    <cellStyle name="60% - Énfasis6 19" xfId="535"/>
    <cellStyle name="60% - Énfasis6 2" xfId="68"/>
    <cellStyle name="60% - Énfasis6 2 2" xfId="213"/>
    <cellStyle name="60% - Énfasis6 20" xfId="555"/>
    <cellStyle name="60% - Énfasis6 3" xfId="88"/>
    <cellStyle name="60% - Énfasis6 3 2" xfId="233"/>
    <cellStyle name="60% - Énfasis6 4" xfId="108"/>
    <cellStyle name="60% - Énfasis6 4 2" xfId="253"/>
    <cellStyle name="60% - Énfasis6 5" xfId="128"/>
    <cellStyle name="60% - Énfasis6 5 2" xfId="273"/>
    <cellStyle name="60% - Énfasis6 6" xfId="148"/>
    <cellStyle name="60% - Énfasis6 6 2" xfId="293"/>
    <cellStyle name="60% - Énfasis6 7" xfId="168"/>
    <cellStyle name="60% - Énfasis6 7 2" xfId="313"/>
    <cellStyle name="60% - Énfasis6 8" xfId="191"/>
    <cellStyle name="60% - Énfasis6 9" xfId="333"/>
    <cellStyle name="Bueno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1" xfId="8" builtinId="16" customBuiltin="1"/>
    <cellStyle name="Encabezado 4" xfId="11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5" builtinId="20" customBuiltin="1"/>
    <cellStyle name="Hipervínculo 2" xfId="6"/>
    <cellStyle name="Incorrecto" xfId="13" builtinId="27" customBuiltin="1"/>
    <cellStyle name="Millares 2" xfId="172"/>
    <cellStyle name="Millares 3" xfId="556"/>
    <cellStyle name="Moneda 2" xfId="170"/>
    <cellStyle name="Moneda 3" xfId="394"/>
    <cellStyle name="Neutral" xfId="14" builtinId="28" customBuiltin="1"/>
    <cellStyle name="Normal" xfId="0" builtinId="0"/>
    <cellStyle name="Normal 10" xfId="149"/>
    <cellStyle name="Normal 10 2" xfId="294"/>
    <cellStyle name="Normal 11" xfId="314"/>
    <cellStyle name="Normal 12" xfId="334"/>
    <cellStyle name="Normal 13" xfId="354"/>
    <cellStyle name="Normal 14" xfId="374"/>
    <cellStyle name="Normal 15" xfId="395"/>
    <cellStyle name="Normal 16" xfId="416"/>
    <cellStyle name="Normal 17" xfId="436"/>
    <cellStyle name="Normal 18" xfId="456"/>
    <cellStyle name="Normal 19" xfId="476"/>
    <cellStyle name="Normal 2" xfId="1"/>
    <cellStyle name="Normal 2 2" xfId="3"/>
    <cellStyle name="Normal 2 2 2" xfId="4"/>
    <cellStyle name="Normal 20" xfId="496"/>
    <cellStyle name="Normal 21" xfId="516"/>
    <cellStyle name="Normal 22" xfId="536"/>
    <cellStyle name="Normal 3" xfId="47"/>
    <cellStyle name="Normal 3 2" xfId="192"/>
    <cellStyle name="Normal 4" xfId="2"/>
    <cellStyle name="Normal 4 2" xfId="5"/>
    <cellStyle name="Normal 4 2 2" xfId="173"/>
    <cellStyle name="Normal 4 3" xfId="169"/>
    <cellStyle name="Normal 4 4" xfId="396"/>
    <cellStyle name="Normal 5" xfId="49"/>
    <cellStyle name="Normal 5 2" xfId="194"/>
    <cellStyle name="Normal 6" xfId="69"/>
    <cellStyle name="Normal 6 2" xfId="214"/>
    <cellStyle name="Normal 7" xfId="89"/>
    <cellStyle name="Normal 7 2" xfId="234"/>
    <cellStyle name="Normal 8" xfId="109"/>
    <cellStyle name="Normal 8 2" xfId="254"/>
    <cellStyle name="Normal 9" xfId="129"/>
    <cellStyle name="Normal 9 2" xfId="274"/>
    <cellStyle name="Notas 10" xfId="335"/>
    <cellStyle name="Notas 11" xfId="355"/>
    <cellStyle name="Notas 12" xfId="375"/>
    <cellStyle name="Notas 13" xfId="397"/>
    <cellStyle name="Notas 14" xfId="417"/>
    <cellStyle name="Notas 15" xfId="437"/>
    <cellStyle name="Notas 16" xfId="457"/>
    <cellStyle name="Notas 17" xfId="477"/>
    <cellStyle name="Notas 18" xfId="497"/>
    <cellStyle name="Notas 19" xfId="517"/>
    <cellStyle name="Notas 2" xfId="48"/>
    <cellStyle name="Notas 2 2" xfId="193"/>
    <cellStyle name="Notas 20" xfId="537"/>
    <cellStyle name="Notas 3" xfId="50"/>
    <cellStyle name="Notas 3 2" xfId="195"/>
    <cellStyle name="Notas 4" xfId="70"/>
    <cellStyle name="Notas 4 2" xfId="215"/>
    <cellStyle name="Notas 5" xfId="90"/>
    <cellStyle name="Notas 5 2" xfId="235"/>
    <cellStyle name="Notas 6" xfId="110"/>
    <cellStyle name="Notas 6 2" xfId="255"/>
    <cellStyle name="Notas 7" xfId="130"/>
    <cellStyle name="Notas 7 2" xfId="275"/>
    <cellStyle name="Notas 8" xfId="150"/>
    <cellStyle name="Notas 8 2" xfId="295"/>
    <cellStyle name="Notas 9" xfId="315"/>
    <cellStyle name="Porcentaje 2" xfId="171"/>
    <cellStyle name="Salida" xfId="16" builtinId="21" customBuiltin="1"/>
    <cellStyle name="Texto de advertencia" xfId="20" builtinId="11" customBuiltin="1"/>
    <cellStyle name="Texto explicativo" xfId="21" builtinId="53" customBuiltin="1"/>
    <cellStyle name="Título" xfId="7" builtinId="15" customBuiltin="1"/>
    <cellStyle name="Título 2" xfId="9" builtinId="17" customBuiltin="1"/>
    <cellStyle name="Título 3" xfId="10" builtinId="18" customBuiltin="1"/>
    <cellStyle name="Total" xfId="22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99"/>
      <color rgb="FFB4F99B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35"/>
  <sheetViews>
    <sheetView tabSelected="1" zoomScale="93" zoomScaleNormal="93" workbookViewId="0">
      <selection activeCell="L1" sqref="L1"/>
    </sheetView>
  </sheetViews>
  <sheetFormatPr baseColWidth="10" defaultColWidth="11.5703125" defaultRowHeight="15.6" customHeight="1" x14ac:dyDescent="0.2"/>
  <cols>
    <col min="1" max="1" width="5.42578125" style="1" customWidth="1"/>
    <col min="2" max="2" width="11.5703125" style="1"/>
    <col min="3" max="3" width="22.28515625" style="1" customWidth="1"/>
    <col min="4" max="4" width="19" style="1" bestFit="1" customWidth="1"/>
    <col min="5" max="5" width="6.7109375" style="1" bestFit="1" customWidth="1"/>
    <col min="6" max="6" width="12.7109375" style="1" bestFit="1" customWidth="1"/>
    <col min="7" max="7" width="11.5703125" style="1"/>
    <col min="8" max="8" width="13.42578125" style="1" bestFit="1" customWidth="1"/>
    <col min="9" max="9" width="4" style="1" customWidth="1"/>
    <col min="27" max="16384" width="11.5703125" style="1"/>
  </cols>
  <sheetData>
    <row r="1" spans="1:8" ht="15.6" customHeight="1" thickBot="1" x14ac:dyDescent="0.25">
      <c r="H1" s="2" t="s">
        <v>2</v>
      </c>
    </row>
    <row r="2" spans="1:8" ht="15.6" customHeight="1" thickBot="1" x14ac:dyDescent="0.25">
      <c r="B2" s="3"/>
      <c r="C2" s="4" t="s">
        <v>1</v>
      </c>
      <c r="D2" s="4" t="s">
        <v>4</v>
      </c>
      <c r="E2" s="5" t="s">
        <v>183</v>
      </c>
      <c r="F2" s="6" t="s">
        <v>5</v>
      </c>
      <c r="G2" s="6" t="s">
        <v>6</v>
      </c>
      <c r="H2" s="7" t="s">
        <v>0</v>
      </c>
    </row>
    <row r="3" spans="1:8" ht="15.6" customHeight="1" x14ac:dyDescent="0.2">
      <c r="B3" s="8"/>
      <c r="C3" s="9" t="s">
        <v>14</v>
      </c>
      <c r="D3" s="10"/>
      <c r="E3" s="11"/>
      <c r="F3" s="12"/>
      <c r="G3" s="13"/>
      <c r="H3" s="14">
        <v>1000000</v>
      </c>
    </row>
    <row r="4" spans="1:8" ht="15.6" customHeight="1" x14ac:dyDescent="0.2">
      <c r="A4" s="1">
        <f>MONTH(B4)</f>
        <v>1</v>
      </c>
      <c r="B4" s="43">
        <v>44564</v>
      </c>
      <c r="C4" s="45" t="s">
        <v>32</v>
      </c>
      <c r="D4" s="48" t="s">
        <v>48</v>
      </c>
      <c r="E4" s="51">
        <v>302</v>
      </c>
      <c r="F4" s="53"/>
      <c r="G4" s="57">
        <v>30000</v>
      </c>
      <c r="H4" s="19">
        <f t="shared" ref="H4:H17" si="0">H3+F4-G4</f>
        <v>970000</v>
      </c>
    </row>
    <row r="5" spans="1:8" ht="15.6" customHeight="1" x14ac:dyDescent="0.2">
      <c r="A5" s="1">
        <f t="shared" ref="A5:A68" si="1">MONTH(B5)</f>
        <v>1</v>
      </c>
      <c r="B5" s="43">
        <v>44565</v>
      </c>
      <c r="C5" s="45" t="s">
        <v>31</v>
      </c>
      <c r="D5" s="48" t="s">
        <v>47</v>
      </c>
      <c r="E5" s="51">
        <v>301</v>
      </c>
      <c r="F5" s="53"/>
      <c r="G5" s="57">
        <v>40000</v>
      </c>
      <c r="H5" s="19">
        <f t="shared" si="0"/>
        <v>930000</v>
      </c>
    </row>
    <row r="6" spans="1:8" ht="15.6" customHeight="1" x14ac:dyDescent="0.2">
      <c r="A6" s="1">
        <f t="shared" si="1"/>
        <v>1</v>
      </c>
      <c r="B6" s="43">
        <v>44566</v>
      </c>
      <c r="C6" s="45" t="s">
        <v>25</v>
      </c>
      <c r="D6" s="48" t="s">
        <v>45</v>
      </c>
      <c r="E6" s="51">
        <v>205</v>
      </c>
      <c r="F6" s="53"/>
      <c r="G6" s="57">
        <v>25000</v>
      </c>
      <c r="H6" s="19">
        <f t="shared" si="0"/>
        <v>905000</v>
      </c>
    </row>
    <row r="7" spans="1:8" ht="15.6" customHeight="1" x14ac:dyDescent="0.2">
      <c r="A7" s="1">
        <f t="shared" si="1"/>
        <v>1</v>
      </c>
      <c r="B7" s="20">
        <v>44566</v>
      </c>
      <c r="C7" s="23" t="s">
        <v>27</v>
      </c>
      <c r="D7" s="38" t="s">
        <v>49</v>
      </c>
      <c r="E7" s="22">
        <v>402</v>
      </c>
      <c r="F7" s="24"/>
      <c r="G7" s="58">
        <v>40000</v>
      </c>
      <c r="H7" s="19">
        <f t="shared" si="0"/>
        <v>865000</v>
      </c>
    </row>
    <row r="8" spans="1:8" ht="15.6" customHeight="1" x14ac:dyDescent="0.2">
      <c r="A8" s="1">
        <f t="shared" si="1"/>
        <v>1</v>
      </c>
      <c r="B8" s="44">
        <v>44568</v>
      </c>
      <c r="C8" s="46" t="s">
        <v>21</v>
      </c>
      <c r="D8" s="49" t="s">
        <v>41</v>
      </c>
      <c r="E8" s="52">
        <v>201</v>
      </c>
      <c r="F8" s="54"/>
      <c r="G8" s="58">
        <v>20000</v>
      </c>
      <c r="H8" s="19">
        <f t="shared" si="0"/>
        <v>845000</v>
      </c>
    </row>
    <row r="9" spans="1:8" ht="15.6" customHeight="1" x14ac:dyDescent="0.2">
      <c r="A9" s="1">
        <f t="shared" si="1"/>
        <v>1</v>
      </c>
      <c r="B9" s="20">
        <v>44568</v>
      </c>
      <c r="C9" s="23" t="s">
        <v>26</v>
      </c>
      <c r="D9" s="38" t="s">
        <v>46</v>
      </c>
      <c r="E9" s="22">
        <v>401</v>
      </c>
      <c r="F9" s="24"/>
      <c r="G9" s="58">
        <v>450000</v>
      </c>
      <c r="H9" s="19">
        <f t="shared" si="0"/>
        <v>395000</v>
      </c>
    </row>
    <row r="10" spans="1:8" ht="15.6" customHeight="1" x14ac:dyDescent="0.2">
      <c r="A10" s="1">
        <f t="shared" si="1"/>
        <v>1</v>
      </c>
      <c r="B10" s="20">
        <v>44568</v>
      </c>
      <c r="C10" s="23" t="s">
        <v>28</v>
      </c>
      <c r="D10" s="38" t="s">
        <v>50</v>
      </c>
      <c r="E10" s="22">
        <v>101</v>
      </c>
      <c r="F10" s="24">
        <v>85000</v>
      </c>
      <c r="G10" s="58"/>
      <c r="H10" s="19">
        <f t="shared" si="0"/>
        <v>480000</v>
      </c>
    </row>
    <row r="11" spans="1:8" ht="15.6" customHeight="1" x14ac:dyDescent="0.2">
      <c r="A11" s="1">
        <f t="shared" si="1"/>
        <v>1</v>
      </c>
      <c r="B11" s="20">
        <v>44571</v>
      </c>
      <c r="C11" s="23" t="s">
        <v>29</v>
      </c>
      <c r="D11" s="38" t="s">
        <v>51</v>
      </c>
      <c r="E11" s="22">
        <v>102</v>
      </c>
      <c r="F11" s="24">
        <v>55000</v>
      </c>
      <c r="G11" s="58"/>
      <c r="H11" s="19">
        <f t="shared" si="0"/>
        <v>535000</v>
      </c>
    </row>
    <row r="12" spans="1:8" ht="15.6" customHeight="1" x14ac:dyDescent="0.2">
      <c r="A12" s="1">
        <f t="shared" si="1"/>
        <v>1</v>
      </c>
      <c r="B12" s="20">
        <v>44576</v>
      </c>
      <c r="C12" s="23" t="s">
        <v>30</v>
      </c>
      <c r="D12" s="38" t="s">
        <v>52</v>
      </c>
      <c r="E12" s="22">
        <v>103</v>
      </c>
      <c r="F12" s="24">
        <v>65000</v>
      </c>
      <c r="G12" s="58"/>
      <c r="H12" s="19">
        <f t="shared" si="0"/>
        <v>600000</v>
      </c>
    </row>
    <row r="13" spans="1:8" ht="15.6" customHeight="1" x14ac:dyDescent="0.2">
      <c r="A13" s="1">
        <f t="shared" si="1"/>
        <v>1</v>
      </c>
      <c r="B13" s="44">
        <v>44581</v>
      </c>
      <c r="C13" s="47" t="s">
        <v>23</v>
      </c>
      <c r="D13" s="50" t="s">
        <v>43</v>
      </c>
      <c r="E13" s="52">
        <v>203</v>
      </c>
      <c r="F13" s="54"/>
      <c r="G13" s="58">
        <v>35000</v>
      </c>
      <c r="H13" s="19">
        <f t="shared" si="0"/>
        <v>565000</v>
      </c>
    </row>
    <row r="14" spans="1:8" ht="15.6" customHeight="1" x14ac:dyDescent="0.2">
      <c r="A14" s="1">
        <f t="shared" si="1"/>
        <v>1</v>
      </c>
      <c r="B14" s="20">
        <v>44586</v>
      </c>
      <c r="C14" s="23" t="s">
        <v>24</v>
      </c>
      <c r="D14" s="38" t="s">
        <v>44</v>
      </c>
      <c r="E14" s="22">
        <v>204</v>
      </c>
      <c r="F14" s="24"/>
      <c r="G14" s="58">
        <v>10000</v>
      </c>
      <c r="H14" s="19">
        <f t="shared" si="0"/>
        <v>555000</v>
      </c>
    </row>
    <row r="15" spans="1:8" ht="15.6" customHeight="1" x14ac:dyDescent="0.2">
      <c r="A15" s="1">
        <f t="shared" si="1"/>
        <v>1</v>
      </c>
      <c r="B15" s="44">
        <v>44936</v>
      </c>
      <c r="C15" s="46" t="s">
        <v>22</v>
      </c>
      <c r="D15" s="49" t="s">
        <v>42</v>
      </c>
      <c r="E15" s="52">
        <v>202</v>
      </c>
      <c r="F15" s="54"/>
      <c r="G15" s="58">
        <v>5000</v>
      </c>
      <c r="H15" s="19">
        <f t="shared" si="0"/>
        <v>550000</v>
      </c>
    </row>
    <row r="16" spans="1:8" ht="15.6" customHeight="1" x14ac:dyDescent="0.2">
      <c r="A16" s="1">
        <f t="shared" si="1"/>
        <v>1</v>
      </c>
      <c r="B16" s="20"/>
      <c r="C16" s="23"/>
      <c r="D16" s="21"/>
      <c r="E16" s="22"/>
      <c r="F16" s="24"/>
      <c r="G16" s="24"/>
      <c r="H16" s="19">
        <f t="shared" si="0"/>
        <v>550000</v>
      </c>
    </row>
    <row r="17" spans="1:8" ht="15.6" customHeight="1" x14ac:dyDescent="0.2">
      <c r="A17" s="1">
        <f t="shared" si="1"/>
        <v>1</v>
      </c>
      <c r="B17" s="20"/>
      <c r="C17" s="23"/>
      <c r="D17" s="21"/>
      <c r="E17" s="22"/>
      <c r="F17" s="24"/>
      <c r="G17" s="24"/>
      <c r="H17" s="19">
        <f t="shared" si="0"/>
        <v>550000</v>
      </c>
    </row>
    <row r="18" spans="1:8" ht="15.6" customHeight="1" thickBot="1" x14ac:dyDescent="0.25">
      <c r="A18" s="1">
        <f t="shared" si="1"/>
        <v>1</v>
      </c>
      <c r="B18" s="26"/>
      <c r="C18" s="27"/>
      <c r="D18" s="27"/>
      <c r="E18" s="28"/>
      <c r="F18" s="29"/>
      <c r="G18" s="29"/>
      <c r="H18" s="30"/>
    </row>
    <row r="19" spans="1:8" ht="15.6" customHeight="1" thickBot="1" x14ac:dyDescent="0.25">
      <c r="A19" s="1">
        <f t="shared" si="1"/>
        <v>1</v>
      </c>
      <c r="B19" s="31"/>
      <c r="C19" s="32" t="s">
        <v>7</v>
      </c>
      <c r="D19" s="33"/>
      <c r="E19" s="34"/>
      <c r="F19" s="35">
        <f>SUM(F4:F17)</f>
        <v>205000</v>
      </c>
      <c r="G19" s="35">
        <f>SUM(G4:G17)</f>
        <v>655000</v>
      </c>
      <c r="H19" s="36">
        <f>+H3+F19-G19</f>
        <v>550000</v>
      </c>
    </row>
    <row r="20" spans="1:8" ht="15.6" customHeight="1" thickBot="1" x14ac:dyDescent="0.25">
      <c r="A20" s="1">
        <f t="shared" si="1"/>
        <v>1</v>
      </c>
      <c r="H20" s="2" t="s">
        <v>3</v>
      </c>
    </row>
    <row r="21" spans="1:8" ht="15.6" customHeight="1" thickBot="1" x14ac:dyDescent="0.25">
      <c r="A21" s="1">
        <f t="shared" si="1"/>
        <v>1</v>
      </c>
      <c r="B21" s="3"/>
      <c r="C21" s="4" t="s">
        <v>1</v>
      </c>
      <c r="D21" s="4" t="s">
        <v>4</v>
      </c>
      <c r="E21" s="5" t="s">
        <v>183</v>
      </c>
      <c r="F21" s="6" t="s">
        <v>5</v>
      </c>
      <c r="G21" s="6" t="s">
        <v>6</v>
      </c>
      <c r="H21" s="7" t="s">
        <v>0</v>
      </c>
    </row>
    <row r="22" spans="1:8" ht="15.6" customHeight="1" x14ac:dyDescent="0.2">
      <c r="A22" s="1">
        <f t="shared" si="1"/>
        <v>1</v>
      </c>
      <c r="B22" s="8"/>
      <c r="C22" s="9" t="s">
        <v>14</v>
      </c>
      <c r="D22" s="10"/>
      <c r="E22" s="11"/>
      <c r="F22" s="12"/>
      <c r="G22" s="13"/>
      <c r="H22" s="14">
        <f>+H19</f>
        <v>550000</v>
      </c>
    </row>
    <row r="23" spans="1:8" ht="15.6" customHeight="1" x14ac:dyDescent="0.2">
      <c r="A23" s="1">
        <f t="shared" si="1"/>
        <v>2</v>
      </c>
      <c r="B23" s="15">
        <v>44593</v>
      </c>
      <c r="C23" s="45" t="s">
        <v>26</v>
      </c>
      <c r="D23" s="37" t="s">
        <v>189</v>
      </c>
      <c r="E23" s="51">
        <v>401</v>
      </c>
      <c r="F23" s="53"/>
      <c r="G23" s="53">
        <v>210000</v>
      </c>
      <c r="H23" s="19">
        <f t="shared" ref="H23:H36" si="2">H22+F23-G23</f>
        <v>340000</v>
      </c>
    </row>
    <row r="24" spans="1:8" ht="15.6" customHeight="1" x14ac:dyDescent="0.2">
      <c r="A24" s="1">
        <f t="shared" si="1"/>
        <v>2</v>
      </c>
      <c r="B24" s="15">
        <v>44593</v>
      </c>
      <c r="C24" s="25" t="s">
        <v>22</v>
      </c>
      <c r="D24" s="37" t="s">
        <v>185</v>
      </c>
      <c r="E24" s="17">
        <v>202</v>
      </c>
      <c r="F24" s="18"/>
      <c r="G24" s="18">
        <v>5000</v>
      </c>
      <c r="H24" s="19">
        <f t="shared" si="2"/>
        <v>335000</v>
      </c>
    </row>
    <row r="25" spans="1:8" ht="15.6" customHeight="1" x14ac:dyDescent="0.2">
      <c r="A25" s="1">
        <f t="shared" si="1"/>
        <v>2</v>
      </c>
      <c r="B25" s="43">
        <v>44593</v>
      </c>
      <c r="C25" s="45" t="s">
        <v>27</v>
      </c>
      <c r="D25" s="37" t="s">
        <v>192</v>
      </c>
      <c r="E25" s="51">
        <v>402</v>
      </c>
      <c r="F25" s="53"/>
      <c r="G25" s="53">
        <v>40000</v>
      </c>
      <c r="H25" s="19">
        <f t="shared" si="2"/>
        <v>295000</v>
      </c>
    </row>
    <row r="26" spans="1:8" ht="15.6" customHeight="1" x14ac:dyDescent="0.2">
      <c r="A26" s="1">
        <f t="shared" si="1"/>
        <v>2</v>
      </c>
      <c r="B26" s="44">
        <v>44601</v>
      </c>
      <c r="C26" s="47" t="s">
        <v>23</v>
      </c>
      <c r="D26" s="37" t="s">
        <v>186</v>
      </c>
      <c r="E26" s="52">
        <v>203</v>
      </c>
      <c r="F26" s="54"/>
      <c r="G26" s="54">
        <v>35000</v>
      </c>
      <c r="H26" s="19">
        <f t="shared" si="2"/>
        <v>260000</v>
      </c>
    </row>
    <row r="27" spans="1:8" ht="15.6" customHeight="1" x14ac:dyDescent="0.2">
      <c r="A27" s="1">
        <f t="shared" si="1"/>
        <v>2</v>
      </c>
      <c r="B27" s="44">
        <v>44603</v>
      </c>
      <c r="C27" s="46" t="s">
        <v>21</v>
      </c>
      <c r="D27" s="37" t="s">
        <v>184</v>
      </c>
      <c r="E27" s="52">
        <v>201</v>
      </c>
      <c r="F27" s="54"/>
      <c r="G27" s="54">
        <v>21000</v>
      </c>
      <c r="H27" s="19">
        <f t="shared" si="2"/>
        <v>239000</v>
      </c>
    </row>
    <row r="28" spans="1:8" ht="15.6" customHeight="1" x14ac:dyDescent="0.2">
      <c r="A28" s="1">
        <f t="shared" si="1"/>
        <v>2</v>
      </c>
      <c r="B28" s="20">
        <v>44605</v>
      </c>
      <c r="C28" s="23" t="s">
        <v>25</v>
      </c>
      <c r="D28" s="37" t="s">
        <v>188</v>
      </c>
      <c r="E28" s="22">
        <v>205</v>
      </c>
      <c r="F28" s="24"/>
      <c r="G28" s="24">
        <v>25000</v>
      </c>
      <c r="H28" s="19">
        <f t="shared" si="2"/>
        <v>214000</v>
      </c>
    </row>
    <row r="29" spans="1:8" ht="15.6" customHeight="1" x14ac:dyDescent="0.2">
      <c r="A29" s="1">
        <f t="shared" si="1"/>
        <v>2</v>
      </c>
      <c r="B29" s="20">
        <v>44606</v>
      </c>
      <c r="C29" s="23" t="s">
        <v>29</v>
      </c>
      <c r="D29" s="37" t="s">
        <v>194</v>
      </c>
      <c r="E29" s="22">
        <v>102</v>
      </c>
      <c r="F29" s="24">
        <v>75000</v>
      </c>
      <c r="G29" s="24"/>
      <c r="H29" s="19">
        <f t="shared" si="2"/>
        <v>289000</v>
      </c>
    </row>
    <row r="30" spans="1:8" ht="15.6" customHeight="1" x14ac:dyDescent="0.2">
      <c r="A30" s="1">
        <f t="shared" si="1"/>
        <v>2</v>
      </c>
      <c r="B30" s="20">
        <v>44609</v>
      </c>
      <c r="C30" s="23" t="s">
        <v>30</v>
      </c>
      <c r="D30" s="37" t="s">
        <v>195</v>
      </c>
      <c r="E30" s="22">
        <v>103</v>
      </c>
      <c r="F30" s="24">
        <v>65000</v>
      </c>
      <c r="G30" s="24"/>
      <c r="H30" s="19">
        <f t="shared" si="2"/>
        <v>354000</v>
      </c>
    </row>
    <row r="31" spans="1:8" ht="15.6" customHeight="1" x14ac:dyDescent="0.2">
      <c r="A31" s="1">
        <f t="shared" si="1"/>
        <v>2</v>
      </c>
      <c r="B31" s="20">
        <v>44611</v>
      </c>
      <c r="C31" s="23" t="s">
        <v>24</v>
      </c>
      <c r="D31" s="37" t="s">
        <v>187</v>
      </c>
      <c r="E31" s="22">
        <v>204</v>
      </c>
      <c r="F31" s="24"/>
      <c r="G31" s="24">
        <v>10000</v>
      </c>
      <c r="H31" s="19">
        <f t="shared" si="2"/>
        <v>344000</v>
      </c>
    </row>
    <row r="32" spans="1:8" ht="15.6" customHeight="1" x14ac:dyDescent="0.2">
      <c r="A32" s="1">
        <f t="shared" si="1"/>
        <v>2</v>
      </c>
      <c r="B32" s="20">
        <v>44614</v>
      </c>
      <c r="C32" s="23" t="s">
        <v>31</v>
      </c>
      <c r="D32" s="37" t="s">
        <v>190</v>
      </c>
      <c r="E32" s="22">
        <v>301</v>
      </c>
      <c r="F32" s="24"/>
      <c r="G32" s="24">
        <v>40000</v>
      </c>
      <c r="H32" s="19">
        <f t="shared" si="2"/>
        <v>304000</v>
      </c>
    </row>
    <row r="33" spans="1:8" ht="15.6" customHeight="1" x14ac:dyDescent="0.2">
      <c r="A33" s="1">
        <f t="shared" si="1"/>
        <v>2</v>
      </c>
      <c r="B33" s="20">
        <v>44615</v>
      </c>
      <c r="C33" s="23" t="s">
        <v>32</v>
      </c>
      <c r="D33" s="37" t="s">
        <v>191</v>
      </c>
      <c r="E33" s="22">
        <v>302</v>
      </c>
      <c r="F33" s="24"/>
      <c r="G33" s="24">
        <v>30000</v>
      </c>
      <c r="H33" s="19">
        <f t="shared" si="2"/>
        <v>274000</v>
      </c>
    </row>
    <row r="34" spans="1:8" ht="15.6" customHeight="1" x14ac:dyDescent="0.2">
      <c r="A34" s="1">
        <f t="shared" si="1"/>
        <v>2</v>
      </c>
      <c r="B34" s="20">
        <v>44615</v>
      </c>
      <c r="C34" s="23" t="s">
        <v>28</v>
      </c>
      <c r="D34" s="37" t="s">
        <v>193</v>
      </c>
      <c r="E34" s="22">
        <v>101</v>
      </c>
      <c r="F34" s="24">
        <v>45000</v>
      </c>
      <c r="G34" s="24"/>
      <c r="H34" s="19">
        <f t="shared" si="2"/>
        <v>319000</v>
      </c>
    </row>
    <row r="35" spans="1:8" ht="15.6" customHeight="1" x14ac:dyDescent="0.2">
      <c r="A35" s="1">
        <f t="shared" si="1"/>
        <v>1</v>
      </c>
      <c r="B35" s="20"/>
      <c r="C35" s="23"/>
      <c r="D35" s="37"/>
      <c r="E35" s="22"/>
      <c r="F35" s="24"/>
      <c r="G35" s="24"/>
      <c r="H35" s="19">
        <f t="shared" si="2"/>
        <v>319000</v>
      </c>
    </row>
    <row r="36" spans="1:8" ht="15.6" customHeight="1" x14ac:dyDescent="0.2">
      <c r="A36" s="1">
        <f t="shared" si="1"/>
        <v>1</v>
      </c>
      <c r="B36" s="20"/>
      <c r="C36" s="23"/>
      <c r="D36" s="37"/>
      <c r="E36" s="22"/>
      <c r="F36" s="24"/>
      <c r="G36" s="24"/>
      <c r="H36" s="19">
        <f t="shared" si="2"/>
        <v>319000</v>
      </c>
    </row>
    <row r="37" spans="1:8" ht="15.6" customHeight="1" thickBot="1" x14ac:dyDescent="0.25">
      <c r="A37" s="1">
        <f t="shared" si="1"/>
        <v>1</v>
      </c>
      <c r="B37" s="26"/>
      <c r="C37" s="27"/>
      <c r="D37" s="27"/>
      <c r="E37" s="28"/>
      <c r="F37" s="29"/>
      <c r="G37" s="29"/>
      <c r="H37" s="30"/>
    </row>
    <row r="38" spans="1:8" ht="15.6" customHeight="1" thickBot="1" x14ac:dyDescent="0.25">
      <c r="A38" s="1">
        <f t="shared" si="1"/>
        <v>1</v>
      </c>
      <c r="B38" s="31"/>
      <c r="C38" s="32" t="s">
        <v>7</v>
      </c>
      <c r="D38" s="33"/>
      <c r="E38" s="34"/>
      <c r="F38" s="35">
        <f>SUM(F23:F37)</f>
        <v>185000</v>
      </c>
      <c r="G38" s="35">
        <f>SUM(G23:G37)</f>
        <v>416000</v>
      </c>
      <c r="H38" s="36">
        <f>+H22+F38-G38</f>
        <v>319000</v>
      </c>
    </row>
    <row r="39" spans="1:8" ht="15.6" customHeight="1" thickBot="1" x14ac:dyDescent="0.25">
      <c r="A39" s="1">
        <f t="shared" si="1"/>
        <v>1</v>
      </c>
      <c r="H39" s="2" t="s">
        <v>9</v>
      </c>
    </row>
    <row r="40" spans="1:8" ht="15.6" customHeight="1" thickBot="1" x14ac:dyDescent="0.25">
      <c r="A40" s="1">
        <f t="shared" si="1"/>
        <v>1</v>
      </c>
      <c r="B40" s="3"/>
      <c r="C40" s="4" t="s">
        <v>1</v>
      </c>
      <c r="D40" s="4" t="s">
        <v>4</v>
      </c>
      <c r="E40" s="5" t="s">
        <v>183</v>
      </c>
      <c r="F40" s="6" t="s">
        <v>5</v>
      </c>
      <c r="G40" s="6" t="s">
        <v>6</v>
      </c>
      <c r="H40" s="7" t="s">
        <v>0</v>
      </c>
    </row>
    <row r="41" spans="1:8" ht="15.6" customHeight="1" x14ac:dyDescent="0.2">
      <c r="A41" s="1">
        <f t="shared" si="1"/>
        <v>1</v>
      </c>
      <c r="B41" s="8"/>
      <c r="C41" s="9" t="s">
        <v>14</v>
      </c>
      <c r="D41" s="10"/>
      <c r="E41" s="11"/>
      <c r="F41" s="12"/>
      <c r="G41" s="13"/>
      <c r="H41" s="14">
        <f>+H38</f>
        <v>319000</v>
      </c>
    </row>
    <row r="42" spans="1:8" ht="15.6" customHeight="1" x14ac:dyDescent="0.2">
      <c r="A42" s="1">
        <f t="shared" si="1"/>
        <v>3</v>
      </c>
      <c r="B42" s="15">
        <v>44623</v>
      </c>
      <c r="C42" s="25" t="s">
        <v>21</v>
      </c>
      <c r="D42" s="21" t="s">
        <v>53</v>
      </c>
      <c r="E42" s="17">
        <v>201</v>
      </c>
      <c r="F42" s="18"/>
      <c r="G42" s="18">
        <v>15000</v>
      </c>
      <c r="H42" s="19">
        <f t="shared" ref="H42:H55" si="3">H41+F42-G42</f>
        <v>304000</v>
      </c>
    </row>
    <row r="43" spans="1:8" ht="15.6" customHeight="1" x14ac:dyDescent="0.2">
      <c r="A43" s="1">
        <f t="shared" si="1"/>
        <v>3</v>
      </c>
      <c r="B43" s="15">
        <v>44623</v>
      </c>
      <c r="C43" s="16" t="s">
        <v>23</v>
      </c>
      <c r="D43" s="21" t="s">
        <v>55</v>
      </c>
      <c r="E43" s="17">
        <v>203</v>
      </c>
      <c r="F43" s="18"/>
      <c r="G43" s="18">
        <v>35000</v>
      </c>
      <c r="H43" s="19">
        <f t="shared" si="3"/>
        <v>269000</v>
      </c>
    </row>
    <row r="44" spans="1:8" ht="15.6" customHeight="1" x14ac:dyDescent="0.2">
      <c r="A44" s="1">
        <f t="shared" si="1"/>
        <v>3</v>
      </c>
      <c r="B44" s="43">
        <v>44624</v>
      </c>
      <c r="C44" s="45" t="s">
        <v>25</v>
      </c>
      <c r="D44" s="21" t="s">
        <v>57</v>
      </c>
      <c r="E44" s="51">
        <v>205</v>
      </c>
      <c r="F44" s="53"/>
      <c r="G44" s="53">
        <v>25000</v>
      </c>
      <c r="H44" s="19">
        <f t="shared" si="3"/>
        <v>244000</v>
      </c>
    </row>
    <row r="45" spans="1:8" ht="15.6" customHeight="1" x14ac:dyDescent="0.2">
      <c r="A45" s="1">
        <f t="shared" si="1"/>
        <v>3</v>
      </c>
      <c r="B45" s="20">
        <v>44624</v>
      </c>
      <c r="C45" s="23" t="s">
        <v>31</v>
      </c>
      <c r="D45" s="21" t="s">
        <v>59</v>
      </c>
      <c r="E45" s="22">
        <v>301</v>
      </c>
      <c r="F45" s="24"/>
      <c r="G45" s="24">
        <v>40000</v>
      </c>
      <c r="H45" s="19">
        <f t="shared" si="3"/>
        <v>204000</v>
      </c>
    </row>
    <row r="46" spans="1:8" ht="15.6" customHeight="1" x14ac:dyDescent="0.2">
      <c r="A46" s="1">
        <f t="shared" si="1"/>
        <v>3</v>
      </c>
      <c r="B46" s="20">
        <v>44625</v>
      </c>
      <c r="C46" s="23" t="s">
        <v>29</v>
      </c>
      <c r="D46" s="21" t="s">
        <v>63</v>
      </c>
      <c r="E46" s="22">
        <v>102</v>
      </c>
      <c r="F46" s="24">
        <v>55000</v>
      </c>
      <c r="G46" s="24"/>
      <c r="H46" s="19">
        <f t="shared" si="3"/>
        <v>259000</v>
      </c>
    </row>
    <row r="47" spans="1:8" ht="15.6" customHeight="1" x14ac:dyDescent="0.2">
      <c r="A47" s="1">
        <f t="shared" si="1"/>
        <v>3</v>
      </c>
      <c r="B47" s="20">
        <v>44634</v>
      </c>
      <c r="C47" s="23" t="s">
        <v>30</v>
      </c>
      <c r="D47" s="21" t="s">
        <v>64</v>
      </c>
      <c r="E47" s="22">
        <v>103</v>
      </c>
      <c r="F47" s="24">
        <v>150000</v>
      </c>
      <c r="G47" s="24"/>
      <c r="H47" s="19">
        <f t="shared" si="3"/>
        <v>409000</v>
      </c>
    </row>
    <row r="48" spans="1:8" ht="15.6" customHeight="1" x14ac:dyDescent="0.2">
      <c r="A48" s="1">
        <f t="shared" si="1"/>
        <v>3</v>
      </c>
      <c r="B48" s="20">
        <v>44639</v>
      </c>
      <c r="C48" s="23" t="s">
        <v>24</v>
      </c>
      <c r="D48" s="21" t="s">
        <v>56</v>
      </c>
      <c r="E48" s="22">
        <v>204</v>
      </c>
      <c r="F48" s="24"/>
      <c r="G48" s="24">
        <v>10000</v>
      </c>
      <c r="H48" s="19">
        <f t="shared" si="3"/>
        <v>399000</v>
      </c>
    </row>
    <row r="49" spans="1:8" ht="15.6" customHeight="1" x14ac:dyDescent="0.2">
      <c r="A49" s="1">
        <f t="shared" si="1"/>
        <v>3</v>
      </c>
      <c r="B49" s="20">
        <v>44639</v>
      </c>
      <c r="C49" s="23" t="s">
        <v>28</v>
      </c>
      <c r="D49" s="21" t="s">
        <v>62</v>
      </c>
      <c r="E49" s="22">
        <v>101</v>
      </c>
      <c r="F49" s="24">
        <v>45000</v>
      </c>
      <c r="G49" s="24"/>
      <c r="H49" s="19">
        <f t="shared" si="3"/>
        <v>444000</v>
      </c>
    </row>
    <row r="50" spans="1:8" ht="15.6" customHeight="1" x14ac:dyDescent="0.2">
      <c r="A50" s="1">
        <f t="shared" si="1"/>
        <v>3</v>
      </c>
      <c r="B50" s="44">
        <v>44643</v>
      </c>
      <c r="C50" s="46" t="s">
        <v>22</v>
      </c>
      <c r="D50" s="21" t="s">
        <v>54</v>
      </c>
      <c r="E50" s="52">
        <v>202</v>
      </c>
      <c r="F50" s="54"/>
      <c r="G50" s="54">
        <v>5000</v>
      </c>
      <c r="H50" s="19">
        <f t="shared" si="3"/>
        <v>439000</v>
      </c>
    </row>
    <row r="51" spans="1:8" ht="15.6" customHeight="1" x14ac:dyDescent="0.2">
      <c r="A51" s="1">
        <f t="shared" si="1"/>
        <v>3</v>
      </c>
      <c r="B51" s="20">
        <v>44643</v>
      </c>
      <c r="C51" s="23" t="s">
        <v>26</v>
      </c>
      <c r="D51" s="21" t="s">
        <v>58</v>
      </c>
      <c r="E51" s="22">
        <v>401</v>
      </c>
      <c r="F51" s="24"/>
      <c r="G51" s="24">
        <v>220000</v>
      </c>
      <c r="H51" s="19">
        <f t="shared" si="3"/>
        <v>219000</v>
      </c>
    </row>
    <row r="52" spans="1:8" ht="15.6" customHeight="1" x14ac:dyDescent="0.2">
      <c r="A52" s="1">
        <f t="shared" si="1"/>
        <v>3</v>
      </c>
      <c r="B52" s="20">
        <v>44644</v>
      </c>
      <c r="C52" s="23" t="s">
        <v>27</v>
      </c>
      <c r="D52" s="21" t="s">
        <v>61</v>
      </c>
      <c r="E52" s="22">
        <v>402</v>
      </c>
      <c r="F52" s="24"/>
      <c r="G52" s="24">
        <v>40000</v>
      </c>
      <c r="H52" s="19">
        <f t="shared" si="3"/>
        <v>179000</v>
      </c>
    </row>
    <row r="53" spans="1:8" ht="15.6" customHeight="1" x14ac:dyDescent="0.2">
      <c r="A53" s="1">
        <f t="shared" si="1"/>
        <v>3</v>
      </c>
      <c r="B53" s="20">
        <v>44645</v>
      </c>
      <c r="C53" s="23" t="s">
        <v>32</v>
      </c>
      <c r="D53" s="21" t="s">
        <v>60</v>
      </c>
      <c r="E53" s="22">
        <v>302</v>
      </c>
      <c r="F53" s="24"/>
      <c r="G53" s="24">
        <v>30000</v>
      </c>
      <c r="H53" s="19">
        <f t="shared" si="3"/>
        <v>149000</v>
      </c>
    </row>
    <row r="54" spans="1:8" ht="15.6" customHeight="1" x14ac:dyDescent="0.2">
      <c r="A54" s="1">
        <f t="shared" si="1"/>
        <v>1</v>
      </c>
      <c r="B54" s="20"/>
      <c r="C54" s="23"/>
      <c r="D54" s="21"/>
      <c r="E54" s="22"/>
      <c r="F54" s="24"/>
      <c r="G54" s="24"/>
      <c r="H54" s="19">
        <f t="shared" si="3"/>
        <v>149000</v>
      </c>
    </row>
    <row r="55" spans="1:8" ht="15.6" customHeight="1" x14ac:dyDescent="0.2">
      <c r="A55" s="1">
        <f t="shared" si="1"/>
        <v>1</v>
      </c>
      <c r="B55" s="20"/>
      <c r="C55" s="23"/>
      <c r="D55" s="21"/>
      <c r="E55" s="22"/>
      <c r="F55" s="24"/>
      <c r="G55" s="24"/>
      <c r="H55" s="19">
        <f t="shared" si="3"/>
        <v>149000</v>
      </c>
    </row>
    <row r="56" spans="1:8" ht="15.6" customHeight="1" thickBot="1" x14ac:dyDescent="0.25">
      <c r="A56" s="1">
        <f t="shared" si="1"/>
        <v>1</v>
      </c>
      <c r="B56" s="26"/>
      <c r="C56" s="27"/>
      <c r="D56" s="27"/>
      <c r="E56" s="28"/>
      <c r="F56" s="29"/>
      <c r="G56" s="29"/>
      <c r="H56" s="30"/>
    </row>
    <row r="57" spans="1:8" ht="15.6" customHeight="1" thickBot="1" x14ac:dyDescent="0.25">
      <c r="A57" s="1">
        <f t="shared" si="1"/>
        <v>1</v>
      </c>
      <c r="B57" s="31"/>
      <c r="C57" s="32" t="s">
        <v>7</v>
      </c>
      <c r="D57" s="33"/>
      <c r="E57" s="34"/>
      <c r="F57" s="35">
        <f>SUM(F42:F56)</f>
        <v>250000</v>
      </c>
      <c r="G57" s="35">
        <f>SUM(G42:G56)</f>
        <v>420000</v>
      </c>
      <c r="H57" s="36">
        <f>+H41+F57-G57</f>
        <v>149000</v>
      </c>
    </row>
    <row r="58" spans="1:8" ht="15.6" customHeight="1" thickBot="1" x14ac:dyDescent="0.25">
      <c r="A58" s="1">
        <f t="shared" si="1"/>
        <v>1</v>
      </c>
      <c r="H58" s="2" t="s">
        <v>33</v>
      </c>
    </row>
    <row r="59" spans="1:8" ht="15.6" customHeight="1" thickBot="1" x14ac:dyDescent="0.25">
      <c r="A59" s="1">
        <f t="shared" si="1"/>
        <v>1</v>
      </c>
      <c r="B59" s="3"/>
      <c r="C59" s="4" t="s">
        <v>1</v>
      </c>
      <c r="D59" s="4" t="s">
        <v>4</v>
      </c>
      <c r="E59" s="5" t="s">
        <v>183</v>
      </c>
      <c r="F59" s="6" t="s">
        <v>5</v>
      </c>
      <c r="G59" s="6" t="s">
        <v>6</v>
      </c>
      <c r="H59" s="7" t="s">
        <v>0</v>
      </c>
    </row>
    <row r="60" spans="1:8" ht="15.6" customHeight="1" x14ac:dyDescent="0.2">
      <c r="A60" s="1">
        <f t="shared" si="1"/>
        <v>1</v>
      </c>
      <c r="B60" s="8"/>
      <c r="C60" s="9" t="s">
        <v>14</v>
      </c>
      <c r="D60" s="10"/>
      <c r="E60" s="11"/>
      <c r="F60" s="12"/>
      <c r="G60" s="13"/>
      <c r="H60" s="14">
        <f>+H57</f>
        <v>149000</v>
      </c>
    </row>
    <row r="61" spans="1:8" ht="15.6" customHeight="1" x14ac:dyDescent="0.2">
      <c r="A61" s="1">
        <f t="shared" si="1"/>
        <v>4</v>
      </c>
      <c r="B61" s="43">
        <v>44654</v>
      </c>
      <c r="C61" s="45" t="s">
        <v>26</v>
      </c>
      <c r="D61" s="16" t="s">
        <v>70</v>
      </c>
      <c r="E61" s="51">
        <v>401</v>
      </c>
      <c r="F61" s="53"/>
      <c r="G61" s="53">
        <v>230000</v>
      </c>
      <c r="H61" s="19">
        <f t="shared" ref="H61:H74" si="4">H60+F61-G61</f>
        <v>-81000</v>
      </c>
    </row>
    <row r="62" spans="1:8" ht="15.6" customHeight="1" x14ac:dyDescent="0.2">
      <c r="A62" s="1">
        <f t="shared" si="1"/>
        <v>4</v>
      </c>
      <c r="B62" s="43">
        <v>44654</v>
      </c>
      <c r="C62" s="45" t="s">
        <v>32</v>
      </c>
      <c r="D62" s="55" t="s">
        <v>72</v>
      </c>
      <c r="E62" s="51">
        <v>302</v>
      </c>
      <c r="F62" s="53"/>
      <c r="G62" s="53">
        <v>30000</v>
      </c>
      <c r="H62" s="19">
        <f t="shared" si="4"/>
        <v>-111000</v>
      </c>
    </row>
    <row r="63" spans="1:8" ht="15.6" customHeight="1" x14ac:dyDescent="0.2">
      <c r="A63" s="1">
        <f t="shared" si="1"/>
        <v>4</v>
      </c>
      <c r="B63" s="43">
        <v>44656</v>
      </c>
      <c r="C63" s="45" t="s">
        <v>29</v>
      </c>
      <c r="D63" s="55" t="s">
        <v>75</v>
      </c>
      <c r="E63" s="51">
        <v>102</v>
      </c>
      <c r="F63" s="53">
        <v>60000</v>
      </c>
      <c r="G63" s="53"/>
      <c r="H63" s="19">
        <f t="shared" si="4"/>
        <v>-51000</v>
      </c>
    </row>
    <row r="64" spans="1:8" ht="15.6" customHeight="1" x14ac:dyDescent="0.2">
      <c r="A64" s="1">
        <f t="shared" si="1"/>
        <v>4</v>
      </c>
      <c r="B64" s="20">
        <v>44657</v>
      </c>
      <c r="C64" s="23" t="s">
        <v>30</v>
      </c>
      <c r="D64" s="55" t="s">
        <v>74</v>
      </c>
      <c r="E64" s="22">
        <v>103</v>
      </c>
      <c r="F64" s="24">
        <v>74000</v>
      </c>
      <c r="G64" s="24"/>
      <c r="H64" s="19">
        <f t="shared" si="4"/>
        <v>23000</v>
      </c>
    </row>
    <row r="65" spans="1:8" ht="15.6" customHeight="1" x14ac:dyDescent="0.2">
      <c r="A65" s="1">
        <f t="shared" si="1"/>
        <v>4</v>
      </c>
      <c r="B65" s="20">
        <v>44658</v>
      </c>
      <c r="C65" s="23" t="s">
        <v>28</v>
      </c>
      <c r="D65" s="55" t="s">
        <v>74</v>
      </c>
      <c r="E65" s="22">
        <v>101</v>
      </c>
      <c r="F65" s="24">
        <v>78000</v>
      </c>
      <c r="G65" s="24"/>
      <c r="H65" s="19">
        <f t="shared" si="4"/>
        <v>101000</v>
      </c>
    </row>
    <row r="66" spans="1:8" ht="15.6" customHeight="1" x14ac:dyDescent="0.2">
      <c r="A66" s="1">
        <f t="shared" si="1"/>
        <v>4</v>
      </c>
      <c r="B66" s="44">
        <v>44664</v>
      </c>
      <c r="C66" s="47" t="s">
        <v>23</v>
      </c>
      <c r="D66" s="16" t="s">
        <v>67</v>
      </c>
      <c r="E66" s="52">
        <v>203</v>
      </c>
      <c r="F66" s="54"/>
      <c r="G66" s="54">
        <v>35000</v>
      </c>
      <c r="H66" s="19">
        <f t="shared" si="4"/>
        <v>66000</v>
      </c>
    </row>
    <row r="67" spans="1:8" ht="15.6" customHeight="1" x14ac:dyDescent="0.2">
      <c r="A67" s="1">
        <f t="shared" si="1"/>
        <v>4</v>
      </c>
      <c r="B67" s="20">
        <v>44664</v>
      </c>
      <c r="C67" s="23" t="s">
        <v>27</v>
      </c>
      <c r="D67" s="21" t="s">
        <v>73</v>
      </c>
      <c r="E67" s="22">
        <v>402</v>
      </c>
      <c r="F67" s="24"/>
      <c r="G67" s="24">
        <v>40000</v>
      </c>
      <c r="H67" s="19">
        <f t="shared" si="4"/>
        <v>26000</v>
      </c>
    </row>
    <row r="68" spans="1:8" ht="15.6" customHeight="1" x14ac:dyDescent="0.2">
      <c r="A68" s="1">
        <f t="shared" si="1"/>
        <v>4</v>
      </c>
      <c r="B68" s="44">
        <v>44666</v>
      </c>
      <c r="C68" s="46" t="s">
        <v>21</v>
      </c>
      <c r="D68" s="47" t="s">
        <v>65</v>
      </c>
      <c r="E68" s="52">
        <v>201</v>
      </c>
      <c r="F68" s="54"/>
      <c r="G68" s="54">
        <v>14000</v>
      </c>
      <c r="H68" s="19">
        <f t="shared" si="4"/>
        <v>12000</v>
      </c>
    </row>
    <row r="69" spans="1:8" ht="15.6" customHeight="1" x14ac:dyDescent="0.2">
      <c r="A69" s="1">
        <f t="shared" ref="A69:A132" si="5">MONTH(B69)</f>
        <v>4</v>
      </c>
      <c r="B69" s="44">
        <v>44670</v>
      </c>
      <c r="C69" s="46" t="s">
        <v>22</v>
      </c>
      <c r="D69" s="47" t="s">
        <v>66</v>
      </c>
      <c r="E69" s="52">
        <v>202</v>
      </c>
      <c r="F69" s="54"/>
      <c r="G69" s="54">
        <v>5000</v>
      </c>
      <c r="H69" s="19">
        <f t="shared" si="4"/>
        <v>7000</v>
      </c>
    </row>
    <row r="70" spans="1:8" ht="15.6" customHeight="1" x14ac:dyDescent="0.2">
      <c r="A70" s="1">
        <f t="shared" si="5"/>
        <v>4</v>
      </c>
      <c r="B70" s="20">
        <v>44670</v>
      </c>
      <c r="C70" s="23" t="s">
        <v>24</v>
      </c>
      <c r="D70" s="47" t="s">
        <v>68</v>
      </c>
      <c r="E70" s="22">
        <v>204</v>
      </c>
      <c r="F70" s="24"/>
      <c r="G70" s="24">
        <v>10000</v>
      </c>
      <c r="H70" s="19">
        <f t="shared" si="4"/>
        <v>-3000</v>
      </c>
    </row>
    <row r="71" spans="1:8" ht="15.6" customHeight="1" x14ac:dyDescent="0.2">
      <c r="A71" s="1">
        <f t="shared" si="5"/>
        <v>4</v>
      </c>
      <c r="B71" s="20">
        <v>44671</v>
      </c>
      <c r="C71" s="23" t="s">
        <v>31</v>
      </c>
      <c r="D71" s="21" t="s">
        <v>71</v>
      </c>
      <c r="E71" s="22">
        <v>301</v>
      </c>
      <c r="F71" s="24"/>
      <c r="G71" s="24">
        <v>40000</v>
      </c>
      <c r="H71" s="19">
        <f t="shared" si="4"/>
        <v>-43000</v>
      </c>
    </row>
    <row r="72" spans="1:8" ht="15.6" customHeight="1" x14ac:dyDescent="0.2">
      <c r="A72" s="1">
        <f t="shared" si="5"/>
        <v>4</v>
      </c>
      <c r="B72" s="20">
        <v>44675</v>
      </c>
      <c r="C72" s="23" t="s">
        <v>25</v>
      </c>
      <c r="D72" s="47" t="s">
        <v>69</v>
      </c>
      <c r="E72" s="22">
        <v>205</v>
      </c>
      <c r="F72" s="24"/>
      <c r="G72" s="24">
        <v>25000</v>
      </c>
      <c r="H72" s="19">
        <f t="shared" si="4"/>
        <v>-68000</v>
      </c>
    </row>
    <row r="73" spans="1:8" ht="15.6" customHeight="1" x14ac:dyDescent="0.2">
      <c r="A73" s="1">
        <f t="shared" si="5"/>
        <v>1</v>
      </c>
      <c r="B73" s="20"/>
      <c r="C73" s="23"/>
      <c r="D73" s="21"/>
      <c r="E73" s="22"/>
      <c r="F73" s="24"/>
      <c r="G73" s="24"/>
      <c r="H73" s="19">
        <f t="shared" si="4"/>
        <v>-68000</v>
      </c>
    </row>
    <row r="74" spans="1:8" ht="15.6" customHeight="1" x14ac:dyDescent="0.2">
      <c r="A74" s="1">
        <f t="shared" si="5"/>
        <v>1</v>
      </c>
      <c r="B74" s="20"/>
      <c r="C74" s="23"/>
      <c r="D74" s="21"/>
      <c r="E74" s="22"/>
      <c r="F74" s="24"/>
      <c r="G74" s="24"/>
      <c r="H74" s="19">
        <f t="shared" si="4"/>
        <v>-68000</v>
      </c>
    </row>
    <row r="75" spans="1:8" ht="15.6" customHeight="1" thickBot="1" x14ac:dyDescent="0.25">
      <c r="A75" s="1">
        <f t="shared" si="5"/>
        <v>1</v>
      </c>
      <c r="B75" s="26"/>
      <c r="C75" s="27"/>
      <c r="D75" s="27"/>
      <c r="E75" s="28"/>
      <c r="F75" s="29"/>
      <c r="G75" s="29"/>
      <c r="H75" s="30"/>
    </row>
    <row r="76" spans="1:8" ht="15.6" customHeight="1" thickBot="1" x14ac:dyDescent="0.25">
      <c r="A76" s="1">
        <f t="shared" si="5"/>
        <v>1</v>
      </c>
      <c r="B76" s="31"/>
      <c r="C76" s="32" t="s">
        <v>7</v>
      </c>
      <c r="D76" s="33"/>
      <c r="E76" s="34"/>
      <c r="F76" s="35">
        <f>SUM(F61:F75)</f>
        <v>212000</v>
      </c>
      <c r="G76" s="35">
        <f>SUM(G61:G75)</f>
        <v>429000</v>
      </c>
      <c r="H76" s="36">
        <f>+H60+F76-G76</f>
        <v>-68000</v>
      </c>
    </row>
    <row r="77" spans="1:8" ht="15.6" customHeight="1" thickBot="1" x14ac:dyDescent="0.25">
      <c r="A77" s="1">
        <f t="shared" si="5"/>
        <v>1</v>
      </c>
      <c r="H77" s="2" t="s">
        <v>34</v>
      </c>
    </row>
    <row r="78" spans="1:8" ht="15.6" customHeight="1" thickBot="1" x14ac:dyDescent="0.25">
      <c r="A78" s="1">
        <f t="shared" si="5"/>
        <v>1</v>
      </c>
      <c r="B78" s="3"/>
      <c r="C78" s="4" t="s">
        <v>1</v>
      </c>
      <c r="D78" s="4" t="s">
        <v>4</v>
      </c>
      <c r="E78" s="5" t="s">
        <v>183</v>
      </c>
      <c r="F78" s="6" t="s">
        <v>5</v>
      </c>
      <c r="G78" s="6" t="s">
        <v>6</v>
      </c>
      <c r="H78" s="7" t="s">
        <v>0</v>
      </c>
    </row>
    <row r="79" spans="1:8" ht="15.6" customHeight="1" x14ac:dyDescent="0.2">
      <c r="A79" s="1">
        <f t="shared" si="5"/>
        <v>1</v>
      </c>
      <c r="B79" s="8"/>
      <c r="C79" s="9" t="s">
        <v>14</v>
      </c>
      <c r="D79" s="10"/>
      <c r="E79" s="11"/>
      <c r="F79" s="12"/>
      <c r="G79" s="13"/>
      <c r="H79" s="14">
        <f>+H76</f>
        <v>-68000</v>
      </c>
    </row>
    <row r="80" spans="1:8" ht="15.6" customHeight="1" x14ac:dyDescent="0.2">
      <c r="A80" s="1">
        <f t="shared" si="5"/>
        <v>5</v>
      </c>
      <c r="B80" s="44">
        <v>44689</v>
      </c>
      <c r="C80" s="25" t="s">
        <v>21</v>
      </c>
      <c r="D80" s="16" t="s">
        <v>76</v>
      </c>
      <c r="E80" s="17">
        <v>201</v>
      </c>
      <c r="F80" s="18"/>
      <c r="G80" s="18">
        <v>15000</v>
      </c>
      <c r="H80" s="19">
        <f t="shared" ref="H80:H93" si="6">H79+F80-G80</f>
        <v>-83000</v>
      </c>
    </row>
    <row r="81" spans="1:8" ht="15.6" customHeight="1" x14ac:dyDescent="0.2">
      <c r="A81" s="1">
        <f t="shared" si="5"/>
        <v>5</v>
      </c>
      <c r="B81" s="44">
        <v>44689</v>
      </c>
      <c r="C81" s="16" t="s">
        <v>23</v>
      </c>
      <c r="D81" s="39" t="s">
        <v>78</v>
      </c>
      <c r="E81" s="17">
        <v>203</v>
      </c>
      <c r="F81" s="18"/>
      <c r="G81" s="18">
        <v>35000</v>
      </c>
      <c r="H81" s="19">
        <f t="shared" si="6"/>
        <v>-118000</v>
      </c>
    </row>
    <row r="82" spans="1:8" ht="15.6" customHeight="1" x14ac:dyDescent="0.2">
      <c r="A82" s="1">
        <f t="shared" si="5"/>
        <v>5</v>
      </c>
      <c r="B82" s="44">
        <v>44689</v>
      </c>
      <c r="C82" s="45" t="s">
        <v>32</v>
      </c>
      <c r="D82" s="55" t="s">
        <v>83</v>
      </c>
      <c r="E82" s="51">
        <v>302</v>
      </c>
      <c r="F82" s="53"/>
      <c r="G82" s="53">
        <v>30000</v>
      </c>
      <c r="H82" s="19">
        <f t="shared" si="6"/>
        <v>-148000</v>
      </c>
    </row>
    <row r="83" spans="1:8" ht="15.6" customHeight="1" x14ac:dyDescent="0.2">
      <c r="A83" s="1">
        <f t="shared" si="5"/>
        <v>5</v>
      </c>
      <c r="B83" s="20">
        <v>44682</v>
      </c>
      <c r="C83" s="23" t="s">
        <v>31</v>
      </c>
      <c r="D83" s="21" t="s">
        <v>82</v>
      </c>
      <c r="E83" s="22">
        <v>301</v>
      </c>
      <c r="F83" s="24"/>
      <c r="G83" s="24">
        <v>40000</v>
      </c>
      <c r="H83" s="19">
        <f t="shared" si="6"/>
        <v>-188000</v>
      </c>
    </row>
    <row r="84" spans="1:8" ht="15.6" customHeight="1" x14ac:dyDescent="0.2">
      <c r="A84" s="1">
        <f t="shared" si="5"/>
        <v>5</v>
      </c>
      <c r="B84" s="20">
        <v>44686</v>
      </c>
      <c r="C84" s="23" t="s">
        <v>29</v>
      </c>
      <c r="D84" s="21" t="s">
        <v>86</v>
      </c>
      <c r="E84" s="22">
        <v>102</v>
      </c>
      <c r="F84" s="24">
        <v>55000</v>
      </c>
      <c r="G84" s="24"/>
      <c r="H84" s="19">
        <f t="shared" si="6"/>
        <v>-133000</v>
      </c>
    </row>
    <row r="85" spans="1:8" ht="15.6" customHeight="1" x14ac:dyDescent="0.2">
      <c r="A85" s="1">
        <f t="shared" si="5"/>
        <v>5</v>
      </c>
      <c r="B85" s="44">
        <v>44689</v>
      </c>
      <c r="C85" s="46" t="s">
        <v>22</v>
      </c>
      <c r="D85" s="47" t="s">
        <v>77</v>
      </c>
      <c r="E85" s="52">
        <v>202</v>
      </c>
      <c r="F85" s="54"/>
      <c r="G85" s="54">
        <v>5000</v>
      </c>
      <c r="H85" s="19">
        <f t="shared" si="6"/>
        <v>-138000</v>
      </c>
    </row>
    <row r="86" spans="1:8" ht="15.6" customHeight="1" x14ac:dyDescent="0.2">
      <c r="A86" s="1">
        <f t="shared" si="5"/>
        <v>5</v>
      </c>
      <c r="B86" s="20">
        <v>44691</v>
      </c>
      <c r="C86" s="23" t="s">
        <v>26</v>
      </c>
      <c r="D86" s="21" t="s">
        <v>81</v>
      </c>
      <c r="E86" s="22">
        <v>401</v>
      </c>
      <c r="F86" s="24"/>
      <c r="G86" s="24">
        <v>240000</v>
      </c>
      <c r="H86" s="19">
        <f t="shared" si="6"/>
        <v>-378000</v>
      </c>
    </row>
    <row r="87" spans="1:8" ht="15.6" customHeight="1" x14ac:dyDescent="0.2">
      <c r="A87" s="1">
        <f t="shared" si="5"/>
        <v>5</v>
      </c>
      <c r="B87" s="20">
        <v>44700</v>
      </c>
      <c r="C87" s="23" t="s">
        <v>25</v>
      </c>
      <c r="D87" s="21" t="s">
        <v>80</v>
      </c>
      <c r="E87" s="22">
        <v>205</v>
      </c>
      <c r="F87" s="24"/>
      <c r="G87" s="24">
        <v>25000</v>
      </c>
      <c r="H87" s="19">
        <f t="shared" si="6"/>
        <v>-403000</v>
      </c>
    </row>
    <row r="88" spans="1:8" ht="15.6" customHeight="1" x14ac:dyDescent="0.2">
      <c r="A88" s="1">
        <f t="shared" si="5"/>
        <v>5</v>
      </c>
      <c r="B88" s="20">
        <v>44703</v>
      </c>
      <c r="C88" s="23" t="s">
        <v>28</v>
      </c>
      <c r="D88" s="21" t="s">
        <v>85</v>
      </c>
      <c r="E88" s="22">
        <v>101</v>
      </c>
      <c r="F88" s="24">
        <v>45000</v>
      </c>
      <c r="G88" s="24"/>
      <c r="H88" s="19">
        <f t="shared" si="6"/>
        <v>-358000</v>
      </c>
    </row>
    <row r="89" spans="1:8" ht="15.6" customHeight="1" x14ac:dyDescent="0.2">
      <c r="A89" s="1">
        <f t="shared" si="5"/>
        <v>5</v>
      </c>
      <c r="B89" s="20">
        <v>44704</v>
      </c>
      <c r="C89" s="23" t="s">
        <v>24</v>
      </c>
      <c r="D89" s="21" t="s">
        <v>79</v>
      </c>
      <c r="E89" s="22">
        <v>204</v>
      </c>
      <c r="F89" s="24"/>
      <c r="G89" s="24">
        <v>10000</v>
      </c>
      <c r="H89" s="19">
        <f t="shared" si="6"/>
        <v>-368000</v>
      </c>
    </row>
    <row r="90" spans="1:8" ht="15.6" customHeight="1" x14ac:dyDescent="0.2">
      <c r="A90" s="1">
        <f t="shared" si="5"/>
        <v>5</v>
      </c>
      <c r="B90" s="20">
        <v>44704</v>
      </c>
      <c r="C90" s="23" t="s">
        <v>30</v>
      </c>
      <c r="D90" s="21" t="s">
        <v>87</v>
      </c>
      <c r="E90" s="22">
        <v>103</v>
      </c>
      <c r="F90" s="24">
        <v>65000</v>
      </c>
      <c r="G90" s="24"/>
      <c r="H90" s="19">
        <f t="shared" si="6"/>
        <v>-303000</v>
      </c>
    </row>
    <row r="91" spans="1:8" ht="15.6" customHeight="1" x14ac:dyDescent="0.2">
      <c r="A91" s="1">
        <f t="shared" si="5"/>
        <v>5</v>
      </c>
      <c r="B91" s="20">
        <v>44705</v>
      </c>
      <c r="C91" s="23" t="s">
        <v>27</v>
      </c>
      <c r="D91" s="21" t="s">
        <v>84</v>
      </c>
      <c r="E91" s="22">
        <v>402</v>
      </c>
      <c r="F91" s="24"/>
      <c r="G91" s="24">
        <v>40000</v>
      </c>
      <c r="H91" s="19">
        <f t="shared" si="6"/>
        <v>-343000</v>
      </c>
    </row>
    <row r="92" spans="1:8" ht="15.6" customHeight="1" x14ac:dyDescent="0.2">
      <c r="A92" s="1">
        <f t="shared" si="5"/>
        <v>1</v>
      </c>
      <c r="B92" s="20"/>
      <c r="C92" s="23"/>
      <c r="D92" s="21"/>
      <c r="E92" s="22"/>
      <c r="F92" s="24"/>
      <c r="G92" s="24"/>
      <c r="H92" s="19">
        <f t="shared" si="6"/>
        <v>-343000</v>
      </c>
    </row>
    <row r="93" spans="1:8" ht="15.6" customHeight="1" x14ac:dyDescent="0.2">
      <c r="A93" s="1">
        <f t="shared" si="5"/>
        <v>1</v>
      </c>
      <c r="B93" s="20"/>
      <c r="C93" s="23"/>
      <c r="D93" s="21"/>
      <c r="E93" s="22"/>
      <c r="F93" s="24"/>
      <c r="G93" s="24"/>
      <c r="H93" s="19">
        <f t="shared" si="6"/>
        <v>-343000</v>
      </c>
    </row>
    <row r="94" spans="1:8" ht="15.6" customHeight="1" thickBot="1" x14ac:dyDescent="0.25">
      <c r="A94" s="1">
        <f t="shared" si="5"/>
        <v>1</v>
      </c>
      <c r="B94" s="26"/>
      <c r="C94" s="27"/>
      <c r="D94" s="27"/>
      <c r="E94" s="28"/>
      <c r="F94" s="29"/>
      <c r="G94" s="29"/>
      <c r="H94" s="30"/>
    </row>
    <row r="95" spans="1:8" ht="15.6" customHeight="1" thickBot="1" x14ac:dyDescent="0.25">
      <c r="A95" s="1">
        <f t="shared" si="5"/>
        <v>1</v>
      </c>
      <c r="B95" s="31"/>
      <c r="C95" s="32" t="s">
        <v>7</v>
      </c>
      <c r="D95" s="33"/>
      <c r="E95" s="34"/>
      <c r="F95" s="35">
        <f>SUM(F80:F94)</f>
        <v>165000</v>
      </c>
      <c r="G95" s="35">
        <f>SUM(G80:G94)</f>
        <v>440000</v>
      </c>
      <c r="H95" s="36">
        <f>+H79+F95-G95</f>
        <v>-343000</v>
      </c>
    </row>
    <row r="96" spans="1:8" ht="15.6" customHeight="1" thickBot="1" x14ac:dyDescent="0.25">
      <c r="A96" s="1">
        <f t="shared" si="5"/>
        <v>1</v>
      </c>
      <c r="H96" s="2" t="s">
        <v>35</v>
      </c>
    </row>
    <row r="97" spans="1:8" ht="15.6" customHeight="1" thickBot="1" x14ac:dyDescent="0.25">
      <c r="A97" s="1">
        <f t="shared" si="5"/>
        <v>1</v>
      </c>
      <c r="B97" s="3"/>
      <c r="C97" s="4" t="s">
        <v>1</v>
      </c>
      <c r="D97" s="4" t="s">
        <v>4</v>
      </c>
      <c r="E97" s="5" t="s">
        <v>183</v>
      </c>
      <c r="F97" s="6" t="s">
        <v>5</v>
      </c>
      <c r="G97" s="6" t="s">
        <v>6</v>
      </c>
      <c r="H97" s="7" t="s">
        <v>0</v>
      </c>
    </row>
    <row r="98" spans="1:8" ht="15.6" customHeight="1" x14ac:dyDescent="0.2">
      <c r="A98" s="1">
        <f t="shared" si="5"/>
        <v>1</v>
      </c>
      <c r="B98" s="8"/>
      <c r="C98" s="9" t="s">
        <v>14</v>
      </c>
      <c r="D98" s="10"/>
      <c r="E98" s="11"/>
      <c r="F98" s="12"/>
      <c r="G98" s="13"/>
      <c r="H98" s="14">
        <f>+H95</f>
        <v>-343000</v>
      </c>
    </row>
    <row r="99" spans="1:8" ht="15.6" customHeight="1" x14ac:dyDescent="0.2">
      <c r="A99" s="1">
        <f t="shared" si="5"/>
        <v>6</v>
      </c>
      <c r="B99" s="20">
        <v>44718</v>
      </c>
      <c r="C99" s="23" t="s">
        <v>25</v>
      </c>
      <c r="D99" s="21" t="s">
        <v>92</v>
      </c>
      <c r="E99" s="22">
        <v>205</v>
      </c>
      <c r="F99" s="24"/>
      <c r="G99" s="24">
        <v>25000</v>
      </c>
      <c r="H99" s="19">
        <f t="shared" ref="H99:H112" si="7">H98+F99-G99</f>
        <v>-368000</v>
      </c>
    </row>
    <row r="100" spans="1:8" ht="15.6" customHeight="1" x14ac:dyDescent="0.2">
      <c r="A100" s="1">
        <f t="shared" si="5"/>
        <v>6</v>
      </c>
      <c r="B100" s="20">
        <v>44718</v>
      </c>
      <c r="C100" s="23" t="s">
        <v>30</v>
      </c>
      <c r="D100" s="21" t="s">
        <v>99</v>
      </c>
      <c r="E100" s="22">
        <v>103</v>
      </c>
      <c r="F100" s="24">
        <v>140000</v>
      </c>
      <c r="G100" s="24"/>
      <c r="H100" s="19">
        <f t="shared" si="7"/>
        <v>-228000</v>
      </c>
    </row>
    <row r="101" spans="1:8" ht="15.6" customHeight="1" x14ac:dyDescent="0.2">
      <c r="A101" s="1">
        <f t="shared" si="5"/>
        <v>6</v>
      </c>
      <c r="B101" s="20">
        <v>44713</v>
      </c>
      <c r="C101" s="23" t="s">
        <v>22</v>
      </c>
      <c r="D101" s="21" t="s">
        <v>89</v>
      </c>
      <c r="E101" s="22">
        <v>202</v>
      </c>
      <c r="F101" s="24"/>
      <c r="G101" s="24">
        <v>5000</v>
      </c>
      <c r="H101" s="19">
        <f t="shared" si="7"/>
        <v>-233000</v>
      </c>
    </row>
    <row r="102" spans="1:8" ht="15.6" customHeight="1" x14ac:dyDescent="0.2">
      <c r="A102" s="1">
        <f t="shared" si="5"/>
        <v>6</v>
      </c>
      <c r="B102" s="20">
        <v>44718</v>
      </c>
      <c r="C102" s="23" t="s">
        <v>38</v>
      </c>
      <c r="D102" s="21" t="s">
        <v>100</v>
      </c>
      <c r="E102" s="22">
        <v>104</v>
      </c>
      <c r="F102" s="24">
        <v>260000</v>
      </c>
      <c r="G102" s="24"/>
      <c r="H102" s="19">
        <f t="shared" si="7"/>
        <v>27000</v>
      </c>
    </row>
    <row r="103" spans="1:8" ht="15.6" customHeight="1" x14ac:dyDescent="0.2">
      <c r="A103" s="1">
        <f t="shared" si="5"/>
        <v>6</v>
      </c>
      <c r="B103" s="20">
        <v>44724</v>
      </c>
      <c r="C103" s="23" t="s">
        <v>29</v>
      </c>
      <c r="D103" s="21" t="s">
        <v>98</v>
      </c>
      <c r="E103" s="22">
        <v>102</v>
      </c>
      <c r="F103" s="24">
        <v>150000</v>
      </c>
      <c r="G103" s="24"/>
      <c r="H103" s="19">
        <f t="shared" si="7"/>
        <v>177000</v>
      </c>
    </row>
    <row r="104" spans="1:8" ht="15.6" customHeight="1" x14ac:dyDescent="0.2">
      <c r="A104" s="1">
        <f t="shared" si="5"/>
        <v>6</v>
      </c>
      <c r="B104" s="20">
        <v>44726</v>
      </c>
      <c r="C104" s="23" t="s">
        <v>21</v>
      </c>
      <c r="D104" s="21" t="s">
        <v>88</v>
      </c>
      <c r="E104" s="22">
        <v>201</v>
      </c>
      <c r="F104" s="24"/>
      <c r="G104" s="24">
        <v>17000</v>
      </c>
      <c r="H104" s="19">
        <f t="shared" si="7"/>
        <v>160000</v>
      </c>
    </row>
    <row r="105" spans="1:8" ht="15.6" customHeight="1" x14ac:dyDescent="0.2">
      <c r="A105" s="1">
        <f t="shared" si="5"/>
        <v>6</v>
      </c>
      <c r="B105" s="20">
        <v>44726</v>
      </c>
      <c r="C105" s="23" t="s">
        <v>27</v>
      </c>
      <c r="D105" s="21" t="s">
        <v>96</v>
      </c>
      <c r="E105" s="22">
        <v>402</v>
      </c>
      <c r="F105" s="24"/>
      <c r="G105" s="24">
        <v>40000</v>
      </c>
      <c r="H105" s="19">
        <f t="shared" si="7"/>
        <v>120000</v>
      </c>
    </row>
    <row r="106" spans="1:8" ht="15.6" customHeight="1" x14ac:dyDescent="0.2">
      <c r="A106" s="1">
        <f t="shared" si="5"/>
        <v>6</v>
      </c>
      <c r="B106" s="20">
        <v>44728</v>
      </c>
      <c r="C106" s="23" t="s">
        <v>24</v>
      </c>
      <c r="D106" s="21" t="s">
        <v>91</v>
      </c>
      <c r="E106" s="22">
        <v>204</v>
      </c>
      <c r="F106" s="24"/>
      <c r="G106" s="24">
        <v>10000</v>
      </c>
      <c r="H106" s="19">
        <f t="shared" si="7"/>
        <v>110000</v>
      </c>
    </row>
    <row r="107" spans="1:8" ht="15.6" customHeight="1" x14ac:dyDescent="0.2">
      <c r="A107" s="1">
        <f t="shared" si="5"/>
        <v>6</v>
      </c>
      <c r="B107" s="20">
        <v>44731</v>
      </c>
      <c r="C107" s="23" t="s">
        <v>23</v>
      </c>
      <c r="D107" s="21" t="s">
        <v>90</v>
      </c>
      <c r="E107" s="22">
        <v>203</v>
      </c>
      <c r="F107" s="24"/>
      <c r="G107" s="24">
        <v>35000</v>
      </c>
      <c r="H107" s="19">
        <f t="shared" si="7"/>
        <v>75000</v>
      </c>
    </row>
    <row r="108" spans="1:8" ht="15.6" customHeight="1" x14ac:dyDescent="0.2">
      <c r="A108" s="1">
        <f t="shared" si="5"/>
        <v>6</v>
      </c>
      <c r="B108" s="20">
        <v>44732</v>
      </c>
      <c r="C108" s="23" t="s">
        <v>28</v>
      </c>
      <c r="D108" s="21" t="s">
        <v>97</v>
      </c>
      <c r="E108" s="22">
        <v>101</v>
      </c>
      <c r="F108" s="24">
        <v>130000</v>
      </c>
      <c r="G108" s="24"/>
      <c r="H108" s="19">
        <f t="shared" si="7"/>
        <v>205000</v>
      </c>
    </row>
    <row r="109" spans="1:8" ht="15.6" customHeight="1" x14ac:dyDescent="0.2">
      <c r="A109" s="1">
        <f t="shared" si="5"/>
        <v>6</v>
      </c>
      <c r="B109" s="20">
        <v>44734</v>
      </c>
      <c r="C109" s="23" t="s">
        <v>31</v>
      </c>
      <c r="D109" s="21" t="s">
        <v>94</v>
      </c>
      <c r="E109" s="22">
        <v>301</v>
      </c>
      <c r="F109" s="24"/>
      <c r="G109" s="24">
        <v>40000</v>
      </c>
      <c r="H109" s="19">
        <f t="shared" si="7"/>
        <v>165000</v>
      </c>
    </row>
    <row r="110" spans="1:8" ht="15.6" customHeight="1" x14ac:dyDescent="0.2">
      <c r="A110" s="1">
        <f t="shared" si="5"/>
        <v>6</v>
      </c>
      <c r="B110" s="20">
        <v>44735</v>
      </c>
      <c r="C110" s="23" t="s">
        <v>26</v>
      </c>
      <c r="D110" s="21" t="s">
        <v>93</v>
      </c>
      <c r="E110" s="22">
        <v>401</v>
      </c>
      <c r="F110" s="24"/>
      <c r="G110" s="24">
        <v>250000</v>
      </c>
      <c r="H110" s="19">
        <f t="shared" si="7"/>
        <v>-85000</v>
      </c>
    </row>
    <row r="111" spans="1:8" ht="15.6" customHeight="1" x14ac:dyDescent="0.2">
      <c r="A111" s="1">
        <f t="shared" si="5"/>
        <v>6</v>
      </c>
      <c r="B111" s="20">
        <v>44735</v>
      </c>
      <c r="C111" s="23" t="s">
        <v>32</v>
      </c>
      <c r="D111" s="21" t="s">
        <v>95</v>
      </c>
      <c r="E111" s="22">
        <v>302</v>
      </c>
      <c r="F111" s="24"/>
      <c r="G111" s="24">
        <v>40000</v>
      </c>
      <c r="H111" s="19">
        <f t="shared" si="7"/>
        <v>-125000</v>
      </c>
    </row>
    <row r="112" spans="1:8" ht="15.6" customHeight="1" x14ac:dyDescent="0.2">
      <c r="A112" s="1">
        <f t="shared" si="5"/>
        <v>1</v>
      </c>
      <c r="B112" s="20"/>
      <c r="C112" s="23"/>
      <c r="D112" s="21"/>
      <c r="E112" s="22"/>
      <c r="F112" s="24"/>
      <c r="G112" s="24"/>
      <c r="H112" s="19">
        <f t="shared" si="7"/>
        <v>-125000</v>
      </c>
    </row>
    <row r="113" spans="1:8" ht="15.6" customHeight="1" thickBot="1" x14ac:dyDescent="0.25">
      <c r="A113" s="1">
        <f t="shared" si="5"/>
        <v>1</v>
      </c>
      <c r="B113" s="26"/>
      <c r="C113" s="27"/>
      <c r="D113" s="27"/>
      <c r="E113" s="28"/>
      <c r="F113" s="29"/>
      <c r="G113" s="29"/>
      <c r="H113" s="30"/>
    </row>
    <row r="114" spans="1:8" ht="15.6" customHeight="1" thickBot="1" x14ac:dyDescent="0.25">
      <c r="A114" s="1">
        <f t="shared" si="5"/>
        <v>1</v>
      </c>
      <c r="B114" s="31"/>
      <c r="C114" s="32" t="s">
        <v>7</v>
      </c>
      <c r="D114" s="33"/>
      <c r="E114" s="34"/>
      <c r="F114" s="35">
        <f>SUM(F99:F113)</f>
        <v>680000</v>
      </c>
      <c r="G114" s="35">
        <f>SUM(G99:G113)</f>
        <v>462000</v>
      </c>
      <c r="H114" s="36">
        <f>+H98+F114-G114</f>
        <v>-125000</v>
      </c>
    </row>
    <row r="115" spans="1:8" ht="15.6" customHeight="1" thickBot="1" x14ac:dyDescent="0.25">
      <c r="A115" s="1">
        <f t="shared" si="5"/>
        <v>1</v>
      </c>
      <c r="H115" s="2" t="s">
        <v>10</v>
      </c>
    </row>
    <row r="116" spans="1:8" ht="15.6" customHeight="1" thickBot="1" x14ac:dyDescent="0.25">
      <c r="A116" s="1">
        <f t="shared" si="5"/>
        <v>1</v>
      </c>
      <c r="B116" s="3"/>
      <c r="C116" s="4" t="s">
        <v>1</v>
      </c>
      <c r="D116" s="4" t="s">
        <v>4</v>
      </c>
      <c r="E116" s="5" t="s">
        <v>183</v>
      </c>
      <c r="F116" s="6" t="s">
        <v>5</v>
      </c>
      <c r="G116" s="6" t="s">
        <v>6</v>
      </c>
      <c r="H116" s="7" t="s">
        <v>0</v>
      </c>
    </row>
    <row r="117" spans="1:8" ht="15.6" customHeight="1" x14ac:dyDescent="0.2">
      <c r="A117" s="1">
        <f t="shared" si="5"/>
        <v>1</v>
      </c>
      <c r="B117" s="8"/>
      <c r="C117" s="9" t="s">
        <v>14</v>
      </c>
      <c r="D117" s="10"/>
      <c r="E117" s="11"/>
      <c r="F117" s="12"/>
      <c r="G117" s="13"/>
      <c r="H117" s="14">
        <f>+H114</f>
        <v>-125000</v>
      </c>
    </row>
    <row r="118" spans="1:8" ht="15.6" customHeight="1" x14ac:dyDescent="0.2">
      <c r="A118" s="1">
        <f t="shared" si="5"/>
        <v>7</v>
      </c>
      <c r="B118" s="20">
        <v>44743</v>
      </c>
      <c r="C118" s="45" t="s">
        <v>29</v>
      </c>
      <c r="D118" s="55" t="s">
        <v>111</v>
      </c>
      <c r="E118" s="51">
        <v>102</v>
      </c>
      <c r="F118" s="53">
        <v>55000</v>
      </c>
      <c r="G118" s="53"/>
      <c r="H118" s="19">
        <f t="shared" ref="H118:H131" si="8">H117+F118-G118</f>
        <v>-70000</v>
      </c>
    </row>
    <row r="119" spans="1:8" ht="15.6" customHeight="1" x14ac:dyDescent="0.2">
      <c r="A119" s="1">
        <f t="shared" si="5"/>
        <v>7</v>
      </c>
      <c r="B119" s="20">
        <v>44743</v>
      </c>
      <c r="C119" s="45" t="s">
        <v>31</v>
      </c>
      <c r="D119" s="55" t="s">
        <v>107</v>
      </c>
      <c r="E119" s="51">
        <v>301</v>
      </c>
      <c r="F119" s="53"/>
      <c r="G119" s="53">
        <v>40000</v>
      </c>
      <c r="H119" s="19">
        <f t="shared" si="8"/>
        <v>-110000</v>
      </c>
    </row>
    <row r="120" spans="1:8" ht="15.6" customHeight="1" x14ac:dyDescent="0.2">
      <c r="A120" s="1">
        <f t="shared" si="5"/>
        <v>7</v>
      </c>
      <c r="B120" s="43">
        <v>44743</v>
      </c>
      <c r="C120" s="45" t="s">
        <v>26</v>
      </c>
      <c r="D120" s="55" t="s">
        <v>106</v>
      </c>
      <c r="E120" s="51">
        <v>401</v>
      </c>
      <c r="F120" s="53"/>
      <c r="G120" s="53">
        <v>480000</v>
      </c>
      <c r="H120" s="19">
        <f t="shared" si="8"/>
        <v>-590000</v>
      </c>
    </row>
    <row r="121" spans="1:8" ht="15.6" customHeight="1" x14ac:dyDescent="0.2">
      <c r="A121" s="1">
        <f t="shared" si="5"/>
        <v>7</v>
      </c>
      <c r="B121" s="20">
        <v>44743</v>
      </c>
      <c r="C121" s="23" t="s">
        <v>27</v>
      </c>
      <c r="D121" s="21" t="s">
        <v>109</v>
      </c>
      <c r="E121" s="22">
        <v>402</v>
      </c>
      <c r="F121" s="24"/>
      <c r="G121" s="24">
        <v>40000</v>
      </c>
      <c r="H121" s="19">
        <f t="shared" si="8"/>
        <v>-630000</v>
      </c>
    </row>
    <row r="122" spans="1:8" ht="15.6" customHeight="1" x14ac:dyDescent="0.2">
      <c r="A122" s="1">
        <f t="shared" si="5"/>
        <v>7</v>
      </c>
      <c r="B122" s="20">
        <v>44744</v>
      </c>
      <c r="C122" s="23" t="s">
        <v>24</v>
      </c>
      <c r="D122" s="21" t="s">
        <v>104</v>
      </c>
      <c r="E122" s="22">
        <v>204</v>
      </c>
      <c r="F122" s="24"/>
      <c r="G122" s="24">
        <v>10000</v>
      </c>
      <c r="H122" s="19">
        <f t="shared" si="8"/>
        <v>-640000</v>
      </c>
    </row>
    <row r="123" spans="1:8" ht="15.6" customHeight="1" x14ac:dyDescent="0.2">
      <c r="A123" s="1">
        <f t="shared" si="5"/>
        <v>7</v>
      </c>
      <c r="B123" s="20">
        <v>44749</v>
      </c>
      <c r="C123" s="23" t="s">
        <v>25</v>
      </c>
      <c r="D123" s="21" t="s">
        <v>105</v>
      </c>
      <c r="E123" s="22">
        <v>205</v>
      </c>
      <c r="F123" s="24"/>
      <c r="G123" s="24">
        <v>25000</v>
      </c>
      <c r="H123" s="19">
        <f t="shared" si="8"/>
        <v>-665000</v>
      </c>
    </row>
    <row r="124" spans="1:8" ht="15.6" customHeight="1" x14ac:dyDescent="0.2">
      <c r="A124" s="1">
        <f t="shared" si="5"/>
        <v>7</v>
      </c>
      <c r="B124" s="44">
        <v>44750</v>
      </c>
      <c r="C124" s="47" t="s">
        <v>23</v>
      </c>
      <c r="D124" s="56" t="s">
        <v>103</v>
      </c>
      <c r="E124" s="52">
        <v>203</v>
      </c>
      <c r="F124" s="54"/>
      <c r="G124" s="54">
        <v>35000</v>
      </c>
      <c r="H124" s="19">
        <f t="shared" si="8"/>
        <v>-700000</v>
      </c>
    </row>
    <row r="125" spans="1:8" ht="15.6" customHeight="1" x14ac:dyDescent="0.2">
      <c r="A125" s="1">
        <f t="shared" si="5"/>
        <v>7</v>
      </c>
      <c r="B125" s="20">
        <v>44752</v>
      </c>
      <c r="C125" s="23" t="s">
        <v>32</v>
      </c>
      <c r="D125" s="21" t="s">
        <v>108</v>
      </c>
      <c r="E125" s="22">
        <v>302</v>
      </c>
      <c r="F125" s="24"/>
      <c r="G125" s="24">
        <v>30000</v>
      </c>
      <c r="H125" s="19">
        <f t="shared" si="8"/>
        <v>-730000</v>
      </c>
    </row>
    <row r="126" spans="1:8" ht="15.6" customHeight="1" x14ac:dyDescent="0.2">
      <c r="A126" s="1">
        <f t="shared" si="5"/>
        <v>7</v>
      </c>
      <c r="B126" s="20">
        <v>44755</v>
      </c>
      <c r="C126" s="23" t="s">
        <v>30</v>
      </c>
      <c r="D126" s="21" t="s">
        <v>112</v>
      </c>
      <c r="E126" s="22">
        <v>103</v>
      </c>
      <c r="F126" s="24">
        <v>65000</v>
      </c>
      <c r="G126" s="24"/>
      <c r="H126" s="19">
        <f t="shared" si="8"/>
        <v>-665000</v>
      </c>
    </row>
    <row r="127" spans="1:8" ht="15.6" customHeight="1" x14ac:dyDescent="0.2">
      <c r="A127" s="1">
        <f t="shared" si="5"/>
        <v>7</v>
      </c>
      <c r="B127" s="44">
        <v>44756</v>
      </c>
      <c r="C127" s="46" t="s">
        <v>21</v>
      </c>
      <c r="D127" s="47" t="s">
        <v>101</v>
      </c>
      <c r="E127" s="52">
        <v>201</v>
      </c>
      <c r="F127" s="54"/>
      <c r="G127" s="54">
        <v>17000</v>
      </c>
      <c r="H127" s="19">
        <f t="shared" si="8"/>
        <v>-682000</v>
      </c>
    </row>
    <row r="128" spans="1:8" ht="15.6" customHeight="1" x14ac:dyDescent="0.2">
      <c r="A128" s="1">
        <f t="shared" si="5"/>
        <v>7</v>
      </c>
      <c r="B128" s="44">
        <v>44759</v>
      </c>
      <c r="C128" s="46" t="s">
        <v>22</v>
      </c>
      <c r="D128" s="47" t="s">
        <v>102</v>
      </c>
      <c r="E128" s="52">
        <v>202</v>
      </c>
      <c r="F128" s="54"/>
      <c r="G128" s="54">
        <v>5000</v>
      </c>
      <c r="H128" s="19">
        <f t="shared" si="8"/>
        <v>-687000</v>
      </c>
    </row>
    <row r="129" spans="1:8" ht="15.6" customHeight="1" x14ac:dyDescent="0.2">
      <c r="A129" s="1">
        <f t="shared" si="5"/>
        <v>7</v>
      </c>
      <c r="B129" s="20">
        <v>44759</v>
      </c>
      <c r="C129" s="23" t="s">
        <v>39</v>
      </c>
      <c r="D129" s="21" t="s">
        <v>113</v>
      </c>
      <c r="E129" s="22">
        <v>105</v>
      </c>
      <c r="F129" s="24">
        <v>650000</v>
      </c>
      <c r="G129" s="24"/>
      <c r="H129" s="19">
        <f t="shared" si="8"/>
        <v>-37000</v>
      </c>
    </row>
    <row r="130" spans="1:8" ht="15.6" customHeight="1" x14ac:dyDescent="0.2">
      <c r="A130" s="1">
        <f t="shared" si="5"/>
        <v>7</v>
      </c>
      <c r="B130" s="20">
        <v>44764</v>
      </c>
      <c r="C130" s="23" t="s">
        <v>28</v>
      </c>
      <c r="D130" s="21" t="s">
        <v>110</v>
      </c>
      <c r="E130" s="22">
        <v>101</v>
      </c>
      <c r="F130" s="24">
        <v>45000</v>
      </c>
      <c r="G130" s="24"/>
      <c r="H130" s="19">
        <f t="shared" si="8"/>
        <v>8000</v>
      </c>
    </row>
    <row r="131" spans="1:8" ht="15.6" customHeight="1" x14ac:dyDescent="0.2">
      <c r="A131" s="1">
        <f t="shared" si="5"/>
        <v>1</v>
      </c>
      <c r="B131" s="20"/>
      <c r="C131" s="23"/>
      <c r="D131" s="21"/>
      <c r="E131" s="22"/>
      <c r="F131" s="24"/>
      <c r="G131" s="24"/>
      <c r="H131" s="19">
        <f t="shared" si="8"/>
        <v>8000</v>
      </c>
    </row>
    <row r="132" spans="1:8" ht="15.6" customHeight="1" thickBot="1" x14ac:dyDescent="0.25">
      <c r="A132" s="1">
        <f t="shared" si="5"/>
        <v>1</v>
      </c>
      <c r="B132" s="26"/>
      <c r="C132" s="27"/>
      <c r="D132" s="27"/>
      <c r="E132" s="28"/>
      <c r="F132" s="29"/>
      <c r="G132" s="29"/>
      <c r="H132" s="30"/>
    </row>
    <row r="133" spans="1:8" ht="15.6" customHeight="1" thickBot="1" x14ac:dyDescent="0.25">
      <c r="A133" s="1">
        <f t="shared" ref="A133:A196" si="9">MONTH(B133)</f>
        <v>1</v>
      </c>
      <c r="B133" s="31"/>
      <c r="C133" s="32" t="s">
        <v>7</v>
      </c>
      <c r="D133" s="33"/>
      <c r="E133" s="34"/>
      <c r="F133" s="35">
        <f>SUM(F118:F132)</f>
        <v>815000</v>
      </c>
      <c r="G133" s="35">
        <f>SUM(G118:G132)</f>
        <v>682000</v>
      </c>
      <c r="H133" s="36">
        <f>+H117+F133-G133</f>
        <v>8000</v>
      </c>
    </row>
    <row r="134" spans="1:8" ht="15.6" customHeight="1" thickBot="1" x14ac:dyDescent="0.25">
      <c r="A134" s="1">
        <f t="shared" si="9"/>
        <v>1</v>
      </c>
      <c r="H134" s="2" t="s">
        <v>11</v>
      </c>
    </row>
    <row r="135" spans="1:8" ht="15.6" customHeight="1" thickBot="1" x14ac:dyDescent="0.25">
      <c r="A135" s="1">
        <f t="shared" si="9"/>
        <v>1</v>
      </c>
      <c r="B135" s="3"/>
      <c r="C135" s="4" t="s">
        <v>1</v>
      </c>
      <c r="D135" s="4" t="s">
        <v>4</v>
      </c>
      <c r="E135" s="5" t="s">
        <v>183</v>
      </c>
      <c r="F135" s="6" t="s">
        <v>5</v>
      </c>
      <c r="G135" s="6" t="s">
        <v>6</v>
      </c>
      <c r="H135" s="7" t="s">
        <v>0</v>
      </c>
    </row>
    <row r="136" spans="1:8" ht="15.6" customHeight="1" x14ac:dyDescent="0.2">
      <c r="A136" s="1">
        <f t="shared" si="9"/>
        <v>1</v>
      </c>
      <c r="B136" s="8"/>
      <c r="C136" s="9" t="s">
        <v>14</v>
      </c>
      <c r="D136" s="10"/>
      <c r="E136" s="11"/>
      <c r="F136" s="12"/>
      <c r="G136" s="13"/>
      <c r="H136" s="14">
        <f>+H133</f>
        <v>8000</v>
      </c>
    </row>
    <row r="137" spans="1:8" ht="15.6" customHeight="1" x14ac:dyDescent="0.2">
      <c r="A137" s="1">
        <f t="shared" si="9"/>
        <v>8</v>
      </c>
      <c r="B137" s="44">
        <v>44774</v>
      </c>
      <c r="C137" s="25" t="s">
        <v>21</v>
      </c>
      <c r="D137" s="16" t="s">
        <v>114</v>
      </c>
      <c r="E137" s="17">
        <v>201</v>
      </c>
      <c r="F137" s="18"/>
      <c r="G137" s="18">
        <v>17000</v>
      </c>
      <c r="H137" s="19">
        <f t="shared" ref="H137:H150" si="10">H136+F137-G137</f>
        <v>-9000</v>
      </c>
    </row>
    <row r="138" spans="1:8" ht="15.6" customHeight="1" x14ac:dyDescent="0.2">
      <c r="A138" s="1">
        <f t="shared" si="9"/>
        <v>8</v>
      </c>
      <c r="B138" s="44">
        <v>44774</v>
      </c>
      <c r="C138" s="45" t="s">
        <v>25</v>
      </c>
      <c r="D138" s="55" t="s">
        <v>118</v>
      </c>
      <c r="E138" s="51">
        <v>205</v>
      </c>
      <c r="F138" s="53"/>
      <c r="G138" s="53">
        <v>25000</v>
      </c>
      <c r="H138" s="19">
        <f t="shared" si="10"/>
        <v>-34000</v>
      </c>
    </row>
    <row r="139" spans="1:8" ht="15.6" customHeight="1" x14ac:dyDescent="0.2">
      <c r="A139" s="1">
        <f t="shared" si="9"/>
        <v>8</v>
      </c>
      <c r="B139" s="15">
        <v>44774</v>
      </c>
      <c r="C139" s="25" t="s">
        <v>22</v>
      </c>
      <c r="D139" s="16" t="s">
        <v>115</v>
      </c>
      <c r="E139" s="17">
        <v>202</v>
      </c>
      <c r="F139" s="18"/>
      <c r="G139" s="18">
        <v>5000</v>
      </c>
      <c r="H139" s="19">
        <f t="shared" si="10"/>
        <v>-39000</v>
      </c>
    </row>
    <row r="140" spans="1:8" ht="15.6" customHeight="1" x14ac:dyDescent="0.2">
      <c r="A140" s="1">
        <f t="shared" si="9"/>
        <v>8</v>
      </c>
      <c r="B140" s="44">
        <v>44774</v>
      </c>
      <c r="C140" s="47" t="s">
        <v>23</v>
      </c>
      <c r="D140" s="56" t="s">
        <v>116</v>
      </c>
      <c r="E140" s="52">
        <v>203</v>
      </c>
      <c r="F140" s="54"/>
      <c r="G140" s="54">
        <v>35000</v>
      </c>
      <c r="H140" s="19">
        <f t="shared" si="10"/>
        <v>-74000</v>
      </c>
    </row>
    <row r="141" spans="1:8" ht="15.6" customHeight="1" x14ac:dyDescent="0.2">
      <c r="A141" s="1">
        <f t="shared" si="9"/>
        <v>8</v>
      </c>
      <c r="B141" s="20">
        <v>44774</v>
      </c>
      <c r="C141" s="23" t="s">
        <v>28</v>
      </c>
      <c r="D141" s="21" t="s">
        <v>123</v>
      </c>
      <c r="E141" s="22">
        <v>101</v>
      </c>
      <c r="F141" s="24">
        <v>45000</v>
      </c>
      <c r="G141" s="24"/>
      <c r="H141" s="19">
        <f t="shared" si="10"/>
        <v>-29000</v>
      </c>
    </row>
    <row r="142" spans="1:8" ht="15.6" customHeight="1" x14ac:dyDescent="0.2">
      <c r="A142" s="1">
        <f t="shared" si="9"/>
        <v>8</v>
      </c>
      <c r="B142" s="20">
        <v>44774</v>
      </c>
      <c r="C142" s="23" t="s">
        <v>29</v>
      </c>
      <c r="D142" s="21" t="s">
        <v>124</v>
      </c>
      <c r="E142" s="22">
        <v>102</v>
      </c>
      <c r="F142" s="24">
        <v>55000</v>
      </c>
      <c r="G142" s="24"/>
      <c r="H142" s="19">
        <f t="shared" si="10"/>
        <v>26000</v>
      </c>
    </row>
    <row r="143" spans="1:8" ht="15.6" customHeight="1" x14ac:dyDescent="0.2">
      <c r="A143" s="1">
        <f t="shared" si="9"/>
        <v>8</v>
      </c>
      <c r="B143" s="20">
        <v>44779</v>
      </c>
      <c r="C143" s="23" t="s">
        <v>40</v>
      </c>
      <c r="D143" s="21" t="s">
        <v>126</v>
      </c>
      <c r="E143" s="22">
        <v>106</v>
      </c>
      <c r="F143" s="24">
        <v>340000</v>
      </c>
      <c r="G143" s="24"/>
      <c r="H143" s="19">
        <f t="shared" si="10"/>
        <v>366000</v>
      </c>
    </row>
    <row r="144" spans="1:8" ht="15.6" customHeight="1" x14ac:dyDescent="0.2">
      <c r="A144" s="1">
        <f t="shared" si="9"/>
        <v>8</v>
      </c>
      <c r="B144" s="20">
        <v>44782</v>
      </c>
      <c r="C144" s="23" t="s">
        <v>30</v>
      </c>
      <c r="D144" s="21" t="s">
        <v>125</v>
      </c>
      <c r="E144" s="22">
        <v>103</v>
      </c>
      <c r="F144" s="24">
        <v>65000</v>
      </c>
      <c r="G144" s="24"/>
      <c r="H144" s="19">
        <f t="shared" si="10"/>
        <v>431000</v>
      </c>
    </row>
    <row r="145" spans="1:8" ht="15.6" customHeight="1" x14ac:dyDescent="0.2">
      <c r="A145" s="1">
        <f t="shared" si="9"/>
        <v>8</v>
      </c>
      <c r="B145" s="20">
        <v>44786</v>
      </c>
      <c r="C145" s="23" t="s">
        <v>26</v>
      </c>
      <c r="D145" s="21" t="s">
        <v>119</v>
      </c>
      <c r="E145" s="22">
        <v>401</v>
      </c>
      <c r="F145" s="24"/>
      <c r="G145" s="24">
        <v>480000</v>
      </c>
      <c r="H145" s="19">
        <f t="shared" si="10"/>
        <v>-49000</v>
      </c>
    </row>
    <row r="146" spans="1:8" ht="15.6" customHeight="1" x14ac:dyDescent="0.2">
      <c r="A146" s="1">
        <f t="shared" si="9"/>
        <v>8</v>
      </c>
      <c r="B146" s="20">
        <v>44788</v>
      </c>
      <c r="C146" s="23" t="s">
        <v>31</v>
      </c>
      <c r="D146" s="21" t="s">
        <v>120</v>
      </c>
      <c r="E146" s="22">
        <v>301</v>
      </c>
      <c r="F146" s="24"/>
      <c r="G146" s="24">
        <v>40000</v>
      </c>
      <c r="H146" s="19">
        <f t="shared" si="10"/>
        <v>-89000</v>
      </c>
    </row>
    <row r="147" spans="1:8" ht="15.6" customHeight="1" x14ac:dyDescent="0.2">
      <c r="A147" s="1">
        <f t="shared" si="9"/>
        <v>8</v>
      </c>
      <c r="B147" s="20">
        <v>44791</v>
      </c>
      <c r="C147" s="23" t="s">
        <v>27</v>
      </c>
      <c r="D147" s="21" t="s">
        <v>122</v>
      </c>
      <c r="E147" s="22">
        <v>402</v>
      </c>
      <c r="F147" s="24"/>
      <c r="G147" s="24">
        <v>40000</v>
      </c>
      <c r="H147" s="19">
        <f t="shared" si="10"/>
        <v>-129000</v>
      </c>
    </row>
    <row r="148" spans="1:8" ht="15.6" customHeight="1" x14ac:dyDescent="0.2">
      <c r="A148" s="1">
        <f t="shared" si="9"/>
        <v>8</v>
      </c>
      <c r="B148" s="20">
        <v>44797</v>
      </c>
      <c r="C148" s="23" t="s">
        <v>24</v>
      </c>
      <c r="D148" s="21" t="s">
        <v>117</v>
      </c>
      <c r="E148" s="22">
        <v>204</v>
      </c>
      <c r="F148" s="24"/>
      <c r="G148" s="24">
        <v>10000</v>
      </c>
      <c r="H148" s="19">
        <f t="shared" si="10"/>
        <v>-139000</v>
      </c>
    </row>
    <row r="149" spans="1:8" ht="15.6" customHeight="1" x14ac:dyDescent="0.2">
      <c r="A149" s="1">
        <f t="shared" si="9"/>
        <v>8</v>
      </c>
      <c r="B149" s="20">
        <v>44798</v>
      </c>
      <c r="C149" s="23" t="s">
        <v>32</v>
      </c>
      <c r="D149" s="21" t="s">
        <v>121</v>
      </c>
      <c r="E149" s="22">
        <v>302</v>
      </c>
      <c r="F149" s="24"/>
      <c r="G149" s="24">
        <v>30000</v>
      </c>
      <c r="H149" s="19">
        <f t="shared" si="10"/>
        <v>-169000</v>
      </c>
    </row>
    <row r="150" spans="1:8" ht="15.6" customHeight="1" x14ac:dyDescent="0.2">
      <c r="A150" s="1">
        <f t="shared" si="9"/>
        <v>1</v>
      </c>
      <c r="B150" s="20"/>
      <c r="C150" s="23"/>
      <c r="D150" s="21"/>
      <c r="E150" s="22"/>
      <c r="F150" s="24"/>
      <c r="G150" s="24"/>
      <c r="H150" s="19">
        <f t="shared" si="10"/>
        <v>-169000</v>
      </c>
    </row>
    <row r="151" spans="1:8" ht="15.6" customHeight="1" thickBot="1" x14ac:dyDescent="0.25">
      <c r="A151" s="1">
        <f t="shared" si="9"/>
        <v>1</v>
      </c>
      <c r="B151" s="26"/>
      <c r="C151" s="27"/>
      <c r="D151" s="27"/>
      <c r="E151" s="28"/>
      <c r="F151" s="29"/>
      <c r="G151" s="29"/>
      <c r="H151" s="30"/>
    </row>
    <row r="152" spans="1:8" ht="15.6" customHeight="1" thickBot="1" x14ac:dyDescent="0.25">
      <c r="A152" s="1">
        <f t="shared" si="9"/>
        <v>1</v>
      </c>
      <c r="B152" s="31"/>
      <c r="C152" s="32" t="s">
        <v>7</v>
      </c>
      <c r="D152" s="33"/>
      <c r="E152" s="34"/>
      <c r="F152" s="35">
        <f>SUM(F137:F151)</f>
        <v>505000</v>
      </c>
      <c r="G152" s="35">
        <f>SUM(G137:G151)</f>
        <v>682000</v>
      </c>
      <c r="H152" s="36">
        <f>+H136+F152-G152</f>
        <v>-169000</v>
      </c>
    </row>
    <row r="153" spans="1:8" ht="15.6" customHeight="1" thickBot="1" x14ac:dyDescent="0.25">
      <c r="A153" s="1">
        <f t="shared" si="9"/>
        <v>1</v>
      </c>
      <c r="H153" s="2" t="s">
        <v>19</v>
      </c>
    </row>
    <row r="154" spans="1:8" ht="15.6" customHeight="1" thickBot="1" x14ac:dyDescent="0.25">
      <c r="A154" s="1">
        <f t="shared" si="9"/>
        <v>1</v>
      </c>
      <c r="B154" s="3"/>
      <c r="C154" s="4" t="s">
        <v>1</v>
      </c>
      <c r="D154" s="4" t="s">
        <v>4</v>
      </c>
      <c r="E154" s="5" t="s">
        <v>183</v>
      </c>
      <c r="F154" s="6" t="s">
        <v>5</v>
      </c>
      <c r="G154" s="6" t="s">
        <v>6</v>
      </c>
      <c r="H154" s="7" t="s">
        <v>0</v>
      </c>
    </row>
    <row r="155" spans="1:8" ht="15.6" customHeight="1" x14ac:dyDescent="0.2">
      <c r="A155" s="1">
        <f t="shared" si="9"/>
        <v>1</v>
      </c>
      <c r="B155" s="8"/>
      <c r="C155" s="9" t="s">
        <v>14</v>
      </c>
      <c r="D155" s="10"/>
      <c r="E155" s="11"/>
      <c r="F155" s="12"/>
      <c r="G155" s="13"/>
      <c r="H155" s="14">
        <f>+H152</f>
        <v>-169000</v>
      </c>
    </row>
    <row r="156" spans="1:8" ht="15.6" customHeight="1" x14ac:dyDescent="0.2">
      <c r="A156" s="1">
        <f t="shared" si="9"/>
        <v>9</v>
      </c>
      <c r="B156" s="43">
        <v>44807</v>
      </c>
      <c r="C156" s="45" t="s">
        <v>31</v>
      </c>
      <c r="D156" s="55" t="s">
        <v>133</v>
      </c>
      <c r="E156" s="51">
        <v>301</v>
      </c>
      <c r="F156" s="53"/>
      <c r="G156" s="53">
        <v>40000</v>
      </c>
      <c r="H156" s="19">
        <f t="shared" ref="H156:H169" si="11">H155+F156-G156</f>
        <v>-209000</v>
      </c>
    </row>
    <row r="157" spans="1:8" ht="15.6" customHeight="1" x14ac:dyDescent="0.2">
      <c r="A157" s="1">
        <f t="shared" si="9"/>
        <v>9</v>
      </c>
      <c r="B157" s="43">
        <v>44806</v>
      </c>
      <c r="C157" s="45" t="s">
        <v>30</v>
      </c>
      <c r="D157" s="55" t="s">
        <v>138</v>
      </c>
      <c r="E157" s="51">
        <v>103</v>
      </c>
      <c r="F157" s="53">
        <v>65000</v>
      </c>
      <c r="G157" s="53"/>
      <c r="H157" s="19">
        <f t="shared" si="11"/>
        <v>-144000</v>
      </c>
    </row>
    <row r="158" spans="1:8" ht="15.6" customHeight="1" x14ac:dyDescent="0.2">
      <c r="A158" s="1">
        <f t="shared" si="9"/>
        <v>9</v>
      </c>
      <c r="B158" s="43">
        <v>44807</v>
      </c>
      <c r="C158" s="45" t="s">
        <v>25</v>
      </c>
      <c r="D158" s="55" t="s">
        <v>131</v>
      </c>
      <c r="E158" s="51">
        <v>205</v>
      </c>
      <c r="F158" s="53"/>
      <c r="G158" s="53">
        <v>25000</v>
      </c>
      <c r="H158" s="19">
        <f t="shared" si="11"/>
        <v>-169000</v>
      </c>
    </row>
    <row r="159" spans="1:8" ht="15.6" customHeight="1" x14ac:dyDescent="0.2">
      <c r="A159" s="1">
        <f t="shared" si="9"/>
        <v>9</v>
      </c>
      <c r="B159" s="20">
        <v>44807</v>
      </c>
      <c r="C159" s="23" t="s">
        <v>29</v>
      </c>
      <c r="D159" s="21" t="s">
        <v>137</v>
      </c>
      <c r="E159" s="22">
        <v>102</v>
      </c>
      <c r="F159" s="24">
        <v>55000</v>
      </c>
      <c r="G159" s="24"/>
      <c r="H159" s="19">
        <f t="shared" si="11"/>
        <v>-114000</v>
      </c>
    </row>
    <row r="160" spans="1:8" ht="15.6" customHeight="1" x14ac:dyDescent="0.2">
      <c r="A160" s="1">
        <f t="shared" si="9"/>
        <v>9</v>
      </c>
      <c r="B160" s="20">
        <v>44811</v>
      </c>
      <c r="C160" s="23" t="s">
        <v>32</v>
      </c>
      <c r="D160" s="21" t="s">
        <v>134</v>
      </c>
      <c r="E160" s="22">
        <v>302</v>
      </c>
      <c r="F160" s="24"/>
      <c r="G160" s="24">
        <v>30000</v>
      </c>
      <c r="H160" s="19">
        <f t="shared" si="11"/>
        <v>-144000</v>
      </c>
    </row>
    <row r="161" spans="1:8" ht="15.6" customHeight="1" x14ac:dyDescent="0.2">
      <c r="A161" s="1">
        <f t="shared" si="9"/>
        <v>9</v>
      </c>
      <c r="B161" s="44">
        <v>44813</v>
      </c>
      <c r="C161" s="46" t="s">
        <v>22</v>
      </c>
      <c r="D161" s="47" t="s">
        <v>128</v>
      </c>
      <c r="E161" s="52">
        <v>202</v>
      </c>
      <c r="F161" s="54"/>
      <c r="G161" s="54">
        <v>5000</v>
      </c>
      <c r="H161" s="19">
        <f t="shared" si="11"/>
        <v>-149000</v>
      </c>
    </row>
    <row r="162" spans="1:8" ht="15.6" customHeight="1" x14ac:dyDescent="0.2">
      <c r="A162" s="1">
        <f t="shared" si="9"/>
        <v>9</v>
      </c>
      <c r="B162" s="20">
        <v>44820</v>
      </c>
      <c r="C162" s="23" t="s">
        <v>24</v>
      </c>
      <c r="D162" s="21" t="s">
        <v>130</v>
      </c>
      <c r="E162" s="22">
        <v>204</v>
      </c>
      <c r="F162" s="24"/>
      <c r="G162" s="24">
        <v>10000</v>
      </c>
      <c r="H162" s="19">
        <f t="shared" si="11"/>
        <v>-159000</v>
      </c>
    </row>
    <row r="163" spans="1:8" ht="15.6" customHeight="1" x14ac:dyDescent="0.2">
      <c r="A163" s="1">
        <f t="shared" si="9"/>
        <v>9</v>
      </c>
      <c r="B163" s="20">
        <v>44821</v>
      </c>
      <c r="C163" s="23" t="s">
        <v>27</v>
      </c>
      <c r="D163" s="21" t="s">
        <v>135</v>
      </c>
      <c r="E163" s="22">
        <v>402</v>
      </c>
      <c r="F163" s="24"/>
      <c r="G163" s="24">
        <v>40000</v>
      </c>
      <c r="H163" s="19">
        <f t="shared" si="11"/>
        <v>-199000</v>
      </c>
    </row>
    <row r="164" spans="1:8" ht="15.6" customHeight="1" x14ac:dyDescent="0.2">
      <c r="A164" s="1">
        <f t="shared" si="9"/>
        <v>9</v>
      </c>
      <c r="B164" s="44">
        <v>44824</v>
      </c>
      <c r="C164" s="47" t="s">
        <v>23</v>
      </c>
      <c r="D164" s="56" t="s">
        <v>129</v>
      </c>
      <c r="E164" s="52">
        <v>203</v>
      </c>
      <c r="F164" s="54"/>
      <c r="G164" s="54">
        <v>35000</v>
      </c>
      <c r="H164" s="19">
        <f t="shared" si="11"/>
        <v>-234000</v>
      </c>
    </row>
    <row r="165" spans="1:8" ht="15.6" customHeight="1" x14ac:dyDescent="0.2">
      <c r="A165" s="1">
        <f t="shared" si="9"/>
        <v>9</v>
      </c>
      <c r="B165" s="44">
        <v>44825</v>
      </c>
      <c r="C165" s="46" t="s">
        <v>21</v>
      </c>
      <c r="D165" s="47" t="s">
        <v>127</v>
      </c>
      <c r="E165" s="52">
        <v>201</v>
      </c>
      <c r="F165" s="54"/>
      <c r="G165" s="54">
        <v>17000</v>
      </c>
      <c r="H165" s="19">
        <f t="shared" si="11"/>
        <v>-251000</v>
      </c>
    </row>
    <row r="166" spans="1:8" ht="15.6" customHeight="1" x14ac:dyDescent="0.2">
      <c r="A166" s="1">
        <f t="shared" si="9"/>
        <v>9</v>
      </c>
      <c r="B166" s="20">
        <v>44829</v>
      </c>
      <c r="C166" s="23" t="s">
        <v>26</v>
      </c>
      <c r="D166" s="21" t="s">
        <v>132</v>
      </c>
      <c r="E166" s="22">
        <v>401</v>
      </c>
      <c r="F166" s="24"/>
      <c r="G166" s="24">
        <v>240000</v>
      </c>
      <c r="H166" s="19">
        <f t="shared" si="11"/>
        <v>-491000</v>
      </c>
    </row>
    <row r="167" spans="1:8" ht="15.6" customHeight="1" x14ac:dyDescent="0.2">
      <c r="A167" s="1">
        <f t="shared" si="9"/>
        <v>9</v>
      </c>
      <c r="B167" s="20">
        <v>44829</v>
      </c>
      <c r="C167" s="23" t="s">
        <v>28</v>
      </c>
      <c r="D167" s="21" t="s">
        <v>136</v>
      </c>
      <c r="E167" s="22">
        <v>101</v>
      </c>
      <c r="F167" s="24">
        <v>45000</v>
      </c>
      <c r="G167" s="24"/>
      <c r="H167" s="19">
        <f t="shared" si="11"/>
        <v>-446000</v>
      </c>
    </row>
    <row r="168" spans="1:8" ht="15.6" customHeight="1" x14ac:dyDescent="0.2">
      <c r="A168" s="1">
        <f t="shared" si="9"/>
        <v>1</v>
      </c>
      <c r="B168" s="20"/>
      <c r="C168" s="23"/>
      <c r="D168" s="21"/>
      <c r="E168" s="22"/>
      <c r="F168" s="24"/>
      <c r="G168" s="24"/>
      <c r="H168" s="19">
        <f t="shared" si="11"/>
        <v>-446000</v>
      </c>
    </row>
    <row r="169" spans="1:8" ht="15.6" customHeight="1" x14ac:dyDescent="0.2">
      <c r="A169" s="1">
        <f t="shared" si="9"/>
        <v>1</v>
      </c>
      <c r="B169" s="20"/>
      <c r="C169" s="23"/>
      <c r="D169" s="21"/>
      <c r="E169" s="22"/>
      <c r="F169" s="24"/>
      <c r="G169" s="24"/>
      <c r="H169" s="19">
        <f t="shared" si="11"/>
        <v>-446000</v>
      </c>
    </row>
    <row r="170" spans="1:8" ht="15.6" customHeight="1" thickBot="1" x14ac:dyDescent="0.25">
      <c r="A170" s="1">
        <f t="shared" si="9"/>
        <v>1</v>
      </c>
      <c r="B170" s="26"/>
      <c r="C170" s="27"/>
      <c r="D170" s="27"/>
      <c r="E170" s="28"/>
      <c r="F170" s="29"/>
      <c r="G170" s="29"/>
      <c r="H170" s="30"/>
    </row>
    <row r="171" spans="1:8" ht="15.6" customHeight="1" thickBot="1" x14ac:dyDescent="0.25">
      <c r="A171" s="1">
        <f t="shared" si="9"/>
        <v>1</v>
      </c>
      <c r="B171" s="31"/>
      <c r="C171" s="32" t="s">
        <v>7</v>
      </c>
      <c r="D171" s="33"/>
      <c r="E171" s="34"/>
      <c r="F171" s="35">
        <f>SUM(F156:F170)</f>
        <v>165000</v>
      </c>
      <c r="G171" s="35">
        <f>SUM(G156:G170)</f>
        <v>442000</v>
      </c>
      <c r="H171" s="36">
        <f>+H155+F171-G171</f>
        <v>-446000</v>
      </c>
    </row>
    <row r="172" spans="1:8" ht="15.6" customHeight="1" thickBot="1" x14ac:dyDescent="0.25">
      <c r="A172" s="1">
        <f t="shared" si="9"/>
        <v>1</v>
      </c>
      <c r="H172" s="2" t="s">
        <v>20</v>
      </c>
    </row>
    <row r="173" spans="1:8" ht="15.6" customHeight="1" thickBot="1" x14ac:dyDescent="0.25">
      <c r="A173" s="1">
        <f t="shared" si="9"/>
        <v>1</v>
      </c>
      <c r="B173" s="3"/>
      <c r="C173" s="4" t="s">
        <v>1</v>
      </c>
      <c r="D173" s="4" t="s">
        <v>4</v>
      </c>
      <c r="E173" s="5" t="s">
        <v>183</v>
      </c>
      <c r="F173" s="6" t="s">
        <v>5</v>
      </c>
      <c r="G173" s="6" t="s">
        <v>6</v>
      </c>
      <c r="H173" s="7" t="s">
        <v>0</v>
      </c>
    </row>
    <row r="174" spans="1:8" ht="15.6" customHeight="1" x14ac:dyDescent="0.2">
      <c r="A174" s="1">
        <f t="shared" si="9"/>
        <v>1</v>
      </c>
      <c r="B174" s="8"/>
      <c r="C174" s="9" t="s">
        <v>14</v>
      </c>
      <c r="D174" s="10"/>
      <c r="E174" s="11"/>
      <c r="F174" s="12"/>
      <c r="G174" s="13"/>
      <c r="H174" s="14">
        <f>+H171</f>
        <v>-446000</v>
      </c>
    </row>
    <row r="175" spans="1:8" ht="15.6" customHeight="1" x14ac:dyDescent="0.2">
      <c r="A175" s="1">
        <f t="shared" si="9"/>
        <v>10</v>
      </c>
      <c r="B175" s="20">
        <v>44843</v>
      </c>
      <c r="C175" s="23" t="s">
        <v>24</v>
      </c>
      <c r="D175" s="21" t="s">
        <v>142</v>
      </c>
      <c r="E175" s="22">
        <v>204</v>
      </c>
      <c r="F175" s="24"/>
      <c r="G175" s="24">
        <v>10000</v>
      </c>
      <c r="H175" s="19">
        <f t="shared" ref="H175:H188" si="12">H174+F175-G175</f>
        <v>-456000</v>
      </c>
    </row>
    <row r="176" spans="1:8" ht="15.6" customHeight="1" x14ac:dyDescent="0.2">
      <c r="A176" s="1">
        <f t="shared" si="9"/>
        <v>10</v>
      </c>
      <c r="B176" s="20">
        <v>44843</v>
      </c>
      <c r="C176" s="23" t="s">
        <v>21</v>
      </c>
      <c r="D176" s="21" t="s">
        <v>139</v>
      </c>
      <c r="E176" s="22">
        <v>201</v>
      </c>
      <c r="F176" s="24"/>
      <c r="G176" s="24">
        <v>15000</v>
      </c>
      <c r="H176" s="19">
        <f t="shared" si="12"/>
        <v>-471000</v>
      </c>
    </row>
    <row r="177" spans="1:8" ht="15.6" customHeight="1" x14ac:dyDescent="0.2">
      <c r="A177" s="1">
        <f t="shared" si="9"/>
        <v>10</v>
      </c>
      <c r="B177" s="20">
        <v>44843</v>
      </c>
      <c r="C177" s="23" t="s">
        <v>28</v>
      </c>
      <c r="D177" s="21" t="s">
        <v>148</v>
      </c>
      <c r="E177" s="22">
        <v>101</v>
      </c>
      <c r="F177" s="24">
        <v>45000</v>
      </c>
      <c r="G177" s="24"/>
      <c r="H177" s="19">
        <f t="shared" si="12"/>
        <v>-426000</v>
      </c>
    </row>
    <row r="178" spans="1:8" ht="15.6" customHeight="1" x14ac:dyDescent="0.2">
      <c r="A178" s="1">
        <f t="shared" si="9"/>
        <v>10</v>
      </c>
      <c r="B178" s="20">
        <v>44838</v>
      </c>
      <c r="C178" s="23" t="s">
        <v>25</v>
      </c>
      <c r="D178" s="21" t="s">
        <v>143</v>
      </c>
      <c r="E178" s="22">
        <v>205</v>
      </c>
      <c r="F178" s="24"/>
      <c r="G178" s="24">
        <v>25000</v>
      </c>
      <c r="H178" s="19">
        <f t="shared" si="12"/>
        <v>-451000</v>
      </c>
    </row>
    <row r="179" spans="1:8" ht="15.6" customHeight="1" x14ac:dyDescent="0.2">
      <c r="A179" s="1">
        <f t="shared" si="9"/>
        <v>10</v>
      </c>
      <c r="B179" s="20">
        <v>44843</v>
      </c>
      <c r="C179" s="23" t="s">
        <v>40</v>
      </c>
      <c r="D179" s="21" t="s">
        <v>151</v>
      </c>
      <c r="E179" s="22">
        <v>106</v>
      </c>
      <c r="F179" s="24">
        <v>250000</v>
      </c>
      <c r="G179" s="24"/>
      <c r="H179" s="19">
        <f t="shared" si="12"/>
        <v>-201000</v>
      </c>
    </row>
    <row r="180" spans="1:8" ht="15.6" customHeight="1" x14ac:dyDescent="0.2">
      <c r="A180" s="1">
        <f t="shared" si="9"/>
        <v>10</v>
      </c>
      <c r="B180" s="20">
        <v>44850</v>
      </c>
      <c r="C180" s="23" t="s">
        <v>29</v>
      </c>
      <c r="D180" s="21" t="s">
        <v>149</v>
      </c>
      <c r="E180" s="22">
        <v>102</v>
      </c>
      <c r="F180" s="24">
        <v>55000</v>
      </c>
      <c r="G180" s="24"/>
      <c r="H180" s="19">
        <f t="shared" si="12"/>
        <v>-146000</v>
      </c>
    </row>
    <row r="181" spans="1:8" ht="15.6" customHeight="1" x14ac:dyDescent="0.2">
      <c r="A181" s="1">
        <f t="shared" si="9"/>
        <v>10</v>
      </c>
      <c r="B181" s="20">
        <v>44851</v>
      </c>
      <c r="C181" s="23" t="s">
        <v>30</v>
      </c>
      <c r="D181" s="21" t="s">
        <v>150</v>
      </c>
      <c r="E181" s="22">
        <v>103</v>
      </c>
      <c r="F181" s="24">
        <v>65000</v>
      </c>
      <c r="G181" s="24"/>
      <c r="H181" s="19">
        <f t="shared" si="12"/>
        <v>-81000</v>
      </c>
    </row>
    <row r="182" spans="1:8" ht="15.6" customHeight="1" x14ac:dyDescent="0.2">
      <c r="A182" s="1">
        <f t="shared" si="9"/>
        <v>10</v>
      </c>
      <c r="B182" s="20">
        <v>44853</v>
      </c>
      <c r="C182" s="23" t="s">
        <v>26</v>
      </c>
      <c r="D182" s="21" t="s">
        <v>144</v>
      </c>
      <c r="E182" s="22">
        <v>401</v>
      </c>
      <c r="F182" s="24"/>
      <c r="G182" s="24">
        <v>23000</v>
      </c>
      <c r="H182" s="19">
        <f t="shared" si="12"/>
        <v>-104000</v>
      </c>
    </row>
    <row r="183" spans="1:8" ht="15.6" customHeight="1" x14ac:dyDescent="0.2">
      <c r="A183" s="1">
        <f t="shared" si="9"/>
        <v>10</v>
      </c>
      <c r="B183" s="20">
        <v>44853</v>
      </c>
      <c r="C183" s="23" t="s">
        <v>32</v>
      </c>
      <c r="D183" s="21" t="s">
        <v>146</v>
      </c>
      <c r="E183" s="22">
        <v>302</v>
      </c>
      <c r="F183" s="24"/>
      <c r="G183" s="24">
        <v>30000</v>
      </c>
      <c r="H183" s="19">
        <f t="shared" si="12"/>
        <v>-134000</v>
      </c>
    </row>
    <row r="184" spans="1:8" ht="15.6" customHeight="1" x14ac:dyDescent="0.2">
      <c r="A184" s="1">
        <f t="shared" si="9"/>
        <v>10</v>
      </c>
      <c r="B184" s="20">
        <v>44856</v>
      </c>
      <c r="C184" s="23" t="s">
        <v>22</v>
      </c>
      <c r="D184" s="21" t="s">
        <v>140</v>
      </c>
      <c r="E184" s="22">
        <v>202</v>
      </c>
      <c r="F184" s="24"/>
      <c r="G184" s="24">
        <v>5000</v>
      </c>
      <c r="H184" s="19">
        <f t="shared" si="12"/>
        <v>-139000</v>
      </c>
    </row>
    <row r="185" spans="1:8" ht="15.6" customHeight="1" x14ac:dyDescent="0.2">
      <c r="A185" s="1">
        <f t="shared" si="9"/>
        <v>10</v>
      </c>
      <c r="B185" s="20">
        <v>44857</v>
      </c>
      <c r="C185" s="23" t="s">
        <v>27</v>
      </c>
      <c r="D185" s="21" t="s">
        <v>147</v>
      </c>
      <c r="E185" s="22">
        <v>402</v>
      </c>
      <c r="F185" s="24"/>
      <c r="G185" s="24">
        <v>40000</v>
      </c>
      <c r="H185" s="19">
        <f t="shared" si="12"/>
        <v>-179000</v>
      </c>
    </row>
    <row r="186" spans="1:8" ht="15.6" customHeight="1" x14ac:dyDescent="0.2">
      <c r="A186" s="1">
        <f t="shared" si="9"/>
        <v>10</v>
      </c>
      <c r="B186" s="20">
        <v>44858</v>
      </c>
      <c r="C186" s="23" t="s">
        <v>31</v>
      </c>
      <c r="D186" s="21" t="s">
        <v>145</v>
      </c>
      <c r="E186" s="22">
        <v>301</v>
      </c>
      <c r="F186" s="24"/>
      <c r="G186" s="24">
        <v>40000</v>
      </c>
      <c r="H186" s="19">
        <f t="shared" si="12"/>
        <v>-219000</v>
      </c>
    </row>
    <row r="187" spans="1:8" ht="15.6" customHeight="1" x14ac:dyDescent="0.2">
      <c r="A187" s="1">
        <f t="shared" si="9"/>
        <v>10</v>
      </c>
      <c r="B187" s="20">
        <v>44859</v>
      </c>
      <c r="C187" s="23" t="s">
        <v>23</v>
      </c>
      <c r="D187" s="21" t="s">
        <v>141</v>
      </c>
      <c r="E187" s="22">
        <v>203</v>
      </c>
      <c r="F187" s="24"/>
      <c r="G187" s="24">
        <v>35000</v>
      </c>
      <c r="H187" s="19">
        <f t="shared" si="12"/>
        <v>-254000</v>
      </c>
    </row>
    <row r="188" spans="1:8" ht="15.6" customHeight="1" x14ac:dyDescent="0.2">
      <c r="A188" s="1">
        <f t="shared" si="9"/>
        <v>1</v>
      </c>
      <c r="B188" s="20"/>
      <c r="C188" s="23"/>
      <c r="D188" s="21"/>
      <c r="E188" s="22"/>
      <c r="F188" s="24"/>
      <c r="G188" s="24"/>
      <c r="H188" s="19">
        <f t="shared" si="12"/>
        <v>-254000</v>
      </c>
    </row>
    <row r="189" spans="1:8" ht="15.6" customHeight="1" thickBot="1" x14ac:dyDescent="0.25">
      <c r="A189" s="1">
        <f t="shared" si="9"/>
        <v>1</v>
      </c>
      <c r="B189" s="26"/>
      <c r="C189" s="27"/>
      <c r="D189" s="27"/>
      <c r="E189" s="28"/>
      <c r="F189" s="29"/>
      <c r="G189" s="29"/>
      <c r="H189" s="30"/>
    </row>
    <row r="190" spans="1:8" ht="15.6" customHeight="1" thickBot="1" x14ac:dyDescent="0.25">
      <c r="A190" s="1">
        <f t="shared" si="9"/>
        <v>1</v>
      </c>
      <c r="B190" s="31"/>
      <c r="C190" s="32" t="s">
        <v>7</v>
      </c>
      <c r="D190" s="33"/>
      <c r="E190" s="34"/>
      <c r="F190" s="35">
        <f>SUM(F175:F189)</f>
        <v>415000</v>
      </c>
      <c r="G190" s="35">
        <f>SUM(G175:G189)</f>
        <v>223000</v>
      </c>
      <c r="H190" s="36">
        <f>+H174+F190-G190</f>
        <v>-254000</v>
      </c>
    </row>
    <row r="191" spans="1:8" ht="15.6" customHeight="1" thickBot="1" x14ac:dyDescent="0.25">
      <c r="A191" s="1">
        <f t="shared" si="9"/>
        <v>1</v>
      </c>
      <c r="H191" s="2" t="s">
        <v>36</v>
      </c>
    </row>
    <row r="192" spans="1:8" ht="15.6" customHeight="1" thickBot="1" x14ac:dyDescent="0.25">
      <c r="A192" s="1">
        <f t="shared" si="9"/>
        <v>1</v>
      </c>
      <c r="B192" s="3"/>
      <c r="C192" s="4" t="s">
        <v>1</v>
      </c>
      <c r="D192" s="4" t="s">
        <v>4</v>
      </c>
      <c r="E192" s="5" t="s">
        <v>183</v>
      </c>
      <c r="F192" s="6" t="s">
        <v>5</v>
      </c>
      <c r="G192" s="6" t="s">
        <v>6</v>
      </c>
      <c r="H192" s="7" t="s">
        <v>0</v>
      </c>
    </row>
    <row r="193" spans="1:8" ht="15.6" customHeight="1" x14ac:dyDescent="0.2">
      <c r="A193" s="1">
        <f t="shared" si="9"/>
        <v>1</v>
      </c>
      <c r="B193" s="8"/>
      <c r="C193" s="9" t="s">
        <v>14</v>
      </c>
      <c r="D193" s="10"/>
      <c r="E193" s="11"/>
      <c r="F193" s="12"/>
      <c r="G193" s="13"/>
      <c r="H193" s="14">
        <f>+H190</f>
        <v>-254000</v>
      </c>
    </row>
    <row r="194" spans="1:8" ht="15.6" customHeight="1" x14ac:dyDescent="0.2">
      <c r="A194" s="1">
        <f t="shared" si="9"/>
        <v>11</v>
      </c>
      <c r="B194" s="43">
        <v>44867</v>
      </c>
      <c r="C194" s="45" t="s">
        <v>28</v>
      </c>
      <c r="D194" s="55" t="s">
        <v>161</v>
      </c>
      <c r="E194" s="51">
        <v>101</v>
      </c>
      <c r="F194" s="53">
        <v>45000</v>
      </c>
      <c r="G194" s="53"/>
      <c r="H194" s="19">
        <f t="shared" ref="H194:H207" si="13">H193+F194-G194</f>
        <v>-209000</v>
      </c>
    </row>
    <row r="195" spans="1:8" ht="15.6" customHeight="1" x14ac:dyDescent="0.2">
      <c r="A195" s="1">
        <f t="shared" si="9"/>
        <v>11</v>
      </c>
      <c r="B195" s="43">
        <v>44867</v>
      </c>
      <c r="C195" s="45" t="s">
        <v>30</v>
      </c>
      <c r="D195" s="55" t="s">
        <v>163</v>
      </c>
      <c r="E195" s="51">
        <v>103</v>
      </c>
      <c r="F195" s="53">
        <v>65000</v>
      </c>
      <c r="G195" s="53"/>
      <c r="H195" s="19">
        <f t="shared" si="13"/>
        <v>-144000</v>
      </c>
    </row>
    <row r="196" spans="1:8" ht="15.6" customHeight="1" x14ac:dyDescent="0.2">
      <c r="A196" s="1">
        <f t="shared" si="9"/>
        <v>11</v>
      </c>
      <c r="B196" s="43">
        <v>44870</v>
      </c>
      <c r="C196" s="45" t="s">
        <v>32</v>
      </c>
      <c r="D196" s="55" t="s">
        <v>159</v>
      </c>
      <c r="E196" s="51">
        <v>302</v>
      </c>
      <c r="F196" s="53"/>
      <c r="G196" s="53">
        <v>30000</v>
      </c>
      <c r="H196" s="19">
        <f t="shared" si="13"/>
        <v>-174000</v>
      </c>
    </row>
    <row r="197" spans="1:8" ht="15.6" customHeight="1" x14ac:dyDescent="0.2">
      <c r="A197" s="1">
        <f t="shared" ref="A197:A227" si="14">MONTH(B197)</f>
        <v>11</v>
      </c>
      <c r="B197" s="44">
        <v>44871</v>
      </c>
      <c r="C197" s="47" t="s">
        <v>23</v>
      </c>
      <c r="D197" s="56" t="s">
        <v>154</v>
      </c>
      <c r="E197" s="52">
        <v>203</v>
      </c>
      <c r="F197" s="54"/>
      <c r="G197" s="54">
        <v>35000</v>
      </c>
      <c r="H197" s="19">
        <f t="shared" si="13"/>
        <v>-209000</v>
      </c>
    </row>
    <row r="198" spans="1:8" ht="15.6" customHeight="1" x14ac:dyDescent="0.2">
      <c r="A198" s="1">
        <f t="shared" si="14"/>
        <v>11</v>
      </c>
      <c r="B198" s="20">
        <v>44871</v>
      </c>
      <c r="C198" s="23" t="s">
        <v>31</v>
      </c>
      <c r="D198" s="21" t="s">
        <v>158</v>
      </c>
      <c r="E198" s="22">
        <v>301</v>
      </c>
      <c r="F198" s="24"/>
      <c r="G198" s="24">
        <v>40000</v>
      </c>
      <c r="H198" s="19">
        <f t="shared" si="13"/>
        <v>-249000</v>
      </c>
    </row>
    <row r="199" spans="1:8" ht="15.6" customHeight="1" x14ac:dyDescent="0.2">
      <c r="A199" s="1">
        <f t="shared" si="14"/>
        <v>11</v>
      </c>
      <c r="B199" s="44">
        <v>44877</v>
      </c>
      <c r="C199" s="46" t="s">
        <v>22</v>
      </c>
      <c r="D199" s="47" t="s">
        <v>153</v>
      </c>
      <c r="E199" s="52">
        <v>202</v>
      </c>
      <c r="F199" s="54"/>
      <c r="G199" s="54">
        <v>5000</v>
      </c>
      <c r="H199" s="19">
        <f t="shared" si="13"/>
        <v>-254000</v>
      </c>
    </row>
    <row r="200" spans="1:8" ht="15.6" customHeight="1" x14ac:dyDescent="0.2">
      <c r="A200" s="1">
        <f t="shared" si="14"/>
        <v>11</v>
      </c>
      <c r="B200" s="20">
        <v>44882</v>
      </c>
      <c r="C200" s="23" t="s">
        <v>24</v>
      </c>
      <c r="D200" s="21" t="s">
        <v>155</v>
      </c>
      <c r="E200" s="22">
        <v>204</v>
      </c>
      <c r="F200" s="24"/>
      <c r="G200" s="24">
        <v>10000</v>
      </c>
      <c r="H200" s="19">
        <f t="shared" si="13"/>
        <v>-264000</v>
      </c>
    </row>
    <row r="201" spans="1:8" ht="15.6" customHeight="1" x14ac:dyDescent="0.2">
      <c r="A201" s="1">
        <f t="shared" si="14"/>
        <v>11</v>
      </c>
      <c r="B201" s="20">
        <v>44884</v>
      </c>
      <c r="C201" s="23" t="s">
        <v>27</v>
      </c>
      <c r="D201" s="21" t="s">
        <v>160</v>
      </c>
      <c r="E201" s="22">
        <v>402</v>
      </c>
      <c r="F201" s="24"/>
      <c r="G201" s="24">
        <v>40000</v>
      </c>
      <c r="H201" s="19">
        <f t="shared" si="13"/>
        <v>-304000</v>
      </c>
    </row>
    <row r="202" spans="1:8" ht="15.6" customHeight="1" x14ac:dyDescent="0.2">
      <c r="A202" s="1">
        <f t="shared" si="14"/>
        <v>11</v>
      </c>
      <c r="B202" s="20">
        <v>44885</v>
      </c>
      <c r="C202" s="23" t="s">
        <v>25</v>
      </c>
      <c r="D202" s="21" t="s">
        <v>156</v>
      </c>
      <c r="E202" s="22">
        <v>205</v>
      </c>
      <c r="F202" s="24"/>
      <c r="G202" s="24">
        <v>25000</v>
      </c>
      <c r="H202" s="19">
        <f t="shared" si="13"/>
        <v>-329000</v>
      </c>
    </row>
    <row r="203" spans="1:8" ht="15.6" customHeight="1" x14ac:dyDescent="0.2">
      <c r="A203" s="1">
        <f t="shared" si="14"/>
        <v>11</v>
      </c>
      <c r="B203" s="20">
        <v>44885</v>
      </c>
      <c r="C203" s="23" t="s">
        <v>26</v>
      </c>
      <c r="D203" s="21" t="s">
        <v>157</v>
      </c>
      <c r="E203" s="22">
        <v>401</v>
      </c>
      <c r="F203" s="24"/>
      <c r="G203" s="24">
        <v>220000</v>
      </c>
      <c r="H203" s="19">
        <f t="shared" si="13"/>
        <v>-549000</v>
      </c>
    </row>
    <row r="204" spans="1:8" ht="15.6" customHeight="1" x14ac:dyDescent="0.2">
      <c r="A204" s="1">
        <f t="shared" si="14"/>
        <v>11</v>
      </c>
      <c r="B204" s="44">
        <v>44887</v>
      </c>
      <c r="C204" s="46" t="s">
        <v>21</v>
      </c>
      <c r="D204" s="47" t="s">
        <v>152</v>
      </c>
      <c r="E204" s="52">
        <v>201</v>
      </c>
      <c r="F204" s="54"/>
      <c r="G204" s="54">
        <v>20000</v>
      </c>
      <c r="H204" s="19">
        <f t="shared" si="13"/>
        <v>-569000</v>
      </c>
    </row>
    <row r="205" spans="1:8" ht="15.6" customHeight="1" x14ac:dyDescent="0.2">
      <c r="A205" s="1">
        <f t="shared" si="14"/>
        <v>11</v>
      </c>
      <c r="B205" s="20">
        <v>44889</v>
      </c>
      <c r="C205" s="23" t="s">
        <v>29</v>
      </c>
      <c r="D205" s="21" t="s">
        <v>162</v>
      </c>
      <c r="E205" s="22">
        <v>102</v>
      </c>
      <c r="F205" s="24">
        <v>55000</v>
      </c>
      <c r="G205" s="24"/>
      <c r="H205" s="19">
        <f t="shared" si="13"/>
        <v>-514000</v>
      </c>
    </row>
    <row r="206" spans="1:8" ht="15.6" customHeight="1" x14ac:dyDescent="0.2">
      <c r="A206" s="1">
        <f t="shared" si="14"/>
        <v>1</v>
      </c>
      <c r="B206" s="20"/>
      <c r="C206" s="23"/>
      <c r="D206" s="21"/>
      <c r="E206" s="22"/>
      <c r="F206" s="24"/>
      <c r="G206" s="24"/>
      <c r="H206" s="19">
        <f t="shared" si="13"/>
        <v>-514000</v>
      </c>
    </row>
    <row r="207" spans="1:8" ht="15.6" customHeight="1" x14ac:dyDescent="0.2">
      <c r="A207" s="1">
        <f t="shared" si="14"/>
        <v>1</v>
      </c>
      <c r="B207" s="20"/>
      <c r="C207" s="23"/>
      <c r="D207" s="21"/>
      <c r="E207" s="22"/>
      <c r="F207" s="24"/>
      <c r="G207" s="24"/>
      <c r="H207" s="19">
        <f t="shared" si="13"/>
        <v>-514000</v>
      </c>
    </row>
    <row r="208" spans="1:8" ht="15.6" customHeight="1" thickBot="1" x14ac:dyDescent="0.25">
      <c r="A208" s="1">
        <f t="shared" si="14"/>
        <v>1</v>
      </c>
      <c r="B208" s="26"/>
      <c r="C208" s="27"/>
      <c r="D208" s="27"/>
      <c r="E208" s="28"/>
      <c r="F208" s="29"/>
      <c r="G208" s="29"/>
      <c r="H208" s="30"/>
    </row>
    <row r="209" spans="1:8" ht="15.6" customHeight="1" thickBot="1" x14ac:dyDescent="0.25">
      <c r="A209" s="1">
        <f t="shared" si="14"/>
        <v>1</v>
      </c>
      <c r="B209" s="31"/>
      <c r="C209" s="32" t="s">
        <v>7</v>
      </c>
      <c r="D209" s="33"/>
      <c r="E209" s="34"/>
      <c r="F209" s="35">
        <f>SUM(F194:F208)</f>
        <v>165000</v>
      </c>
      <c r="G209" s="35">
        <f>SUM(G194:G208)</f>
        <v>425000</v>
      </c>
      <c r="H209" s="36">
        <f>+H193+F209-G209</f>
        <v>-514000</v>
      </c>
    </row>
    <row r="210" spans="1:8" ht="15.6" customHeight="1" thickBot="1" x14ac:dyDescent="0.25">
      <c r="A210" s="1">
        <f t="shared" si="14"/>
        <v>1</v>
      </c>
      <c r="H210" s="2" t="s">
        <v>37</v>
      </c>
    </row>
    <row r="211" spans="1:8" ht="15.6" customHeight="1" thickBot="1" x14ac:dyDescent="0.25">
      <c r="A211" s="1">
        <f t="shared" si="14"/>
        <v>1</v>
      </c>
      <c r="B211" s="3"/>
      <c r="C211" s="4" t="s">
        <v>1</v>
      </c>
      <c r="D211" s="4" t="s">
        <v>4</v>
      </c>
      <c r="E211" s="5" t="s">
        <v>183</v>
      </c>
      <c r="F211" s="6" t="s">
        <v>5</v>
      </c>
      <c r="G211" s="6" t="s">
        <v>6</v>
      </c>
      <c r="H211" s="7" t="s">
        <v>0</v>
      </c>
    </row>
    <row r="212" spans="1:8" ht="15.6" customHeight="1" x14ac:dyDescent="0.2">
      <c r="A212" s="1">
        <f t="shared" si="14"/>
        <v>1</v>
      </c>
      <c r="B212" s="8"/>
      <c r="C212" s="9" t="s">
        <v>14</v>
      </c>
      <c r="D212" s="10"/>
      <c r="E212" s="11"/>
      <c r="F212" s="12"/>
      <c r="G212" s="13"/>
      <c r="H212" s="14">
        <f>+H209</f>
        <v>-514000</v>
      </c>
    </row>
    <row r="213" spans="1:8" ht="15.6" customHeight="1" x14ac:dyDescent="0.2">
      <c r="A213" s="1">
        <f t="shared" si="14"/>
        <v>12</v>
      </c>
      <c r="B213" s="43">
        <v>44922</v>
      </c>
      <c r="C213" s="45" t="s">
        <v>38</v>
      </c>
      <c r="D213" s="55" t="s">
        <v>175</v>
      </c>
      <c r="E213" s="51">
        <v>104</v>
      </c>
      <c r="F213" s="53">
        <v>650000</v>
      </c>
      <c r="G213" s="53"/>
      <c r="H213" s="19">
        <f t="shared" ref="H213:H226" si="15">H212+F213-G213</f>
        <v>136000</v>
      </c>
    </row>
    <row r="214" spans="1:8" ht="15.6" customHeight="1" x14ac:dyDescent="0.2">
      <c r="A214" s="1">
        <f t="shared" si="14"/>
        <v>12</v>
      </c>
      <c r="B214" s="43">
        <v>44920</v>
      </c>
      <c r="C214" s="45" t="s">
        <v>24</v>
      </c>
      <c r="D214" s="55" t="s">
        <v>167</v>
      </c>
      <c r="E214" s="51">
        <v>204</v>
      </c>
      <c r="F214" s="53"/>
      <c r="G214" s="53">
        <v>10000</v>
      </c>
      <c r="H214" s="19">
        <f t="shared" si="15"/>
        <v>126000</v>
      </c>
    </row>
    <row r="215" spans="1:8" ht="15.6" customHeight="1" x14ac:dyDescent="0.2">
      <c r="A215" s="1">
        <f t="shared" si="14"/>
        <v>12</v>
      </c>
      <c r="B215" s="43">
        <v>44920</v>
      </c>
      <c r="C215" s="45" t="s">
        <v>30</v>
      </c>
      <c r="D215" s="55" t="s">
        <v>174</v>
      </c>
      <c r="E215" s="51">
        <v>103</v>
      </c>
      <c r="F215" s="53">
        <v>65000</v>
      </c>
      <c r="G215" s="53"/>
      <c r="H215" s="19">
        <f t="shared" si="15"/>
        <v>191000</v>
      </c>
    </row>
    <row r="216" spans="1:8" ht="15.6" customHeight="1" x14ac:dyDescent="0.2">
      <c r="A216" s="1">
        <f t="shared" si="14"/>
        <v>12</v>
      </c>
      <c r="B216" s="20">
        <v>44899</v>
      </c>
      <c r="C216" s="23" t="s">
        <v>29</v>
      </c>
      <c r="D216" s="21" t="s">
        <v>173</v>
      </c>
      <c r="E216" s="22">
        <v>102</v>
      </c>
      <c r="F216" s="24">
        <v>55000</v>
      </c>
      <c r="G216" s="24"/>
      <c r="H216" s="19">
        <f t="shared" si="15"/>
        <v>246000</v>
      </c>
    </row>
    <row r="217" spans="1:8" ht="15.6" customHeight="1" x14ac:dyDescent="0.2">
      <c r="A217" s="1">
        <f t="shared" si="14"/>
        <v>12</v>
      </c>
      <c r="B217" s="20">
        <v>44901</v>
      </c>
      <c r="C217" s="23" t="s">
        <v>26</v>
      </c>
      <c r="D217" s="21" t="s">
        <v>169</v>
      </c>
      <c r="E217" s="22">
        <v>401</v>
      </c>
      <c r="F217" s="24"/>
      <c r="G217" s="24">
        <v>250000</v>
      </c>
      <c r="H217" s="19">
        <f t="shared" si="15"/>
        <v>-4000</v>
      </c>
    </row>
    <row r="218" spans="1:8" ht="15.6" customHeight="1" x14ac:dyDescent="0.2">
      <c r="A218" s="1">
        <f t="shared" si="14"/>
        <v>12</v>
      </c>
      <c r="B218" s="44">
        <v>44902</v>
      </c>
      <c r="C218" s="46" t="s">
        <v>22</v>
      </c>
      <c r="D218" s="47" t="s">
        <v>165</v>
      </c>
      <c r="E218" s="52">
        <v>202</v>
      </c>
      <c r="F218" s="54"/>
      <c r="G218" s="54">
        <v>5000</v>
      </c>
      <c r="H218" s="19">
        <f t="shared" si="15"/>
        <v>-9000</v>
      </c>
    </row>
    <row r="219" spans="1:8" ht="15.6" customHeight="1" x14ac:dyDescent="0.2">
      <c r="A219" s="1">
        <f t="shared" si="14"/>
        <v>12</v>
      </c>
      <c r="B219" s="20">
        <v>44903</v>
      </c>
      <c r="C219" s="23" t="s">
        <v>25</v>
      </c>
      <c r="D219" s="21" t="s">
        <v>168</v>
      </c>
      <c r="E219" s="22">
        <v>205</v>
      </c>
      <c r="F219" s="24"/>
      <c r="G219" s="24">
        <v>25000</v>
      </c>
      <c r="H219" s="19">
        <f t="shared" si="15"/>
        <v>-34000</v>
      </c>
    </row>
    <row r="220" spans="1:8" ht="15.6" customHeight="1" x14ac:dyDescent="0.2">
      <c r="A220" s="1">
        <f t="shared" si="14"/>
        <v>12</v>
      </c>
      <c r="B220" s="44">
        <v>44904</v>
      </c>
      <c r="C220" s="46" t="s">
        <v>21</v>
      </c>
      <c r="D220" s="47" t="s">
        <v>164</v>
      </c>
      <c r="E220" s="52">
        <v>201</v>
      </c>
      <c r="F220" s="54"/>
      <c r="G220" s="54">
        <v>20000</v>
      </c>
      <c r="H220" s="19">
        <f t="shared" si="15"/>
        <v>-54000</v>
      </c>
    </row>
    <row r="221" spans="1:8" ht="15.6" customHeight="1" x14ac:dyDescent="0.2">
      <c r="A221" s="1">
        <f t="shared" si="14"/>
        <v>12</v>
      </c>
      <c r="B221" s="44">
        <v>44911</v>
      </c>
      <c r="C221" s="47" t="s">
        <v>23</v>
      </c>
      <c r="D221" s="56" t="s">
        <v>166</v>
      </c>
      <c r="E221" s="52">
        <v>203</v>
      </c>
      <c r="F221" s="54"/>
      <c r="G221" s="54">
        <v>35000</v>
      </c>
      <c r="H221" s="19">
        <f t="shared" si="15"/>
        <v>-89000</v>
      </c>
    </row>
    <row r="222" spans="1:8" ht="15.6" customHeight="1" x14ac:dyDescent="0.2">
      <c r="A222" s="1">
        <f t="shared" si="14"/>
        <v>12</v>
      </c>
      <c r="B222" s="20">
        <v>44911</v>
      </c>
      <c r="C222" s="23" t="s">
        <v>32</v>
      </c>
      <c r="D222" s="21" t="s">
        <v>171</v>
      </c>
      <c r="E222" s="22">
        <v>302</v>
      </c>
      <c r="F222" s="24"/>
      <c r="G222" s="24">
        <v>30000</v>
      </c>
      <c r="H222" s="19">
        <f t="shared" si="15"/>
        <v>-119000</v>
      </c>
    </row>
    <row r="223" spans="1:8" ht="15.6" customHeight="1" x14ac:dyDescent="0.2">
      <c r="A223" s="1">
        <f t="shared" si="14"/>
        <v>12</v>
      </c>
      <c r="B223" s="20">
        <v>44916</v>
      </c>
      <c r="C223" s="23" t="s">
        <v>28</v>
      </c>
      <c r="D223" s="21" t="s">
        <v>172</v>
      </c>
      <c r="E223" s="22">
        <v>101</v>
      </c>
      <c r="F223" s="24">
        <v>45000</v>
      </c>
      <c r="G223" s="24"/>
      <c r="H223" s="19">
        <f t="shared" si="15"/>
        <v>-74000</v>
      </c>
    </row>
    <row r="224" spans="1:8" ht="15.6" customHeight="1" x14ac:dyDescent="0.2">
      <c r="A224" s="1">
        <f t="shared" si="14"/>
        <v>12</v>
      </c>
      <c r="B224" s="20">
        <v>44918</v>
      </c>
      <c r="C224" s="23" t="s">
        <v>31</v>
      </c>
      <c r="D224" s="21" t="s">
        <v>170</v>
      </c>
      <c r="E224" s="22">
        <v>301</v>
      </c>
      <c r="F224" s="24"/>
      <c r="G224" s="24">
        <v>40000</v>
      </c>
      <c r="H224" s="19">
        <f t="shared" si="15"/>
        <v>-114000</v>
      </c>
    </row>
    <row r="225" spans="1:8" ht="15.6" customHeight="1" x14ac:dyDescent="0.2">
      <c r="A225" s="1">
        <f t="shared" si="14"/>
        <v>12</v>
      </c>
      <c r="B225" s="20">
        <v>44919</v>
      </c>
      <c r="C225" s="23" t="s">
        <v>27</v>
      </c>
      <c r="D225" s="21" t="s">
        <v>166</v>
      </c>
      <c r="E225" s="22">
        <v>402</v>
      </c>
      <c r="F225" s="24"/>
      <c r="G225" s="24">
        <v>40000</v>
      </c>
      <c r="H225" s="19">
        <f t="shared" si="15"/>
        <v>-154000</v>
      </c>
    </row>
    <row r="226" spans="1:8" ht="15.6" customHeight="1" x14ac:dyDescent="0.2">
      <c r="A226" s="1">
        <f t="shared" si="14"/>
        <v>1</v>
      </c>
      <c r="B226" s="20"/>
      <c r="C226" s="23"/>
      <c r="D226" s="21"/>
      <c r="E226" s="22"/>
      <c r="F226" s="24"/>
      <c r="G226" s="24"/>
      <c r="H226" s="19">
        <f t="shared" si="15"/>
        <v>-154000</v>
      </c>
    </row>
    <row r="227" spans="1:8" ht="15.6" customHeight="1" thickBot="1" x14ac:dyDescent="0.25">
      <c r="A227" s="1">
        <f t="shared" si="14"/>
        <v>1</v>
      </c>
      <c r="B227" s="26"/>
      <c r="C227" s="27"/>
      <c r="D227" s="27"/>
      <c r="E227" s="28"/>
      <c r="F227" s="29"/>
      <c r="G227" s="29"/>
      <c r="H227" s="30"/>
    </row>
    <row r="228" spans="1:8" ht="15.6" customHeight="1" thickBot="1" x14ac:dyDescent="0.25">
      <c r="A228" s="1" t="str">
        <f t="shared" ref="A197:A235" si="16">IF(B228="","",MONTH(B228))</f>
        <v/>
      </c>
      <c r="B228" s="31"/>
      <c r="C228" s="32" t="s">
        <v>7</v>
      </c>
      <c r="D228" s="33"/>
      <c r="E228" s="34"/>
      <c r="F228" s="35">
        <f>SUM(F213:F227)</f>
        <v>815000</v>
      </c>
      <c r="G228" s="35">
        <f>SUM(G213:G227)</f>
        <v>455000</v>
      </c>
      <c r="H228" s="36">
        <f>+H212+F228-G228</f>
        <v>-154000</v>
      </c>
    </row>
    <row r="229" spans="1:8" ht="15.6" customHeight="1" x14ac:dyDescent="0.2">
      <c r="A229" s="1" t="str">
        <f t="shared" si="16"/>
        <v/>
      </c>
    </row>
    <row r="230" spans="1:8" ht="15.6" customHeight="1" x14ac:dyDescent="0.2">
      <c r="A230" s="1" t="str">
        <f t="shared" si="16"/>
        <v/>
      </c>
    </row>
    <row r="231" spans="1:8" ht="15.6" customHeight="1" x14ac:dyDescent="0.2">
      <c r="A231" s="1" t="str">
        <f t="shared" si="16"/>
        <v/>
      </c>
    </row>
    <row r="232" spans="1:8" ht="15.6" customHeight="1" x14ac:dyDescent="0.2">
      <c r="A232" s="1" t="str">
        <f t="shared" si="16"/>
        <v/>
      </c>
    </row>
    <row r="233" spans="1:8" ht="15.6" customHeight="1" x14ac:dyDescent="0.2">
      <c r="A233" s="1" t="str">
        <f t="shared" si="16"/>
        <v/>
      </c>
    </row>
    <row r="234" spans="1:8" ht="15.6" customHeight="1" x14ac:dyDescent="0.2">
      <c r="A234" s="1" t="str">
        <f t="shared" si="16"/>
        <v/>
      </c>
    </row>
    <row r="235" spans="1:8" ht="15.6" customHeight="1" x14ac:dyDescent="0.2">
      <c r="A235" s="1" t="str">
        <f t="shared" si="16"/>
        <v/>
      </c>
    </row>
  </sheetData>
  <sortState ref="B213:G225">
    <sortCondition ref="B213:B225"/>
  </sortState>
  <phoneticPr fontId="44" type="noConversion"/>
  <conditionalFormatting sqref="B4:B15">
    <cfRule type="cellIs" dxfId="0" priority="3" operator="greaterThan">
      <formula>"2$A$14"</formula>
    </cfRule>
  </conditionalFormatting>
  <printOptions headings="1"/>
  <pageMargins left="0.23622047244094491" right="0.23622047244094491" top="0.74803149606299213" bottom="0.74803149606299213" header="0.31496062992125984" footer="0.31496062992125984"/>
  <pageSetup paperSize="9" scale="2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G7" sqref="G7"/>
    </sheetView>
  </sheetViews>
  <sheetFormatPr baseColWidth="10" defaultRowHeight="12.75" x14ac:dyDescent="0.2"/>
  <cols>
    <col min="1" max="1" width="2.42578125" style="1" customWidth="1"/>
    <col min="2" max="2" width="2.7109375" style="1" customWidth="1"/>
    <col min="3" max="3" width="15.42578125" style="1" bestFit="1" customWidth="1"/>
    <col min="4" max="4" width="5.42578125" style="1" customWidth="1"/>
    <col min="5" max="5" width="11.42578125" style="1" customWidth="1"/>
    <col min="6" max="6" width="2" style="1" customWidth="1"/>
    <col min="7" max="18" width="11.42578125" style="1" bestFit="1" customWidth="1"/>
    <col min="19" max="19" width="11.42578125" style="1"/>
  </cols>
  <sheetData>
    <row r="1" spans="1:19" x14ac:dyDescent="0.2">
      <c r="G1" s="41"/>
    </row>
    <row r="2" spans="1:19" s="62" customFormat="1" x14ac:dyDescent="0.2">
      <c r="A2" s="59"/>
      <c r="B2" s="59"/>
      <c r="C2" s="60" t="s">
        <v>200</v>
      </c>
      <c r="D2" s="60"/>
      <c r="E2" s="68"/>
      <c r="F2" s="59"/>
      <c r="G2" s="59"/>
      <c r="H2" s="59"/>
      <c r="I2" s="59"/>
      <c r="J2" s="61"/>
      <c r="K2" s="59"/>
      <c r="L2" s="59"/>
      <c r="M2" s="59"/>
      <c r="N2" s="59"/>
      <c r="O2" s="59"/>
      <c r="P2" s="59"/>
      <c r="Q2" s="59"/>
      <c r="R2" s="59"/>
      <c r="S2" s="59"/>
    </row>
    <row r="3" spans="1:19" x14ac:dyDescent="0.2">
      <c r="C3" s="63" t="s">
        <v>196</v>
      </c>
      <c r="D3" s="63"/>
      <c r="E3" s="67" t="s">
        <v>201</v>
      </c>
      <c r="F3" s="67"/>
      <c r="G3" s="67" t="s">
        <v>13</v>
      </c>
      <c r="H3" s="67" t="s">
        <v>17</v>
      </c>
      <c r="I3" s="67" t="s">
        <v>18</v>
      </c>
      <c r="J3" s="67" t="s">
        <v>15</v>
      </c>
      <c r="K3" s="67" t="s">
        <v>16</v>
      </c>
      <c r="L3" s="67" t="s">
        <v>178</v>
      </c>
      <c r="M3" s="67" t="s">
        <v>179</v>
      </c>
      <c r="N3" s="67" t="s">
        <v>180</v>
      </c>
      <c r="O3" s="67" t="s">
        <v>181</v>
      </c>
      <c r="P3" s="67" t="s">
        <v>182</v>
      </c>
      <c r="Q3" s="67" t="s">
        <v>12</v>
      </c>
      <c r="R3" s="67" t="s">
        <v>8</v>
      </c>
    </row>
    <row r="4" spans="1:19" x14ac:dyDescent="0.2">
      <c r="C4" s="40" t="s">
        <v>28</v>
      </c>
      <c r="D4" s="40">
        <v>101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19" x14ac:dyDescent="0.2">
      <c r="C5" s="40" t="s">
        <v>29</v>
      </c>
      <c r="D5" s="40">
        <v>102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</row>
    <row r="6" spans="1:19" x14ac:dyDescent="0.2">
      <c r="C6" s="40" t="s">
        <v>30</v>
      </c>
      <c r="D6" s="40">
        <v>103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9" x14ac:dyDescent="0.2">
      <c r="C7" s="1" t="s">
        <v>197</v>
      </c>
      <c r="D7" s="1">
        <v>104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9" x14ac:dyDescent="0.2">
      <c r="C8" s="1" t="s">
        <v>198</v>
      </c>
      <c r="D8" s="1">
        <v>105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9" x14ac:dyDescent="0.2">
      <c r="A9"/>
      <c r="B9"/>
      <c r="C9" s="1" t="s">
        <v>199</v>
      </c>
      <c r="D9" s="1">
        <v>106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/>
    </row>
    <row r="10" spans="1:19" x14ac:dyDescent="0.2">
      <c r="A10"/>
      <c r="B10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/>
    </row>
    <row r="11" spans="1:19" x14ac:dyDescent="0.2">
      <c r="A11"/>
      <c r="B1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/>
    </row>
    <row r="12" spans="1:19" x14ac:dyDescent="0.2">
      <c r="A12"/>
      <c r="B12"/>
      <c r="C12" s="65" t="s">
        <v>177</v>
      </c>
      <c r="D12" s="65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/>
    </row>
    <row r="13" spans="1:19" x14ac:dyDescent="0.2">
      <c r="A13"/>
      <c r="B13"/>
      <c r="C13" s="40"/>
      <c r="D13" s="40"/>
      <c r="S13"/>
    </row>
    <row r="15" spans="1:19" x14ac:dyDescent="0.2">
      <c r="C15" s="63" t="s">
        <v>176</v>
      </c>
      <c r="D15" s="63"/>
      <c r="E15" s="67" t="s">
        <v>201</v>
      </c>
      <c r="F15" s="67"/>
      <c r="G15" s="67" t="s">
        <v>13</v>
      </c>
      <c r="H15" s="67" t="s">
        <v>17</v>
      </c>
      <c r="I15" s="67" t="s">
        <v>18</v>
      </c>
      <c r="J15" s="67" t="s">
        <v>15</v>
      </c>
      <c r="K15" s="67" t="s">
        <v>16</v>
      </c>
      <c r="L15" s="67" t="s">
        <v>178</v>
      </c>
      <c r="M15" s="67" t="s">
        <v>179</v>
      </c>
      <c r="N15" s="67" t="s">
        <v>180</v>
      </c>
      <c r="O15" s="67" t="s">
        <v>181</v>
      </c>
      <c r="P15" s="67" t="s">
        <v>182</v>
      </c>
      <c r="Q15" s="67" t="s">
        <v>12</v>
      </c>
      <c r="R15" s="67" t="s">
        <v>8</v>
      </c>
    </row>
    <row r="16" spans="1:19" x14ac:dyDescent="0.2">
      <c r="A16"/>
      <c r="B16"/>
      <c r="C16" s="40" t="s">
        <v>21</v>
      </c>
      <c r="D16" s="40">
        <v>201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/>
    </row>
    <row r="17" spans="1:19" x14ac:dyDescent="0.2">
      <c r="A17"/>
      <c r="B17"/>
      <c r="C17" s="40" t="s">
        <v>22</v>
      </c>
      <c r="D17" s="40">
        <v>202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/>
    </row>
    <row r="18" spans="1:19" x14ac:dyDescent="0.2">
      <c r="A18"/>
      <c r="B18"/>
      <c r="C18" s="40" t="s">
        <v>23</v>
      </c>
      <c r="D18" s="40">
        <v>203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/>
    </row>
    <row r="19" spans="1:19" x14ac:dyDescent="0.2">
      <c r="A19"/>
      <c r="B19"/>
      <c r="C19" s="40" t="s">
        <v>24</v>
      </c>
      <c r="D19" s="40">
        <v>204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/>
    </row>
    <row r="20" spans="1:19" x14ac:dyDescent="0.2">
      <c r="A20"/>
      <c r="B20"/>
      <c r="C20" s="40" t="s">
        <v>25</v>
      </c>
      <c r="D20" s="40">
        <v>205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/>
    </row>
    <row r="21" spans="1:19" x14ac:dyDescent="0.2">
      <c r="A21"/>
      <c r="B21"/>
      <c r="C21" s="40" t="s">
        <v>26</v>
      </c>
      <c r="D21" s="40">
        <v>401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/>
    </row>
    <row r="22" spans="1:19" x14ac:dyDescent="0.2">
      <c r="A22"/>
      <c r="B22"/>
      <c r="C22" s="40" t="s">
        <v>31</v>
      </c>
      <c r="D22" s="40">
        <v>301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/>
    </row>
    <row r="23" spans="1:19" x14ac:dyDescent="0.2">
      <c r="A23"/>
      <c r="B23"/>
      <c r="C23" s="40" t="s">
        <v>32</v>
      </c>
      <c r="D23" s="40">
        <v>302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/>
    </row>
    <row r="24" spans="1:19" x14ac:dyDescent="0.2">
      <c r="A24"/>
      <c r="B24"/>
      <c r="C24" s="40" t="s">
        <v>27</v>
      </c>
      <c r="D24" s="40">
        <v>402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/>
    </row>
    <row r="25" spans="1:19" x14ac:dyDescent="0.2">
      <c r="A25"/>
      <c r="B25"/>
      <c r="C25" s="40"/>
      <c r="D25" s="40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/>
    </row>
    <row r="26" spans="1:19" x14ac:dyDescent="0.2">
      <c r="A26"/>
      <c r="B26"/>
      <c r="C26" s="40"/>
      <c r="D26" s="40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/>
    </row>
    <row r="27" spans="1:19" x14ac:dyDescent="0.2">
      <c r="A27"/>
      <c r="B27"/>
      <c r="C27" s="40"/>
      <c r="D27" s="40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/>
    </row>
    <row r="28" spans="1:19" x14ac:dyDescent="0.2">
      <c r="A28"/>
      <c r="B28"/>
      <c r="C28" s="65" t="s">
        <v>177</v>
      </c>
      <c r="D28" s="65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/>
    </row>
    <row r="30" spans="1:19" x14ac:dyDescent="0.2">
      <c r="A30"/>
      <c r="B30"/>
      <c r="C30" s="67" t="s">
        <v>0</v>
      </c>
      <c r="D30" s="67"/>
      <c r="E30" s="64"/>
      <c r="F30" s="68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Caja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USUARIO</cp:lastModifiedBy>
  <cp:lastPrinted>2022-09-05T15:42:38Z</cp:lastPrinted>
  <dcterms:created xsi:type="dcterms:W3CDTF">2015-06-05T17:14:18Z</dcterms:created>
  <dcterms:modified xsi:type="dcterms:W3CDTF">2022-09-22T15:05:33Z</dcterms:modified>
</cp:coreProperties>
</file>