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15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2023</t>
        </is>
      </c>
      <c r="B2" t="n">
        <v>1</v>
      </c>
      <c r="C2" t="inlineStr">
        <is>
          <t>Semi-automatic mulsemedia authoring analysis from the user?s perspective</t>
        </is>
      </c>
      <c r="D2" t="inlineStr">
        <is>
          <t>ACM Multimedia Systems Conference</t>
        </is>
      </c>
      <c r="E2" t="inlineStr">
        <is>
          <t>RAPHAEL SILVA DE ABREU</t>
        </is>
      </c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U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2023</t>
        </is>
      </c>
      <c r="B3" t="n">
        <v>2</v>
      </c>
      <c r="C3" t="inlineStr">
        <is>
          <t>GraspCC-LB: Dimensionamento de Recursos para Execução de Workflows em Ambientes de Computação de Alto Desempenho</t>
        </is>
      </c>
      <c r="D3" t="inlineStr">
        <is>
          <t>Simpósio em Sistemas Computacionais de Alto Desempenho</t>
        </is>
      </c>
      <c r="E3" t="inlineStr"/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2023</t>
        </is>
      </c>
      <c r="B4" t="n">
        <v>3</v>
      </c>
      <c r="C4" t="inlineStr">
        <is>
          <t>A-HBRKGA: Algoritmo genético híbrido adaptativo para otimização de hiperparâmetros</t>
        </is>
      </c>
      <c r="D4" t="inlineStr">
        <is>
          <t>Simpósio Brasileiro de Pesquisa Operacional</t>
        </is>
      </c>
      <c r="E4" t="inlineStr"/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O4" t="n">
        <v>1</v>
      </c>
      <c r="Y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2023</t>
        </is>
      </c>
      <c r="B5" t="n">
        <v>4</v>
      </c>
      <c r="C5" t="inlineStr">
        <is>
          <t>Development of a Simulation Tool for Electromagnetism Education</t>
        </is>
      </c>
      <c r="D5" t="inlineStr">
        <is>
          <t>International Conference on Interactive Collaborative Learning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2023</t>
        </is>
      </c>
      <c r="B6" t="n">
        <v>5</v>
      </c>
      <c r="C6" t="inlineStr">
        <is>
          <t>Precipitation Nowcasting using Data Augmentation</t>
        </is>
      </c>
      <c r="D6" t="inlineStr">
        <is>
          <t>Anais Estendidos do Simpósio Brasileiro de Banco de Dados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O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2023</t>
        </is>
      </c>
      <c r="B7" t="n">
        <v>6</v>
      </c>
      <c r="C7" t="inlineStr">
        <is>
          <t>STMotif Explorer: A Tool for Spatiotemporal Motif Analysis</t>
        </is>
      </c>
      <c r="D7" t="inlineStr">
        <is>
          <t>Anais Estendidos do Simpósio Brasileiro de Banco de Dados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Z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2023</t>
        </is>
      </c>
      <c r="B8" t="n">
        <v>7</v>
      </c>
      <c r="C8" t="inlineStr">
        <is>
          <t>An Approach for Probabilistic Modeling and Reasoning of Political Networks</t>
        </is>
      </c>
      <c r="D8" t="inlineStr">
        <is>
          <t>International Conference on Computational Science</t>
        </is>
      </c>
      <c r="E8" t="inlineStr">
        <is>
          <t>WILLIAN PITTER CARDOSO LIMA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N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2023</t>
        </is>
      </c>
      <c r="B9" t="n">
        <v>8</v>
      </c>
      <c r="C9" t="inlineStr">
        <is>
          <t>Ontology Visualization in BioPortal: Methodological Triangulation for Analyzing Accessibility, Communicability, and Usability</t>
        </is>
      </c>
      <c r="D9" t="inlineStr">
        <is>
          <t>XXII Simpósio Brasileiro sobre Fatores Humanos em Sistemas Computacionais (IHC 2023)</t>
        </is>
      </c>
      <c r="E9" t="inlineStr"/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Q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2023</t>
        </is>
      </c>
      <c r="B10" t="n">
        <v>9</v>
      </c>
      <c r="C10" t="inlineStr">
        <is>
          <t>A Custom Bio-Inspired Algorithm for the Molecular Distance Geometry Problem</t>
        </is>
      </c>
      <c r="D10" t="inlineStr">
        <is>
          <t>Brazilian Conference on Intelligent Systems</t>
        </is>
      </c>
      <c r="E10" t="inlineStr">
        <is>
          <t>SARAH RIBEIRO LISBOA CARNEIRO</t>
        </is>
      </c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N10" t="n">
        <v>1</v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2023</t>
        </is>
      </c>
      <c r="B11" t="n">
        <v>10</v>
      </c>
      <c r="C11" t="inlineStr">
        <is>
          <t>GSTSM Package: Finding Frequent Sequences in Constrained Space and Time</t>
        </is>
      </c>
      <c r="D11" t="inlineStr">
        <is>
          <t>Conférence sur la Gestion de Données ? Principes</t>
        </is>
      </c>
      <c r="E11" t="inlineStr"/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Z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2023</t>
        </is>
      </c>
      <c r="B12" t="n">
        <v>11</v>
      </c>
      <c r="C12" t="inlineStr">
        <is>
          <t>Tile-based Maps Optimization for OM Virtual Environments</t>
        </is>
      </c>
      <c r="D12" t="inlineStr">
        <is>
          <t>Simpósio Brasileiro de Sistemas Multimídia e Web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2023</t>
        </is>
      </c>
      <c r="B13" t="n">
        <v>12</v>
      </c>
      <c r="C13" t="inlineStr">
        <is>
          <t>Sistema de monitoramento automatizado por meio de dispositivo embarcado de baixo custo</t>
        </is>
      </c>
      <c r="D13" t="inlineStr">
        <is>
          <t>Workshop de Computação Aplicada à Gestão do Meio Ambiente e Recursos Naturais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W13" t="n">
        <v>1</v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2023</t>
        </is>
      </c>
      <c r="B14" t="n">
        <v>13</v>
      </c>
      <c r="C14" t="inlineStr">
        <is>
          <t>Implementing a Simplified Risk Management Approach in Agile Software Development: An Experience Report</t>
        </is>
      </c>
      <c r="D14" t="inlineStr">
        <is>
          <t>XXII Brazilian Symposium on Software Quality (SBQS ?23)</t>
        </is>
      </c>
      <c r="E14" t="inlineStr"/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2023</t>
        </is>
      </c>
      <c r="B15" t="n">
        <v>14</v>
      </c>
      <c r="C15" t="inlineStr">
        <is>
          <t>Experimental Analysis of Pipelining Community Detection and Recommender Systems</t>
        </is>
      </c>
      <c r="D15" t="inlineStr">
        <is>
          <t>19th International Conference on Web Information Systems and Technologies</t>
        </is>
      </c>
      <c r="E15" t="inlineStr"/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X15" t="n">
        <v>1</v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2023</t>
        </is>
      </c>
      <c r="B16" t="n">
        <v>15</v>
      </c>
      <c r="C16" t="inlineStr">
        <is>
          <t>Avaliação de Desempenho de Redes de Sensores Corporais Sem-Fio com Mobilidade Usando Protocolo de Roteamento AODV</t>
        </is>
      </c>
      <c r="D16" t="inlineStr">
        <is>
          <t>XLI SIMPÓSIO BRASILEIRO DE TELECOMUNICAÇÕES E PROCESSAMENTO DE SINAIS - SBrT 2023</t>
        </is>
      </c>
      <c r="E16" t="inlineStr"/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K16" t="n">
        <v>1</v>
      </c>
      <c r="X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2023</t>
        </is>
      </c>
      <c r="B17" t="n">
        <v>16</v>
      </c>
      <c r="C17" t="inlineStr">
        <is>
          <t>Diversidade de Dados Meteorológicos da Cidade do Rio de Janeiro: Uma Proposta de Arquitetura de Armazenamento e Fluxo de Dados para Modelos de Previsão</t>
        </is>
      </c>
      <c r="D17" t="inlineStr">
        <is>
          <t>Anais Estendidos do Simpósio Brasileiro de Banco de Dados</t>
        </is>
      </c>
      <c r="E17" t="inlineStr"/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O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2023</t>
        </is>
      </c>
      <c r="B18" t="n">
        <v>17</v>
      </c>
      <c r="C18" t="inlineStr">
        <is>
          <t>Fusing Satellite and Weather Station Data to Build a Nowcasting Model for Precipitation</t>
        </is>
      </c>
      <c r="D18" t="inlineStr">
        <is>
          <t>The Latin American Workshop on Information Fusion</t>
        </is>
      </c>
      <c r="E18" t="inlineStr">
        <is>
          <t>AUGUSTO JOSE MOREIRA DA FONSECA</t>
        </is>
      </c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P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2023</t>
        </is>
      </c>
      <c r="B19" t="n">
        <v>18</v>
      </c>
      <c r="C19" t="inlineStr">
        <is>
          <t>On the Use of Autonomous Sailboats as Learning Tools in Computer Science and Engineering Undergraduate Courses</t>
        </is>
      </c>
      <c r="D19" t="inlineStr">
        <is>
          <t>Workshop on Robotics in Education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2023</t>
        </is>
      </c>
      <c r="B20" t="n">
        <v>19</v>
      </c>
      <c r="C20" t="inlineStr">
        <is>
          <t>Planejamento de Operações de Resgate em Florestas Urbanas via BRKGA</t>
        </is>
      </c>
      <c r="D20" t="inlineStr">
        <is>
          <t>Simpósio Brasileiro de Pesquisa Operacional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R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2023</t>
        </is>
      </c>
      <c r="B21" t="n">
        <v>20</v>
      </c>
      <c r="C21" t="inlineStr">
        <is>
          <t>Estudando Composição de Carteiras de Investimento via Programação Matemática</t>
        </is>
      </c>
      <c r="D21" t="inlineStr">
        <is>
          <t>Simpósio Brasileiro de Pesquisa Operacional (SBPO)</t>
        </is>
      </c>
      <c r="E21" t="inlineStr"/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L21" t="n">
        <v>1</v>
      </c>
      <c r="X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2023</t>
        </is>
      </c>
      <c r="B22" t="n">
        <v>21</v>
      </c>
      <c r="C22" t="inlineStr">
        <is>
          <t>An Analysis of Political Parties Cohesion Based on Congressional Speeches</t>
        </is>
      </c>
      <c r="D22" t="inlineStr">
        <is>
          <t>International Conference on Computational Science</t>
        </is>
      </c>
      <c r="E22" t="inlineStr">
        <is>
          <t>WILLIAN PITTER CARDOSO LIMA</t>
        </is>
      </c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X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2023</t>
        </is>
      </c>
      <c r="B23" t="n">
        <v>22</v>
      </c>
      <c r="C23" t="inlineStr">
        <is>
          <t>Dashboards to support rehabilitation in orientation and mobility for people who are blind</t>
        </is>
      </c>
      <c r="D23" t="inlineStr">
        <is>
          <t>Brazilian Symposium on Multimedia and the Web</t>
        </is>
      </c>
      <c r="E23" t="inlineStr"/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U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2023</t>
        </is>
      </c>
      <c r="B24" t="n">
        <v>23</v>
      </c>
      <c r="C24" t="inlineStr">
        <is>
          <t>Cooperative Awareness in Cognitive Wireless Networks for Jamming Control</t>
        </is>
      </c>
      <c r="D24" t="inlineStr">
        <is>
          <t>IEEE World Forum on Internet of Things</t>
        </is>
      </c>
      <c r="E24" t="inlineStr"/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2023</t>
        </is>
      </c>
      <c r="B25" t="n">
        <v>24</v>
      </c>
      <c r="C25" t="inlineStr">
        <is>
          <t>Métodos de Detecção de Fake News: Uma Comparação entre as Abordagens de Crowd Signals e Ensembles</t>
        </is>
      </c>
      <c r="D25" t="inlineStr">
        <is>
          <t>XXXVIII Simpósio Brasileiro de Bancos de Dados (SBBD 2023)</t>
        </is>
      </c>
      <c r="E25" t="inlineStr"/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2023</t>
        </is>
      </c>
      <c r="B26" t="n">
        <v>25</v>
      </c>
      <c r="C26" t="inlineStr">
        <is>
          <t>Optimizing the Topology of Wireless Sensor Networks with Multiple Sources and Destinations</t>
        </is>
      </c>
      <c r="D26" t="inlineStr">
        <is>
          <t>The Latin American Workshop on Information Fusion (La Fsion 2023)</t>
        </is>
      </c>
      <c r="E26" t="inlineStr">
        <is>
          <t>LISS DE FATIMA FRANCOISE MOREIRA GRILLO FAULHABER</t>
        </is>
      </c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Q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2023</t>
        </is>
      </c>
      <c r="B27" t="n">
        <v>26</v>
      </c>
      <c r="C27" t="inlineStr">
        <is>
          <t>LOCALIZAÇÃO DE POSTOS DE TESTAGEM DURANTE SURTO DE DOENÇA INFECCIOSA: UMA ABORDAGEM VIA PROGRAMAÇÃO INTEIRA NO MUNICÍPIO DE NITERÓI-RJ</t>
        </is>
      </c>
      <c r="D27" t="inlineStr">
        <is>
          <t>Simpósio Brasileiro de Pesquisa Operacional</t>
        </is>
      </c>
      <c r="E27" t="inlineStr"/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2023</t>
        </is>
      </c>
      <c r="B28" t="n">
        <v>27</v>
      </c>
      <c r="C28" t="inlineStr">
        <is>
          <t>SkillsMe ? Aplicativo para Troca de Conhecimento</t>
        </is>
      </c>
      <c r="D28" t="inlineStr">
        <is>
          <t>Conferência Ibérica de Sistemas e Tecnologias de Informação</t>
        </is>
      </c>
      <c r="E28" t="inlineStr"/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S28" t="n">
        <v>1</v>
      </c>
      <c r="W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2023</t>
        </is>
      </c>
      <c r="B29" t="n">
        <v>28</v>
      </c>
      <c r="C29" t="inlineStr">
        <is>
          <t>SkillsMe - Knowledge Exchange Application</t>
        </is>
      </c>
      <c r="D29" t="inlineStr">
        <is>
          <t>2023 18th Iberian Conference on Information Systems and Technologies (CISTI)</t>
        </is>
      </c>
      <c r="E29" t="inlineStr"/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S29" t="n">
        <v>1</v>
      </c>
      <c r="W29" t="n">
        <v>1</v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2023</t>
        </is>
      </c>
      <c r="B30" t="n">
        <v>29</v>
      </c>
      <c r="C30" t="inlineStr">
        <is>
          <t>Plataform Based on Robotics to Aid the Pedagogy of Students with Dyslexia</t>
        </is>
      </c>
      <c r="D30" t="inlineStr">
        <is>
          <t>18o Iberian Conference on Information Systems</t>
        </is>
      </c>
      <c r="E30" t="inlineStr">
        <is>
          <t>ANDRE LUIS NUNES</t>
        </is>
      </c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2023</t>
        </is>
      </c>
      <c r="B31" t="n">
        <v>30</v>
      </c>
      <c r="C31" t="inlineStr">
        <is>
          <t>Desafios na Predição do Consumo de Pesticidas em Escala Global Usando Aprendizado de Máquina</t>
        </is>
      </c>
      <c r="D31" t="inlineStr">
        <is>
          <t>XVII BRAZILIAN E-SCIENCE WORKSHOP (BRESCI)</t>
        </is>
      </c>
      <c r="E31" t="inlineStr"/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P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2023</t>
        </is>
      </c>
      <c r="B32" t="n">
        <v>31</v>
      </c>
      <c r="C32" t="inlineStr">
        <is>
          <t>Alocação ótima de Equipamentos na Completação de Poços de Petróleo Submarinos: Uma Abordagem Espaço-Temporal por Programação Matemática</t>
        </is>
      </c>
      <c r="D32" t="inlineStr">
        <is>
          <t>Simpósio Brasileiro de Pesquisa Operacional</t>
        </is>
      </c>
      <c r="E32" t="inlineStr"/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P32" t="n">
        <v>1</v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2023</t>
        </is>
      </c>
      <c r="B33" t="n">
        <v>32</v>
      </c>
      <c r="C33" t="inlineStr">
        <is>
          <t>Analisando Robustez da Rede de Passes através da Dispersão de Hub e Authority</t>
        </is>
      </c>
      <c r="D33" t="inlineStr">
        <is>
          <t>Football Analytics Modelling Experience</t>
        </is>
      </c>
      <c r="E33" t="inlineStr">
        <is>
          <t>LUCAS GIUSTI TAVARES</t>
        </is>
      </c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2023</t>
        </is>
      </c>
      <c r="B34" t="n">
        <v>33</v>
      </c>
      <c r="C34" t="inlineStr">
        <is>
          <t>Twitter Adverse Event Detection Using MetaMap for Brazilian Portuguese</t>
        </is>
      </c>
      <c r="D34" t="inlineStr">
        <is>
          <t>Iberian Conference on Information Systems and Technologies</t>
        </is>
      </c>
      <c r="E34" t="inlineStr">
        <is>
          <t>LUIZ AUGUSTO DE SOUZA PERCILIANO</t>
        </is>
      </c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2023</t>
        </is>
      </c>
      <c r="B35" t="n">
        <v>34</v>
      </c>
      <c r="C35" t="inlineStr">
        <is>
          <t>Estudo sobre Modelos de Aprendizado de Máquina para Detecção de Falhas em Turbinas Eólicas</t>
        </is>
      </c>
      <c r="D35" t="inlineStr">
        <is>
          <t>Congresso Nacional de Matemática Aplicada e Computacional</t>
        </is>
      </c>
      <c r="E35" t="inlineStr">
        <is>
          <t>DANIELLE RODRIGUES PINNARODRIGO PEREIRA HAMACHERFERNANDO PEREIRA GONCALVES DE SA</t>
        </is>
      </c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W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2023</t>
        </is>
      </c>
      <c r="B36" t="n">
        <v>35</v>
      </c>
      <c r="C36" t="inlineStr">
        <is>
          <t>Wind turbine fault classification using SCADA and meteorological data fusion</t>
        </is>
      </c>
      <c r="D36" t="inlineStr">
        <is>
          <t>The Latin American Workshop on Information Fusion</t>
        </is>
      </c>
      <c r="E36" t="inlineStr">
        <is>
          <t>DANIELLE RODRIGUES PINNAFERNANDO PEREIRA GONCALVES DE SA</t>
        </is>
      </c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W36" t="n">
        <v>1</v>
      </c>
      <c r="Z36" t="n">
        <v>1</v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2023</t>
        </is>
      </c>
      <c r="B37" t="n">
        <v>36</v>
      </c>
      <c r="C37" t="inlineStr">
        <is>
          <t>Fault Classification of Wind Turbine: A Comparison of Hyperparameter Optimization Methods</t>
        </is>
      </c>
      <c r="D37" t="inlineStr">
        <is>
          <t>International Conference on Optimization</t>
        </is>
      </c>
      <c r="E37" t="inlineStr">
        <is>
          <t>DANIELLE RODRIGUES PINNA</t>
        </is>
      </c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V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2023</t>
        </is>
      </c>
      <c r="B38" t="n">
        <v>37</v>
      </c>
      <c r="C38" t="inlineStr">
        <is>
          <t>Identificação de Falhas em Turbinas Eólicas Utilizando Abordagens de Aprendizado de Máquina</t>
        </is>
      </c>
      <c r="D38" t="inlineStr">
        <is>
          <t>Simpósio Brasileiro de Bancos de Dados</t>
        </is>
      </c>
      <c r="E38" t="inlineStr">
        <is>
          <t>DANIELLE RODRIGUES PINNAFERNANDO PEREIRA GONCALVES DE SA</t>
        </is>
      </c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W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2023</t>
        </is>
      </c>
      <c r="B39" t="n">
        <v>38</v>
      </c>
      <c r="C39" t="inlineStr">
        <is>
          <t>AASI: Sensor Activation Algorithm with Interaction for Low-Cost Microcontrollers</t>
        </is>
      </c>
      <c r="D39" t="inlineStr">
        <is>
          <t>Iberian Conference on Information Systems and Technologies</t>
        </is>
      </c>
      <c r="E39" t="inlineStr"/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2023</t>
        </is>
      </c>
      <c r="B40" t="n">
        <v>39</v>
      </c>
      <c r="C40" t="inlineStr">
        <is>
          <t>AASI: Algoritmo de Ativação de Sensores com Interação para Microcontroladores de baixo custo</t>
        </is>
      </c>
      <c r="D40" t="inlineStr">
        <is>
          <t>Conferência Ibérica de Sistemas e Tecnologias de Informação</t>
        </is>
      </c>
      <c r="E40" t="inlineStr"/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L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2023</t>
        </is>
      </c>
      <c r="B41" t="n">
        <v>40</v>
      </c>
      <c r="C41" t="inlineStr">
        <is>
          <t>Study of a 7-DoF Wearable Low-Cost IMU System Prototype to Measure Upper-Limb Movements</t>
        </is>
      </c>
      <c r="D41" t="inlineStr">
        <is>
          <t>15th IEEE International Conference on Industry Applications (INDUSCON)</t>
        </is>
      </c>
      <c r="E41" t="inlineStr"/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2023</t>
        </is>
      </c>
      <c r="B42" t="n">
        <v>41</v>
      </c>
      <c r="C42" t="inlineStr">
        <is>
          <t>Atividade de Auditoria Interna Governamental nas Universidades Públicas Federais: uma Abordagem Ergológica Aplicada ao Caso de Minas Gerais</t>
        </is>
      </c>
      <c r="D42" t="inlineStr">
        <is>
          <t>SIMPEP - Simpósio de Engenharia de Produção</t>
        </is>
      </c>
      <c r="E42" t="inlineStr"/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P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2023</t>
        </is>
      </c>
      <c r="B43" t="n">
        <v>42</v>
      </c>
      <c r="C43" t="inlineStr">
        <is>
          <t>NSGA-2 para Seleção de Atributos na Detecção de Falhas em Turbinas Eólicas</t>
        </is>
      </c>
      <c r="D43" t="inlineStr">
        <is>
          <t>Simpósio Brasileiro de Pesquisa Operacional (SBPO)</t>
        </is>
      </c>
      <c r="E43" t="inlineStr">
        <is>
          <t>FERNANDO PEREIRA GONCALVES DE SA</t>
        </is>
      </c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X43" t="n">
        <v>1</v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2023</t>
        </is>
      </c>
      <c r="B44" t="n">
        <v>43</v>
      </c>
      <c r="C44" t="inlineStr">
        <is>
          <t>Ações positivas de estímulo às mulheres em STEM: relato de experiência de alunas do Curso Técnico em Informática</t>
        </is>
      </c>
      <c r="D44" t="inlineStr">
        <is>
          <t>Congreso Internacional de Informática Educativa</t>
        </is>
      </c>
      <c r="E44" t="inlineStr"/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2023</t>
        </is>
      </c>
      <c r="B45" t="n">
        <v>44</v>
      </c>
      <c r="C45" t="inlineStr">
        <is>
          <t>Análise do gênero de pesquisadores em eventos do Congresso da Sociedade Brasileira de Computação</t>
        </is>
      </c>
      <c r="D45" t="inlineStr">
        <is>
          <t>Women in Information Technology</t>
        </is>
      </c>
      <c r="E45" t="inlineStr">
        <is>
          <t>LUCIANA DA COSTA VARJOLO</t>
        </is>
      </c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2023</t>
        </is>
      </c>
      <c r="B46" t="n">
        <v>45</v>
      </c>
      <c r="C46" t="inlineStr">
        <is>
          <t>Heuristics for the allocation of students in Brazilian public schools: a case study</t>
        </is>
      </c>
      <c r="D46" t="inlineStr">
        <is>
          <t>Iberian Conference on Information Systems and Technologies</t>
        </is>
      </c>
      <c r="E46" t="inlineStr">
        <is>
          <t>CARLOS ALBERTO MARTINS DE SOUZA TELES</t>
        </is>
      </c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W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2023</t>
        </is>
      </c>
      <c r="B47" t="n">
        <v>46</v>
      </c>
      <c r="C47" t="inlineStr">
        <is>
          <t>Heuristic for the Students Allocation in Brazilian Public Schools: a Case Study</t>
        </is>
      </c>
      <c r="D47" t="inlineStr">
        <is>
          <t>2023 18th Iberian Conference on Information Systems and Technologies (CISTI)</t>
        </is>
      </c>
      <c r="E47" t="inlineStr"/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X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2022</t>
        </is>
      </c>
      <c r="B48" t="n">
        <v>47</v>
      </c>
      <c r="C48" t="inlineStr">
        <is>
          <t>Construção e Validação de um Sistema IoT de Baixo Custo para Detecção de Vazamento de Água em Residências</t>
        </is>
      </c>
      <c r="D48" t="inlineStr">
        <is>
          <t>XIII Computer on the Beach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Q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2022</t>
        </is>
      </c>
      <c r="B49" t="n">
        <v>48</v>
      </c>
      <c r="C49" t="inlineStr">
        <is>
          <t>VITA 2.0 - Sistema de avaliação de aulas</t>
        </is>
      </c>
      <c r="D49" t="inlineStr">
        <is>
          <t>Conferência Ibérica de Sistemas e Tecnologias de Informação</t>
        </is>
      </c>
      <c r="E49" t="inlineStr">
        <is>
          <t>LUCIANA DA COSTA VARJOLO</t>
        </is>
      </c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W49" t="n">
        <v>1</v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2022</t>
        </is>
      </c>
      <c r="B50" t="n">
        <v>49</v>
      </c>
      <c r="C50" t="inlineStr">
        <is>
          <t>VITA 2.0 - Class evaluation system</t>
        </is>
      </c>
      <c r="D50" t="inlineStr">
        <is>
          <t>2022 17th Iberian Conference on Information Systems and Technologies (CISTI)</t>
        </is>
      </c>
      <c r="E50" t="inlineStr"/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W50" t="n">
        <v>1</v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2022</t>
        </is>
      </c>
      <c r="B51" t="n">
        <v>50</v>
      </c>
      <c r="C51" t="inlineStr">
        <is>
          <t>A review of ontology-based approaches for sentiment analysis: possible improvements on the brazilian affective computing scenario</t>
        </is>
      </c>
      <c r="D51" t="inlineStr">
        <is>
          <t>Brazilian Seminar on Ontologies</t>
        </is>
      </c>
      <c r="E51" t="inlineStr"/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S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2022</t>
        </is>
      </c>
      <c r="B52" t="n">
        <v>51</v>
      </c>
      <c r="C52" t="inlineStr">
        <is>
          <t>Dicionário de Fundamentos Morais em Espanhol</t>
        </is>
      </c>
      <c r="D52" t="inlineStr">
        <is>
          <t>Congreso Internacional de Informática Educativa</t>
        </is>
      </c>
      <c r="E52" t="inlineStr"/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2022</t>
        </is>
      </c>
      <c r="B53" t="n">
        <v>52</v>
      </c>
      <c r="C53" t="inlineStr">
        <is>
          <t>Identification of the North Brazil Current through spatial motifs in fixed time slices</t>
        </is>
      </c>
      <c r="D53" t="inlineStr">
        <is>
          <t>Brazilian eScience Workshop</t>
        </is>
      </c>
      <c r="E53" t="inlineStr"/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Z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2022</t>
        </is>
      </c>
      <c r="B54" t="n">
        <v>53</v>
      </c>
      <c r="C54" t="inlineStr">
        <is>
          <t>Sistema para Coleta de Dados Comportamentais de Pacientes com Transtorno do Espectro Autista</t>
        </is>
      </c>
      <c r="D54" t="inlineStr">
        <is>
          <t>XL SIMPÓSIO BRASILEIRO DE TELECOMUNICAÇÕES E PROCESSAMENTO DE SINAIS - SBrT 2022</t>
        </is>
      </c>
      <c r="E54" t="inlineStr">
        <is>
          <t>LEANDRO DE SOUZA LIMA CHERNICHARO</t>
        </is>
      </c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O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2022</t>
        </is>
      </c>
      <c r="B55" t="n">
        <v>54</v>
      </c>
      <c r="C55" t="inlineStr">
        <is>
          <t>Otimização combinatória aplicada a composição de equipes esportivas</t>
        </is>
      </c>
      <c r="D55" t="inlineStr">
        <is>
          <t>Simpósio Brasileiro de Pesquisa Operacional</t>
        </is>
      </c>
      <c r="E55" t="inlineStr"/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R55" t="n">
        <v>1</v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2022</t>
        </is>
      </c>
      <c r="B56" t="n">
        <v>55</v>
      </c>
      <c r="C56" t="inlineStr">
        <is>
          <t>Evaluating machine learning models for essential protein identification</t>
        </is>
      </c>
      <c r="D56" t="inlineStr">
        <is>
          <t>Brazilian Symposium on Bioinformatics</t>
        </is>
      </c>
      <c r="E56" t="inlineStr">
        <is>
          <t>JESSICA DA SILVA COSTA</t>
        </is>
      </c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2022</t>
        </is>
      </c>
      <c r="B57" t="n">
        <v>56</v>
      </c>
      <c r="C57" t="inlineStr">
        <is>
          <t>Comparison of machine learning pipelines for gene expression matrices</t>
        </is>
      </c>
      <c r="D57" t="inlineStr">
        <is>
          <t>Brazilian Symposium on Bioinformatics</t>
        </is>
      </c>
      <c r="E57" t="inlineStr"/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W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2022</t>
        </is>
      </c>
      <c r="B58" t="n">
        <v>57</v>
      </c>
      <c r="C58" t="inlineStr">
        <is>
          <t>Towards a Definition for Extreme Weather Events in Rio de Janeiro City</t>
        </is>
      </c>
      <c r="D58" t="inlineStr">
        <is>
          <t>Simpósio Brasileiro de Banco de Dados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O58" t="n">
        <v>1</v>
      </c>
      <c r="P58" t="n">
        <v>1</v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2022</t>
        </is>
      </c>
      <c r="B59" t="n">
        <v>58</v>
      </c>
      <c r="C59" t="inlineStr">
        <is>
          <t>Analysis of precipitation data in Rio de Janeiro city using Extreme Value Theory</t>
        </is>
      </c>
      <c r="D59" t="inlineStr">
        <is>
          <t>Simpósio Brasileiro de Banco de Dados</t>
        </is>
      </c>
      <c r="E59" t="inlineStr"/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P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2022</t>
        </is>
      </c>
      <c r="B60" t="n">
        <v>59</v>
      </c>
      <c r="C60" t="inlineStr">
        <is>
          <t>PROBLEMA DO NÍVEL DE SERVIÇO NA LOCALIZAÇÃO DE BASES DE VEÍCULOS DE RESGATE</t>
        </is>
      </c>
      <c r="D60" t="inlineStr">
        <is>
          <t>Congresso Nacional de Pesquisa e Ensino em Transporte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2022</t>
        </is>
      </c>
      <c r="B61" t="n">
        <v>60</v>
      </c>
      <c r="C61" t="inlineStr">
        <is>
          <t>SkillsMe - Plataforma de Troca de Conhecimento</t>
        </is>
      </c>
      <c r="D61" t="inlineStr">
        <is>
          <t>Conferência Ibérica de Sistemas e Tecnologias de Informação</t>
        </is>
      </c>
      <c r="E61" t="inlineStr"/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S61" t="n">
        <v>1</v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2022</t>
        </is>
      </c>
      <c r="B62" t="n">
        <v>61</v>
      </c>
      <c r="C62" t="inlineStr">
        <is>
          <t>Towards Robust Cluster-Based Hyperparameter Optimization</t>
        </is>
      </c>
      <c r="D62" t="inlineStr">
        <is>
          <t>Simpósio Brasileiro de Banco de Dados</t>
        </is>
      </c>
      <c r="E62" t="inlineStr"/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O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2022</t>
        </is>
      </c>
      <c r="B63" t="n">
        <v>62</v>
      </c>
      <c r="C63" t="inlineStr">
        <is>
          <t>A conjugated evolutionary algorithm for hyperparameter optimization</t>
        </is>
      </c>
      <c r="D63" t="inlineStr">
        <is>
          <t>IEEE Congress on Evolutionary Computation</t>
        </is>
      </c>
      <c r="E63" t="inlineStr">
        <is>
          <t>MARCELLO ALBERTO SOARES SERQUEIRA</t>
        </is>
      </c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O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  <row r="64">
      <c r="A64" t="inlineStr">
        <is>
          <t>2022</t>
        </is>
      </c>
      <c r="B64" t="n">
        <v>63</v>
      </c>
      <c r="C64" t="inlineStr">
        <is>
          <t>Development and Implementation of a Communication Network in a Formula SAE Car</t>
        </is>
      </c>
      <c r="D64" t="inlineStr">
        <is>
          <t>International Conference on Computational Science and Computational Intelligence</t>
        </is>
      </c>
      <c r="E64" t="inlineStr"/>
      <c r="F64">
        <f>VLOOKUP(D64,LConferencias!A:B,2,FALSE)</f>
        <v/>
      </c>
      <c r="G64">
        <f>VLOOKUP(D64,LConferencias!A:C,3,FALSE)</f>
        <v/>
      </c>
      <c r="H64">
        <f>VLOOKUP(D64,LConferencias!A:D,4,FALSE)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VLOOKUP(D64,LConferencias!A:E,5,FALSE)*IF(I64&gt;0,1.1,1)*AD64</f>
        <v/>
      </c>
    </row>
    <row r="65">
      <c r="A65" t="inlineStr">
        <is>
          <t>2022</t>
        </is>
      </c>
      <c r="B65" t="n">
        <v>64</v>
      </c>
      <c r="C65" t="inlineStr">
        <is>
          <t>Towards a cloud-based framework for online and integrated event detection</t>
        </is>
      </c>
      <c r="D65" t="inlineStr">
        <is>
          <t>Simpósio Brasileiro de Banco de Dados</t>
        </is>
      </c>
      <c r="E65" t="inlineStr"/>
      <c r="F65">
        <f>VLOOKUP(D65,LConferencias!A:B,2,FALSE)</f>
        <v/>
      </c>
      <c r="G65">
        <f>VLOOKUP(D65,LConferencias!A:C,3,FALSE)</f>
        <v/>
      </c>
      <c r="H65">
        <f>VLOOKUP(D65,LConferencias!A:D,4,FALSE)</f>
        <v/>
      </c>
      <c r="I65">
        <f>IF(E65&lt;&gt;"",1,0)</f>
        <v/>
      </c>
      <c r="Z65" t="n">
        <v>1</v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VLOOKUP(D65,LConferencias!A:E,5,FALSE)*IF(I65&gt;0,1.1,1)*AD65</f>
        <v/>
      </c>
    </row>
    <row r="66">
      <c r="A66" t="inlineStr">
        <is>
          <t>2022</t>
        </is>
      </c>
      <c r="B66" t="n">
        <v>65</v>
      </c>
      <c r="C66" t="inlineStr">
        <is>
          <t>Forward and Backward Inertial Anomaly Detector: A Novel Time Series Event Detection Method</t>
        </is>
      </c>
      <c r="D66" t="inlineStr">
        <is>
          <t>2022 International Joint Conference on Neural Networks (IJCNN)</t>
        </is>
      </c>
      <c r="E66" t="inlineStr"/>
      <c r="F66">
        <f>VLOOKUP(D66,LConferencias!A:B,2,FALSE)</f>
        <v/>
      </c>
      <c r="G66">
        <f>VLOOKUP(D66,LConferencias!A:C,3,FALSE)</f>
        <v/>
      </c>
      <c r="H66">
        <f>VLOOKUP(D66,LConferencias!A:D,4,FALSE)</f>
        <v/>
      </c>
      <c r="I66">
        <f>IF(E66&lt;&gt;"",1,0)</f>
        <v/>
      </c>
      <c r="Z66" t="n">
        <v>1</v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VLOOKUP(D66,LConferencias!A:E,5,FALSE)*IF(I66&gt;0,1.1,1)*AD66</f>
        <v/>
      </c>
    </row>
    <row r="67">
      <c r="A67" t="inlineStr">
        <is>
          <t>2022</t>
        </is>
      </c>
      <c r="B67" t="n">
        <v>66</v>
      </c>
      <c r="C67" t="inlineStr">
        <is>
          <t>Long-Term Person Reidentification: Challenges and Outlook</t>
        </is>
      </c>
      <c r="D67" t="inlineStr">
        <is>
          <t>International Conference on Optimization</t>
        </is>
      </c>
      <c r="E67" t="inlineStr">
        <is>
          <t>ANDERSON NASCIMENTO MANHAES</t>
        </is>
      </c>
      <c r="F67">
        <f>VLOOKUP(D67,LConferencias!A:B,2,FALSE)</f>
        <v/>
      </c>
      <c r="G67">
        <f>VLOOKUP(D67,LConferencias!A:C,3,FALSE)</f>
        <v/>
      </c>
      <c r="H67">
        <f>VLOOKUP(D67,LConferencias!A:D,4,FALSE)</f>
        <v/>
      </c>
      <c r="I67">
        <f>IF(E67&lt;&gt;"",1,0)</f>
        <v/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VLOOKUP(D67,LConferencias!A:E,5,FALSE)*IF(I67&gt;0,1.1,1)*AD67</f>
        <v/>
      </c>
    </row>
    <row r="68">
      <c r="A68" t="inlineStr">
        <is>
          <t>2022</t>
        </is>
      </c>
      <c r="B68" t="n">
        <v>67</v>
      </c>
      <c r="C68" t="inlineStr">
        <is>
          <t>Uma avaliação da relação entre o desempenho de jogadores e a atratividade de jogos educacionais</t>
        </is>
      </c>
      <c r="D68" t="inlineStr">
        <is>
          <t>Simpósio Brasileiro de Informática na Educação</t>
        </is>
      </c>
      <c r="E68" t="inlineStr">
        <is>
          <t>FLAVIO PINHEIRO MARQUES</t>
        </is>
      </c>
      <c r="F68">
        <f>VLOOKUP(D68,LConferencias!A:B,2,FALSE)</f>
        <v/>
      </c>
      <c r="G68">
        <f>VLOOKUP(D68,LConferencias!A:C,3,FALSE)</f>
        <v/>
      </c>
      <c r="H68">
        <f>VLOOKUP(D68,LConferencias!A:D,4,FALSE)</f>
        <v/>
      </c>
      <c r="I68">
        <f>IF(E68&lt;&gt;"",1,0)</f>
        <v/>
      </c>
      <c r="P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VLOOKUP(D68,LConferencias!A:E,5,FALSE)*IF(I68&gt;0,1.1,1)*AD68</f>
        <v/>
      </c>
    </row>
    <row r="69">
      <c r="A69" t="inlineStr">
        <is>
          <t>2022</t>
        </is>
      </c>
      <c r="B69" t="n">
        <v>68</v>
      </c>
      <c r="C69" t="inlineStr">
        <is>
          <t>Machine learning: new approach to identify olive-tree cultivars</t>
        </is>
      </c>
      <c r="D69" t="inlineStr">
        <is>
          <t>International Conference on Optimization</t>
        </is>
      </c>
      <c r="E69" t="inlineStr">
        <is>
          <t>JANIO DE SOUZA LIMA</t>
        </is>
      </c>
      <c r="F69">
        <f>VLOOKUP(D69,LConferencias!A:B,2,FALSE)</f>
        <v/>
      </c>
      <c r="G69">
        <f>VLOOKUP(D69,LConferencias!A:C,3,FALSE)</f>
        <v/>
      </c>
      <c r="H69">
        <f>VLOOKUP(D69,LConferencias!A:D,4,FALSE)</f>
        <v/>
      </c>
      <c r="I69">
        <f>IF(E69&lt;&gt;"",1,0)</f>
        <v/>
      </c>
      <c r="L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VLOOKUP(D69,LConferencias!A:E,5,FALSE)*IF(I69&gt;0,1.1,1)*AD69</f>
        <v/>
      </c>
    </row>
    <row r="70">
      <c r="A70" t="inlineStr">
        <is>
          <t>2022</t>
        </is>
      </c>
      <c r="B70" t="n">
        <v>69</v>
      </c>
      <c r="C70" t="inlineStr">
        <is>
          <t>Rescue Operations on Urban Forests: A Metaheuristic Approach</t>
        </is>
      </c>
      <c r="D70" t="inlineStr">
        <is>
          <t>MIT SCALE Latin America Conference</t>
        </is>
      </c>
      <c r="E70" t="inlineStr">
        <is>
          <t>IGOR DA SILVA MORAIS</t>
        </is>
      </c>
      <c r="F70">
        <f>VLOOKUP(D70,LConferencias!A:B,2,FALSE)</f>
        <v/>
      </c>
      <c r="G70">
        <f>VLOOKUP(D70,LConferencias!A:C,3,FALSE)</f>
        <v/>
      </c>
      <c r="H70">
        <f>VLOOKUP(D70,LConferencias!A:D,4,FALSE)</f>
        <v/>
      </c>
      <c r="I70">
        <f>IF(E70&lt;&gt;"",1,0)</f>
        <v/>
      </c>
      <c r="O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VLOOKUP(D70,LConferencias!A:E,5,FALSE)*IF(I70&gt;0,1.1,1)*AD70</f>
        <v/>
      </c>
    </row>
    <row r="71">
      <c r="A71" t="inlineStr">
        <is>
          <t>2022</t>
        </is>
      </c>
      <c r="B71" t="n">
        <v>70</v>
      </c>
      <c r="C71" t="inlineStr">
        <is>
          <t>A Hybrid BRKGA Approach for the Multiproduct Two Stage Capacitated Facility Location Problem</t>
        </is>
      </c>
      <c r="D71" t="inlineStr">
        <is>
          <t>IEEE Congress on Evolutionary Computation</t>
        </is>
      </c>
      <c r="E71" t="inlineStr">
        <is>
          <t>IGOR DA SILVA MORAIS</t>
        </is>
      </c>
      <c r="F71">
        <f>VLOOKUP(D71,LConferencias!A:B,2,FALSE)</f>
        <v/>
      </c>
      <c r="G71">
        <f>VLOOKUP(D71,LConferencias!A:C,3,FALSE)</f>
        <v/>
      </c>
      <c r="H71">
        <f>VLOOKUP(D71,LConferencias!A:D,4,FALSE)</f>
        <v/>
      </c>
      <c r="I71">
        <f>IF(E71&lt;&gt;"",1,0)</f>
        <v/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VLOOKUP(D71,LConferencias!A:E,5,FALSE)*IF(I71&gt;0,1.1,1)*AD71</f>
        <v/>
      </c>
    </row>
    <row r="72">
      <c r="A72" t="inlineStr">
        <is>
          <t>2022</t>
        </is>
      </c>
      <c r="B72" t="n">
        <v>71</v>
      </c>
      <c r="C72" t="inlineStr">
        <is>
          <t>Exploring Data Preprocessing and Machine Learning Methods for Forecasting Worldwide Fertilizers Consumption</t>
        </is>
      </c>
      <c r="D72" t="inlineStr">
        <is>
          <t>2022 International Joint Conference on Neural Networks (IJCNN)</t>
        </is>
      </c>
      <c r="E72" t="inlineStr">
        <is>
          <t>ADALBERTO MINEIRO DE ANDRADE</t>
        </is>
      </c>
      <c r="F72">
        <f>VLOOKUP(D72,LConferencias!A:B,2,FALSE)</f>
        <v/>
      </c>
      <c r="G72">
        <f>VLOOKUP(D72,LConferencias!A:C,3,FALSE)</f>
        <v/>
      </c>
      <c r="H72">
        <f>VLOOKUP(D72,LConferencias!A:D,4,FALSE)</f>
        <v/>
      </c>
      <c r="I72">
        <f>IF(E72&lt;&gt;"",1,0)</f>
        <v/>
      </c>
      <c r="O72" t="n">
        <v>1</v>
      </c>
      <c r="V72" t="n">
        <v>1</v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VLOOKUP(D72,LConferencias!A:E,5,FALSE)*IF(I72&gt;0,1.1,1)*AD72</f>
        <v/>
      </c>
    </row>
    <row r="73">
      <c r="A73" t="inlineStr">
        <is>
          <t>2022</t>
        </is>
      </c>
      <c r="B73" t="n">
        <v>72</v>
      </c>
      <c r="C73" t="inlineStr">
        <is>
          <t>A Comprehensive Approach for Applying Threat Modeling to Internet of Things Systems</t>
        </is>
      </c>
      <c r="D73" t="inlineStr">
        <is>
          <t>2022 IEEE 8th World Forum on Internet of Things (WF-IoT)</t>
        </is>
      </c>
      <c r="E73" t="inlineStr"/>
      <c r="F73">
        <f>VLOOKUP(D73,LConferencias!A:B,2,FALSE)</f>
        <v/>
      </c>
      <c r="G73">
        <f>VLOOKUP(D73,LConferencias!A:C,3,FALSE)</f>
        <v/>
      </c>
      <c r="H73">
        <f>VLOOKUP(D73,LConferencias!A:D,4,FALSE)</f>
        <v/>
      </c>
      <c r="I73">
        <f>IF(E73&lt;&gt;"",1,0)</f>
        <v/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VLOOKUP(D73,LConferencias!A:E,5,FALSE)*IF(I73&gt;0,1.1,1)*AD73</f>
        <v/>
      </c>
    </row>
    <row r="74">
      <c r="A74" t="inlineStr">
        <is>
          <t>2022</t>
        </is>
      </c>
      <c r="B74" t="n">
        <v>73</v>
      </c>
      <c r="C74" t="inlineStr">
        <is>
          <t>Fault Identification in Wind Turbines: A Data-Centric Machine Learning Approach</t>
        </is>
      </c>
      <c r="D74" t="inlineStr">
        <is>
          <t>2022 International Conference on Computational Science and Computational Intelligence (CSCI)</t>
        </is>
      </c>
      <c r="E74" t="inlineStr"/>
      <c r="F74">
        <f>VLOOKUP(D74,LConferencias!A:B,2,FALSE)</f>
        <v/>
      </c>
      <c r="G74">
        <f>VLOOKUP(D74,LConferencias!A:C,3,FALSE)</f>
        <v/>
      </c>
      <c r="H74">
        <f>VLOOKUP(D74,LConferencias!A:D,4,FALSE)</f>
        <v/>
      </c>
      <c r="I74">
        <f>IF(E74&lt;&gt;"",1,0)</f>
        <v/>
      </c>
      <c r="Z74" t="n">
        <v>1</v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VLOOKUP(D74,LConferencias!A:E,5,FALSE)*IF(I74&gt;0,1.1,1)*AD74</f>
        <v/>
      </c>
    </row>
    <row r="75">
      <c r="A75" t="inlineStr">
        <is>
          <t>2022</t>
        </is>
      </c>
      <c r="B75" t="n">
        <v>74</v>
      </c>
      <c r="C75" t="inlineStr">
        <is>
          <t>Autonomous Path Follow UAV to Assist Onshore Pipe Inspection Tasks</t>
        </is>
      </c>
      <c r="D75" t="inlineStr">
        <is>
          <t>International Conference on Robotics and Automation Engineering (ICRAE)</t>
        </is>
      </c>
      <c r="E75" t="inlineStr">
        <is>
          <t>JANIO DE SOUZA LIMA</t>
        </is>
      </c>
      <c r="F75">
        <f>VLOOKUP(D75,LConferencias!A:B,2,FALSE)</f>
        <v/>
      </c>
      <c r="G75">
        <f>VLOOKUP(D75,LConferencias!A:C,3,FALSE)</f>
        <v/>
      </c>
      <c r="H75">
        <f>VLOOKUP(D75,LConferencias!A:D,4,FALSE)</f>
        <v/>
      </c>
      <c r="I75">
        <f>IF(E75&lt;&gt;"",1,0)</f>
        <v/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VLOOKUP(D75,LConferencias!A:E,5,FALSE)*IF(I75&gt;0,1.1,1)*AD75</f>
        <v/>
      </c>
    </row>
    <row r="76">
      <c r="A76" t="inlineStr">
        <is>
          <t>2022</t>
        </is>
      </c>
      <c r="B76" t="n">
        <v>75</v>
      </c>
      <c r="C76" t="inlineStr">
        <is>
          <t>An Approach for Sensory Effects Dispersion Simulation with Computational Fluid Dynamics</t>
        </is>
      </c>
      <c r="D76" t="inlineStr">
        <is>
          <t>Simpósio Brasileiro de Sistemas Multimídia e Web (Webmedia)</t>
        </is>
      </c>
      <c r="E76" t="inlineStr">
        <is>
          <t>RENATO DE OLIVEIRA RODRIGUES</t>
        </is>
      </c>
      <c r="F76">
        <f>VLOOKUP(D76,LConferencias!A:B,2,FALSE)</f>
        <v/>
      </c>
      <c r="G76">
        <f>VLOOKUP(D76,LConferencias!A:C,3,FALSE)</f>
        <v/>
      </c>
      <c r="H76">
        <f>VLOOKUP(D76,LConferencias!A:D,4,FALSE)</f>
        <v/>
      </c>
      <c r="I76">
        <f>IF(E76&lt;&gt;"",1,0)</f>
        <v/>
      </c>
      <c r="L76" t="n">
        <v>1</v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VLOOKUP(D76,LConferencias!A:E,5,FALSE)*IF(I76&gt;0,1.1,1)*AD76</f>
        <v/>
      </c>
    </row>
    <row r="77">
      <c r="A77" t="inlineStr">
        <is>
          <t>2022</t>
        </is>
      </c>
      <c r="B77" t="n">
        <v>76</v>
      </c>
      <c r="C77" t="inlineStr">
        <is>
          <t>O Discurso de Ódio Homofóbico no Twitter a partir da Análise de Dados</t>
        </is>
      </c>
      <c r="D77" t="inlineStr">
        <is>
          <t>BRAZILIAN WORKSHOP ON SOCIAL NETWORK ANALYSIS AND MINING (BRASNAM 2022)</t>
        </is>
      </c>
      <c r="E77" t="inlineStr"/>
      <c r="F77">
        <f>VLOOKUP(D77,LConferencias!A:B,2,FALSE)</f>
        <v/>
      </c>
      <c r="G77">
        <f>VLOOKUP(D77,LConferencias!A:C,3,FALSE)</f>
        <v/>
      </c>
      <c r="H77">
        <f>VLOOKUP(D77,LConferencias!A:D,4,FALSE)</f>
        <v/>
      </c>
      <c r="I77">
        <f>IF(E77&lt;&gt;"",1,0)</f>
        <v/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VLOOKUP(D77,LConferencias!A:E,5,FALSE)*IF(I77&gt;0,1.1,1)*AD77</f>
        <v/>
      </c>
    </row>
    <row r="78">
      <c r="A78" t="inlineStr">
        <is>
          <t>2022</t>
        </is>
      </c>
      <c r="B78" t="n">
        <v>77</v>
      </c>
      <c r="C78" t="inlineStr">
        <is>
          <t>An IoT-based System for Landslides Warnings Using a Real Time Slope Monitoring Model</t>
        </is>
      </c>
      <c r="D78" t="inlineStr">
        <is>
          <t>XIII Computer on the Beach</t>
        </is>
      </c>
      <c r="E78" t="inlineStr"/>
      <c r="F78">
        <f>VLOOKUP(D78,LConferencias!A:B,2,FALSE)</f>
        <v/>
      </c>
      <c r="G78">
        <f>VLOOKUP(D78,LConferencias!A:C,3,FALSE)</f>
        <v/>
      </c>
      <c r="H78">
        <f>VLOOKUP(D78,LConferencias!A:D,4,FALSE)</f>
        <v/>
      </c>
      <c r="I78">
        <f>IF(E78&lt;&gt;"",1,0)</f>
        <v/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VLOOKUP(D78,LConferencias!A:E,5,FALSE)*IF(I78&gt;0,1.1,1)*AD78</f>
        <v/>
      </c>
    </row>
    <row r="79">
      <c r="A79" t="inlineStr">
        <is>
          <t>2022</t>
        </is>
      </c>
      <c r="B79" t="n">
        <v>78</v>
      </c>
      <c r="C79" t="inlineStr">
        <is>
          <t>Utilizing Educational Robotics for learning about Sustainability issues</t>
        </is>
      </c>
      <c r="D79" t="inlineStr">
        <is>
          <t>19o IEEE Latin American Robotics Symposium</t>
        </is>
      </c>
      <c r="E79" t="inlineStr"/>
      <c r="F79">
        <f>VLOOKUP(D79,LConferencias!A:B,2,FALSE)</f>
        <v/>
      </c>
      <c r="G79">
        <f>VLOOKUP(D79,LConferencias!A:C,3,FALSE)</f>
        <v/>
      </c>
      <c r="H79">
        <f>VLOOKUP(D79,LConferencias!A:D,4,FALSE)</f>
        <v/>
      </c>
      <c r="I79">
        <f>IF(E79&lt;&gt;"",1,0)</f>
        <v/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VLOOKUP(D79,LConferencias!A:E,5,FALSE)*IF(I79&gt;0,1.1,1)*AD79</f>
        <v/>
      </c>
    </row>
    <row r="80">
      <c r="A80" t="inlineStr">
        <is>
          <t>2021</t>
        </is>
      </c>
      <c r="B80" t="n">
        <v>79</v>
      </c>
      <c r="C80" t="inlineStr">
        <is>
          <t>Sensory Effect Extraction for 360° Media Content</t>
        </is>
      </c>
      <c r="D80" t="inlineStr">
        <is>
          <t>WebMedia '21: Brazilian Symposium on Multimedia and the Web</t>
        </is>
      </c>
      <c r="E80" t="inlineStr"/>
      <c r="F80">
        <f>VLOOKUP(D80,LConferencias!A:B,2,FALSE)</f>
        <v/>
      </c>
      <c r="G80">
        <f>VLOOKUP(D80,LConferencias!A:C,3,FALSE)</f>
        <v/>
      </c>
      <c r="H80">
        <f>VLOOKUP(D80,LConferencias!A:D,4,FALSE)</f>
        <v/>
      </c>
      <c r="I80">
        <f>IF(E80&lt;&gt;"",1,0)</f>
        <v/>
      </c>
      <c r="U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VLOOKUP(D80,LConferencias!A:E,5,FALSE)*IF(I80&gt;0,1.1,1)*AD80</f>
        <v/>
      </c>
    </row>
    <row r="81">
      <c r="A81" t="inlineStr">
        <is>
          <t>2021</t>
        </is>
      </c>
      <c r="B81" t="n">
        <v>80</v>
      </c>
      <c r="C81" t="inlineStr">
        <is>
          <t>Um algoritmo genético com função de aptidão flexível para seleção de atributos em dados educacionais</t>
        </is>
      </c>
      <c r="D81" t="inlineStr">
        <is>
          <t>Simpósio Brasileiro de Banco de Dados</t>
        </is>
      </c>
      <c r="E81" t="inlineStr">
        <is>
          <t>DANIELLE FONTES DE ALBUQUERQUE</t>
        </is>
      </c>
      <c r="F81">
        <f>VLOOKUP(D81,LConferencias!A:B,2,FALSE)</f>
        <v/>
      </c>
      <c r="G81">
        <f>VLOOKUP(D81,LConferencias!A:C,3,FALSE)</f>
        <v/>
      </c>
      <c r="H81">
        <f>VLOOKUP(D81,LConferencias!A:D,4,FALSE)</f>
        <v/>
      </c>
      <c r="I81">
        <f>IF(E81&lt;&gt;"",1,0)</f>
        <v/>
      </c>
      <c r="L81" t="n">
        <v>1</v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VLOOKUP(D81,LConferencias!A:E,5,FALSE)*IF(I81&gt;0,1.1,1)*AD81</f>
        <v/>
      </c>
    </row>
    <row r="82">
      <c r="A82" t="inlineStr">
        <is>
          <t>2021</t>
        </is>
      </c>
      <c r="B82" t="n">
        <v>81</v>
      </c>
      <c r="C82" t="inlineStr">
        <is>
          <t>Bio-Inspired Protocols for Embodied Multi-Agent Systems</t>
        </is>
      </c>
      <c r="D82" t="inlineStr">
        <is>
          <t>13th International Conference on Agents and Artificial Intelligence</t>
        </is>
      </c>
      <c r="E82" t="inlineStr"/>
      <c r="F82">
        <f>VLOOKUP(D82,LConferencias!A:B,2,FALSE)</f>
        <v/>
      </c>
      <c r="G82">
        <f>VLOOKUP(D82,LConferencias!A:C,3,FALSE)</f>
        <v/>
      </c>
      <c r="H82">
        <f>VLOOKUP(D82,LConferencias!A:D,4,FALSE)</f>
        <v/>
      </c>
      <c r="I82">
        <f>IF(E82&lt;&gt;"",1,0)</f>
        <v/>
      </c>
      <c r="O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VLOOKUP(D82,LConferencias!A:E,5,FALSE)*IF(I82&gt;0,1.1,1)*AD82</f>
        <v/>
      </c>
    </row>
    <row r="83">
      <c r="A83" t="inlineStr">
        <is>
          <t>2021</t>
        </is>
      </c>
      <c r="B83" t="n">
        <v>82</v>
      </c>
      <c r="C83" t="inlineStr">
        <is>
          <t>NAT: Towards an Emotional Agent</t>
        </is>
      </c>
      <c r="D83" t="inlineStr">
        <is>
          <t>Conferência Ibérica de Sistemas e Tecnologias de Informação</t>
        </is>
      </c>
      <c r="E83" t="inlineStr">
        <is>
          <t>FELIPE OLIVEIRA FEDER</t>
        </is>
      </c>
      <c r="F83">
        <f>VLOOKUP(D83,LConferencias!A:B,2,FALSE)</f>
        <v/>
      </c>
      <c r="G83">
        <f>VLOOKUP(D83,LConferencias!A:C,3,FALSE)</f>
        <v/>
      </c>
      <c r="H83">
        <f>VLOOKUP(D83,LConferencias!A:D,4,FALSE)</f>
        <v/>
      </c>
      <c r="I83">
        <f>IF(E83&lt;&gt;"",1,0)</f>
        <v/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VLOOKUP(D83,LConferencias!A:E,5,FALSE)*IF(I83&gt;0,1.1,1)*AD83</f>
        <v/>
      </c>
    </row>
    <row r="84">
      <c r="A84" t="inlineStr">
        <is>
          <t>2021</t>
        </is>
      </c>
      <c r="B84" t="n">
        <v>83</v>
      </c>
      <c r="C84" t="inlineStr">
        <is>
          <t>Wrapper Algorithm for choosing machine learning functions and methods in SSAS</t>
        </is>
      </c>
      <c r="D84" t="inlineStr">
        <is>
          <t>CCSC Northwestern Regional Conference</t>
        </is>
      </c>
      <c r="E84" t="inlineStr"/>
      <c r="F84">
        <f>VLOOKUP(D84,LConferencias!A:B,2,FALSE)</f>
        <v/>
      </c>
      <c r="G84">
        <f>VLOOKUP(D84,LConferencias!A:C,3,FALSE)</f>
        <v/>
      </c>
      <c r="H84">
        <f>VLOOKUP(D84,LConferencias!A:D,4,FALSE)</f>
        <v/>
      </c>
      <c r="I84">
        <f>IF(E84&lt;&gt;"",1,0)</f>
        <v/>
      </c>
      <c r="O84" t="n">
        <v>1</v>
      </c>
      <c r="P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VLOOKUP(D84,LConferencias!A:E,5,FALSE)*IF(I84&gt;0,1.1,1)*AD84</f>
        <v/>
      </c>
    </row>
    <row r="85">
      <c r="A85" t="inlineStr">
        <is>
          <t>2021</t>
        </is>
      </c>
      <c r="B85" t="n">
        <v>84</v>
      </c>
      <c r="C85" t="inlineStr">
        <is>
          <t>Classificação da Avaliação de Imersão em Aplicações Multissensoriais</t>
        </is>
      </c>
      <c r="D85" t="inlineStr">
        <is>
          <t>Escola Regional de Informática</t>
        </is>
      </c>
      <c r="E85" t="inlineStr"/>
      <c r="F85">
        <f>VLOOKUP(D85,LConferencias!A:B,2,FALSE)</f>
        <v/>
      </c>
      <c r="G85">
        <f>VLOOKUP(D85,LConferencias!A:C,3,FALSE)</f>
        <v/>
      </c>
      <c r="H85">
        <f>VLOOKUP(D85,LConferencias!A:D,4,FALSE)</f>
        <v/>
      </c>
      <c r="I85">
        <f>IF(E85&lt;&gt;"",1,0)</f>
        <v/>
      </c>
      <c r="P85" t="n">
        <v>1</v>
      </c>
      <c r="U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VLOOKUP(D85,LConferencias!A:E,5,FALSE)*IF(I85&gt;0,1.1,1)*AD85</f>
        <v/>
      </c>
    </row>
    <row r="86">
      <c r="A86" t="inlineStr">
        <is>
          <t>2021</t>
        </is>
      </c>
      <c r="B86" t="n">
        <v>85</v>
      </c>
      <c r="C86" t="inlineStr">
        <is>
          <t>Generalização de Mineração de Sequências Restritas no Espaço e no Tempo</t>
        </is>
      </c>
      <c r="D86" t="inlineStr">
        <is>
          <t>Simpósio Brasileiro de Banco de Dados</t>
        </is>
      </c>
      <c r="E86" t="inlineStr"/>
      <c r="F86">
        <f>VLOOKUP(D86,LConferencias!A:B,2,FALSE)</f>
        <v/>
      </c>
      <c r="G86">
        <f>VLOOKUP(D86,LConferencias!A:C,3,FALSE)</f>
        <v/>
      </c>
      <c r="H86">
        <f>VLOOKUP(D86,LConferencias!A:D,4,FALSE)</f>
        <v/>
      </c>
      <c r="I86">
        <f>IF(E86&lt;&gt;"",1,0)</f>
        <v/>
      </c>
      <c r="Z86" t="n">
        <v>1</v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VLOOKUP(D86,LConferencias!A:E,5,FALSE)*IF(I86&gt;0,1.1,1)*AD86</f>
        <v/>
      </c>
    </row>
    <row r="87">
      <c r="A87" t="inlineStr">
        <is>
          <t>2021</t>
        </is>
      </c>
      <c r="B87" t="n">
        <v>86</v>
      </c>
      <c r="C87" t="inlineStr">
        <is>
          <t>Longest Common Subsequence Aplicada à Comparação de Proteínas</t>
        </is>
      </c>
      <c r="D87" t="inlineStr">
        <is>
          <t>Escola Regional de Informática do Rio de Janeiro</t>
        </is>
      </c>
      <c r="E87" t="inlineStr"/>
      <c r="F87">
        <f>VLOOKUP(D87,LConferencias!A:B,2,FALSE)</f>
        <v/>
      </c>
      <c r="G87">
        <f>VLOOKUP(D87,LConferencias!A:C,3,FALSE)</f>
        <v/>
      </c>
      <c r="H87">
        <f>VLOOKUP(D87,LConferencias!A:D,4,FALSE)</f>
        <v/>
      </c>
      <c r="I87">
        <f>IF(E87&lt;&gt;"",1,0)</f>
        <v/>
      </c>
      <c r="W87" t="n">
        <v>1</v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VLOOKUP(D87,LConferencias!A:E,5,FALSE)*IF(I87&gt;0,1.1,1)*AD87</f>
        <v/>
      </c>
    </row>
    <row r="88">
      <c r="A88" t="inlineStr">
        <is>
          <t>2021</t>
        </is>
      </c>
      <c r="B88" t="n">
        <v>87</v>
      </c>
      <c r="C88" t="inlineStr">
        <is>
          <t>Análise de Dados de Focos de Calor no Brasil Através de Técnicas de Visualização</t>
        </is>
      </c>
      <c r="D88" t="inlineStr">
        <is>
          <t>Brazilian e-Science Workshop (BreSci)</t>
        </is>
      </c>
      <c r="E88" t="inlineStr"/>
      <c r="F88">
        <f>VLOOKUP(D88,LConferencias!A:B,2,FALSE)</f>
        <v/>
      </c>
      <c r="G88">
        <f>VLOOKUP(D88,LConferencias!A:C,3,FALSE)</f>
        <v/>
      </c>
      <c r="H88">
        <f>VLOOKUP(D88,LConferencias!A:D,4,FALSE)</f>
        <v/>
      </c>
      <c r="I88">
        <f>IF(E88&lt;&gt;"",1,0)</f>
        <v/>
      </c>
      <c r="Q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VLOOKUP(D88,LConferencias!A:E,5,FALSE)*IF(I88&gt;0,1.1,1)*AD88</f>
        <v/>
      </c>
    </row>
    <row r="89">
      <c r="A89" t="inlineStr">
        <is>
          <t>2021</t>
        </is>
      </c>
      <c r="B89" t="n">
        <v>88</v>
      </c>
      <c r="C89" t="inlineStr">
        <is>
          <t>Prioridade Dinâmica de Mensagens Aplicada a Redes de Sensores Corporais Sem-Fio</t>
        </is>
      </c>
      <c r="D89" t="inlineStr">
        <is>
          <t>XII Computer on the Beach</t>
        </is>
      </c>
      <c r="E89" t="inlineStr"/>
      <c r="F89">
        <f>VLOOKUP(D89,LConferencias!A:B,2,FALSE)</f>
        <v/>
      </c>
      <c r="G89">
        <f>VLOOKUP(D89,LConferencias!A:C,3,FALSE)</f>
        <v/>
      </c>
      <c r="H89">
        <f>VLOOKUP(D89,LConferencias!A:D,4,FALSE)</f>
        <v/>
      </c>
      <c r="I89">
        <f>IF(E89&lt;&gt;"",1,0)</f>
        <v/>
      </c>
      <c r="X89" t="n">
        <v>1</v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VLOOKUP(D89,LConferencias!A:E,5,FALSE)*IF(I89&gt;0,1.1,1)*AD89</f>
        <v/>
      </c>
    </row>
    <row r="90">
      <c r="A90" t="inlineStr">
        <is>
          <t>2021</t>
        </is>
      </c>
      <c r="B90" t="n">
        <v>89</v>
      </c>
      <c r="C90" t="inlineStr">
        <is>
          <t>Análise de métodos de tratamento de outliers para predição dos retornos de índices de ações negociados em bolsa</t>
        </is>
      </c>
      <c r="D90" t="inlineStr">
        <is>
          <t>https://sbbd</t>
        </is>
      </c>
      <c r="E90" t="inlineStr">
        <is>
          <t>CRISTIANE GEAJANIO DE SOUZA LIMA</t>
        </is>
      </c>
      <c r="F90">
        <f>VLOOKUP(D90,LConferencias!A:B,2,FALSE)</f>
        <v/>
      </c>
      <c r="G90">
        <f>VLOOKUP(D90,LConferencias!A:C,3,FALSE)</f>
        <v/>
      </c>
      <c r="H90">
        <f>VLOOKUP(D90,LConferencias!A:D,4,FALSE)</f>
        <v/>
      </c>
      <c r="I90">
        <f>IF(E90&lt;&gt;"",1,0)</f>
        <v/>
      </c>
      <c r="O90" t="n">
        <v>1</v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VLOOKUP(D90,LConferencias!A:E,5,FALSE)*IF(I90&gt;0,1.1,1)*AD90</f>
        <v/>
      </c>
    </row>
    <row r="91">
      <c r="A91" t="inlineStr">
        <is>
          <t>2021</t>
        </is>
      </c>
      <c r="B91" t="n">
        <v>90</v>
      </c>
      <c r="C91" t="inlineStr">
        <is>
          <t>Detecção automática de arritmia cardíaca em procedimento de Hemodiálise usando Random Forests</t>
        </is>
      </c>
      <c r="D91" t="inlineStr">
        <is>
          <t>XV Congresso Brasileiro de Inteligência Computacional</t>
        </is>
      </c>
      <c r="E91" t="inlineStr"/>
      <c r="F91">
        <f>VLOOKUP(D91,LConferencias!A:B,2,FALSE)</f>
        <v/>
      </c>
      <c r="G91">
        <f>VLOOKUP(D91,LConferencias!A:C,3,FALSE)</f>
        <v/>
      </c>
      <c r="H91">
        <f>VLOOKUP(D91,LConferencias!A:D,4,FALSE)</f>
        <v/>
      </c>
      <c r="I91">
        <f>IF(E91&lt;&gt;"",1,0)</f>
        <v/>
      </c>
      <c r="Q91" t="n">
        <v>1</v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VLOOKUP(D91,LConferencias!A:E,5,FALSE)*IF(I91&gt;0,1.1,1)*AD91</f>
        <v/>
      </c>
    </row>
    <row r="92">
      <c r="A92" t="inlineStr">
        <is>
          <t>2021</t>
        </is>
      </c>
      <c r="B92" t="n">
        <v>91</v>
      </c>
      <c r="C92" t="inlineStr">
        <is>
          <t>SisCoV-BR: Sistema de informação de Casos de COVID-19 no Brasil</t>
        </is>
      </c>
      <c r="D92" t="inlineStr">
        <is>
          <t>Escola Regional de Informática do Rio de Janeiro</t>
        </is>
      </c>
      <c r="E92" t="inlineStr"/>
      <c r="F92">
        <f>VLOOKUP(D92,LConferencias!A:B,2,FALSE)</f>
        <v/>
      </c>
      <c r="G92">
        <f>VLOOKUP(D92,LConferencias!A:C,3,FALSE)</f>
        <v/>
      </c>
      <c r="H92">
        <f>VLOOKUP(D92,LConferencias!A:D,4,FALSE)</f>
        <v/>
      </c>
      <c r="I92">
        <f>IF(E92&lt;&gt;"",1,0)</f>
        <v/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VLOOKUP(D92,LConferencias!A:E,5,FALSE)*IF(I92&gt;0,1.1,1)*AD92</f>
        <v/>
      </c>
    </row>
    <row r="93">
      <c r="A93" t="inlineStr">
        <is>
          <t>2021</t>
        </is>
      </c>
      <c r="B93" t="n">
        <v>92</v>
      </c>
      <c r="C93" t="inlineStr">
        <is>
          <t>Uma implementação da busca em largura com estrutura bag e OpenMP</t>
        </is>
      </c>
      <c r="D93" t="inlineStr">
        <is>
          <t>Simpósio em Sistemas Computacionais de Alto Desempenho (WSCAD)</t>
        </is>
      </c>
      <c r="E93" t="inlineStr"/>
      <c r="F93">
        <f>VLOOKUP(D93,LConferencias!A:B,2,FALSE)</f>
        <v/>
      </c>
      <c r="G93">
        <f>VLOOKUP(D93,LConferencias!A:C,3,FALSE)</f>
        <v/>
      </c>
      <c r="H93">
        <f>VLOOKUP(D93,LConferencias!A:D,4,FALSE)</f>
        <v/>
      </c>
      <c r="I93">
        <f>IF(E93&lt;&gt;"",1,0)</f>
        <v/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VLOOKUP(D93,LConferencias!A:E,5,FALSE)*IF(I93&gt;0,1.1,1)*AD93</f>
        <v/>
      </c>
    </row>
    <row r="94">
      <c r="A94" t="inlineStr">
        <is>
          <t>2021</t>
        </is>
      </c>
      <c r="B94" t="n">
        <v>93</v>
      </c>
      <c r="C94" t="inlineStr">
        <is>
          <t>Captura de Fluxo Evasivo via Decomposição de Benders</t>
        </is>
      </c>
      <c r="D94" t="inlineStr">
        <is>
          <t>Congresso Nacional de Pesquisa e Ensino em Transporte</t>
        </is>
      </c>
      <c r="E94" t="inlineStr"/>
      <c r="F94">
        <f>VLOOKUP(D94,LConferencias!A:B,2,FALSE)</f>
        <v/>
      </c>
      <c r="G94">
        <f>VLOOKUP(D94,LConferencias!A:C,3,FALSE)</f>
        <v/>
      </c>
      <c r="H94">
        <f>VLOOKUP(D94,LConferencias!A:D,4,FALSE)</f>
        <v/>
      </c>
      <c r="I94">
        <f>IF(E94&lt;&gt;"",1,0)</f>
        <v/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VLOOKUP(D94,LConferencias!A:E,5,FALSE)*IF(I94&gt;0,1.1,1)*AD94</f>
        <v/>
      </c>
    </row>
    <row r="95">
      <c r="A95" t="inlineStr">
        <is>
          <t>2021</t>
        </is>
      </c>
      <c r="B95" t="n">
        <v>94</v>
      </c>
      <c r="C95" t="inlineStr">
        <is>
          <t>Funções Executivas e Idade Relativa como Preditores de Sucesso no Futebol</t>
        </is>
      </c>
      <c r="D95" t="inlineStr">
        <is>
          <t>Escola Regional de Informática do Rio de Janeiro (ERI-RJ)</t>
        </is>
      </c>
      <c r="E95" t="inlineStr"/>
      <c r="F95">
        <f>VLOOKUP(D95,LConferencias!A:B,2,FALSE)</f>
        <v/>
      </c>
      <c r="G95">
        <f>VLOOKUP(D95,LConferencias!A:C,3,FALSE)</f>
        <v/>
      </c>
      <c r="H95">
        <f>VLOOKUP(D95,LConferencias!A:D,4,FALSE)</f>
        <v/>
      </c>
      <c r="I95">
        <f>IF(E95&lt;&gt;"",1,0)</f>
        <v/>
      </c>
      <c r="P95" t="n">
        <v>1</v>
      </c>
      <c r="V95" t="n">
        <v>1</v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VLOOKUP(D95,LConferencias!A:E,5,FALSE)*IF(I95&gt;0,1.1,1)*AD95</f>
        <v/>
      </c>
    </row>
    <row r="96">
      <c r="A96" t="inlineStr">
        <is>
          <t>2021</t>
        </is>
      </c>
      <c r="B96" t="n">
        <v>95</v>
      </c>
      <c r="C96" t="inlineStr">
        <is>
          <t>Prescriptive Analytics in Rescue Operations: A Combinatorial Optimization approach</t>
        </is>
      </c>
      <c r="D96" t="inlineStr">
        <is>
          <t>Ibero-American Congress of Smart Cities</t>
        </is>
      </c>
      <c r="E96" t="inlineStr">
        <is>
          <t>IGOR DA SILVA MORAIS</t>
        </is>
      </c>
      <c r="F96">
        <f>VLOOKUP(D96,LConferencias!A:B,2,FALSE)</f>
        <v/>
      </c>
      <c r="G96">
        <f>VLOOKUP(D96,LConferencias!A:C,3,FALSE)</f>
        <v/>
      </c>
      <c r="H96">
        <f>VLOOKUP(D96,LConferencias!A:D,4,FALSE)</f>
        <v/>
      </c>
      <c r="I96">
        <f>IF(E96&lt;&gt;"",1,0)</f>
        <v/>
      </c>
      <c r="O96" t="n">
        <v>1</v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VLOOKUP(D96,LConferencias!A:E,5,FALSE)*IF(I96&gt;0,1.1,1)*AD96</f>
        <v/>
      </c>
    </row>
    <row r="97">
      <c r="A97" t="inlineStr">
        <is>
          <t>2021</t>
        </is>
      </c>
      <c r="B97" t="n">
        <v>96</v>
      </c>
      <c r="C97" t="inlineStr">
        <is>
          <t>Uma heurística baseada em GRASP-VND para o Problema de Roteamento de Mula de Dados em Redes Mistas</t>
        </is>
      </c>
      <c r="D97" t="inlineStr">
        <is>
          <t>Simpósio Brasileiro de Pesquisa Operacional</t>
        </is>
      </c>
      <c r="E97" t="inlineStr">
        <is>
          <t>IGOR DA SILVA MORAIS</t>
        </is>
      </c>
      <c r="F97">
        <f>VLOOKUP(D97,LConferencias!A:B,2,FALSE)</f>
        <v/>
      </c>
      <c r="G97">
        <f>VLOOKUP(D97,LConferencias!A:C,3,FALSE)</f>
        <v/>
      </c>
      <c r="H97">
        <f>VLOOKUP(D97,LConferencias!A:D,4,FALSE)</f>
        <v/>
      </c>
      <c r="I97">
        <f>IF(E97&lt;&gt;"",1,0)</f>
        <v/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VLOOKUP(D97,LConferencias!A:E,5,FALSE)*IF(I97&gt;0,1.1,1)*AD97</f>
        <v/>
      </c>
    </row>
    <row r="98">
      <c r="A98" t="inlineStr">
        <is>
          <t>2021</t>
        </is>
      </c>
      <c r="B98" t="n">
        <v>97</v>
      </c>
      <c r="C98" t="inlineStr">
        <is>
          <t>A GRASP-RVND Metaheuristic for the Data Mule Routing Problem with Limited Autonomy</t>
        </is>
      </c>
      <c r="D98" t="inlineStr">
        <is>
          <t>MIT SCALE Latin America Conference</t>
        </is>
      </c>
      <c r="E98" t="inlineStr">
        <is>
          <t>IGOR DA SILVA MORAIS</t>
        </is>
      </c>
      <c r="F98">
        <f>VLOOKUP(D98,LConferencias!A:B,2,FALSE)</f>
        <v/>
      </c>
      <c r="G98">
        <f>VLOOKUP(D98,LConferencias!A:C,3,FALSE)</f>
        <v/>
      </c>
      <c r="H98">
        <f>VLOOKUP(D98,LConferencias!A:D,4,FALSE)</f>
        <v/>
      </c>
      <c r="I98">
        <f>IF(E98&lt;&gt;"",1,0)</f>
        <v/>
      </c>
      <c r="O98" t="n">
        <v>1</v>
      </c>
      <c r="X98" t="n">
        <v>1</v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VLOOKUP(D98,LConferencias!A:E,5,FALSE)*IF(I98&gt;0,1.1,1)*AD98</f>
        <v/>
      </c>
    </row>
    <row r="99">
      <c r="A99" t="inlineStr">
        <is>
          <t>2021</t>
        </is>
      </c>
      <c r="B99" t="n">
        <v>98</v>
      </c>
      <c r="C99" t="inlineStr">
        <is>
          <t>Um Processo para Extração de Dados em Mídias Sociais para Detecção de Reações Adversas a Medicamentos</t>
        </is>
      </c>
      <c r="D99" t="inlineStr">
        <is>
          <t>Escola Regional de Informática do Rio de Janeiro</t>
        </is>
      </c>
      <c r="E99" t="inlineStr"/>
      <c r="F99">
        <f>VLOOKUP(D99,LConferencias!A:B,2,FALSE)</f>
        <v/>
      </c>
      <c r="G99">
        <f>VLOOKUP(D99,LConferencias!A:C,3,FALSE)</f>
        <v/>
      </c>
      <c r="H99">
        <f>VLOOKUP(D99,LConferencias!A:D,4,FALSE)</f>
        <v/>
      </c>
      <c r="I99">
        <f>IF(E99&lt;&gt;"",1,0)</f>
        <v/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VLOOKUP(D99,LConferencias!A:E,5,FALSE)*IF(I99&gt;0,1.1,1)*AD99</f>
        <v/>
      </c>
    </row>
    <row r="100">
      <c r="A100" t="inlineStr">
        <is>
          <t>2021</t>
        </is>
      </c>
      <c r="B100" t="n">
        <v>99</v>
      </c>
      <c r="C100" t="inlineStr">
        <is>
          <t>Avaliando contribuições na substituição de termos informais em classificação de texto de redes sociais com NetSpeak-BR</t>
        </is>
      </c>
      <c r="D100" t="inlineStr">
        <is>
          <t>Brazilian Workshop on Social Network Analysis and Mining</t>
        </is>
      </c>
      <c r="E100" t="inlineStr">
        <is>
          <t>RAFAELA DE CASTRO  DO NASCIMENTORAFAELA DE CASTRO  DO NASCIMENTOGABRIEL NASCIMENTO DO SANTOSGABRIEL NASCIMENTO DO SANTOSGABRIEL NASCIMENTO DO SANTOS</t>
        </is>
      </c>
      <c r="F100">
        <f>VLOOKUP(D100,LConferencias!A:B,2,FALSE)</f>
        <v/>
      </c>
      <c r="G100">
        <f>VLOOKUP(D100,LConferencias!A:C,3,FALSE)</f>
        <v/>
      </c>
      <c r="H100">
        <f>VLOOKUP(D100,LConferencias!A:D,4,FALSE)</f>
        <v/>
      </c>
      <c r="I100">
        <f>IF(E100&lt;&gt;"",1,0)</f>
        <v/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VLOOKUP(D100,LConferencias!A:E,5,FALSE)*IF(I100&gt;0,1.1,1)*AD100</f>
        <v/>
      </c>
    </row>
    <row r="101">
      <c r="A101" t="inlineStr">
        <is>
          <t>2021</t>
        </is>
      </c>
      <c r="B101" t="n">
        <v>100</v>
      </c>
      <c r="C101" t="inlineStr">
        <is>
          <t>MAAT: Multisensorial Audiobooks Authoring Tool</t>
        </is>
      </c>
      <c r="D101" t="inlineStr">
        <is>
          <t>Brazilian Symposium on Multimedia and the Web</t>
        </is>
      </c>
      <c r="E101" t="inlineStr">
        <is>
          <t>HELDER YUKIO OKUNO</t>
        </is>
      </c>
      <c r="F101">
        <f>VLOOKUP(D101,LConferencias!A:B,2,FALSE)</f>
        <v/>
      </c>
      <c r="G101">
        <f>VLOOKUP(D101,LConferencias!A:C,3,FALSE)</f>
        <v/>
      </c>
      <c r="H101">
        <f>VLOOKUP(D101,LConferencias!A:D,4,FALSE)</f>
        <v/>
      </c>
      <c r="I101">
        <f>IF(E101&lt;&gt;"",1,0)</f>
        <v/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VLOOKUP(D101,LConferencias!A:E,5,FALSE)*IF(I101&gt;0,1.1,1)*AD101</f>
        <v/>
      </c>
    </row>
    <row r="102">
      <c r="A102" t="inlineStr">
        <is>
          <t>2021</t>
        </is>
      </c>
      <c r="B102" t="n">
        <v>101</v>
      </c>
      <c r="C102" t="inlineStr">
        <is>
          <t>Multisensorial Audiobooks: Improving Accessibility with WCAG Standard</t>
        </is>
      </c>
      <c r="D102" t="inlineStr">
        <is>
          <t>Latin American Conference on Learning Objects and Technologies</t>
        </is>
      </c>
      <c r="E102" t="inlineStr">
        <is>
          <t>HELDER YUKIO OKUNO</t>
        </is>
      </c>
      <c r="F102">
        <f>VLOOKUP(D102,LConferencias!A:B,2,FALSE)</f>
        <v/>
      </c>
      <c r="G102">
        <f>VLOOKUP(D102,LConferencias!A:C,3,FALSE)</f>
        <v/>
      </c>
      <c r="H102">
        <f>VLOOKUP(D102,LConferencias!A:D,4,FALSE)</f>
        <v/>
      </c>
      <c r="I102">
        <f>IF(E102&lt;&gt;"",1,0)</f>
        <v/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VLOOKUP(D102,LConferencias!A:E,5,FALSE)*IF(I102&gt;0,1.1,1)*AD102</f>
        <v/>
      </c>
    </row>
    <row r="103">
      <c r="A103" t="inlineStr">
        <is>
          <t>2021</t>
        </is>
      </c>
      <c r="B103" t="n">
        <v>102</v>
      </c>
      <c r="C103" t="inlineStr">
        <is>
          <t>Aplicação do Algoritmo de k-Means na Visualização de Mapas Digitais de Elevação de Solo na Região do Recôncavo Baiano</t>
        </is>
      </c>
      <c r="D103" t="inlineStr">
        <is>
          <t>Escola Regional de Informática do Rio de Janeiro</t>
        </is>
      </c>
      <c r="E103" t="inlineStr">
        <is>
          <t>GABRIELLE DA SILVA PEREIRA</t>
        </is>
      </c>
      <c r="F103">
        <f>VLOOKUP(D103,LConferencias!A:B,2,FALSE)</f>
        <v/>
      </c>
      <c r="G103">
        <f>VLOOKUP(D103,LConferencias!A:C,3,FALSE)</f>
        <v/>
      </c>
      <c r="H103">
        <f>VLOOKUP(D103,LConferencias!A:D,4,FALSE)</f>
        <v/>
      </c>
      <c r="I103">
        <f>IF(E103&lt;&gt;"",1,0)</f>
        <v/>
      </c>
      <c r="L103" t="n">
        <v>1</v>
      </c>
      <c r="Q103" t="n">
        <v>1</v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VLOOKUP(D103,LConferencias!A:E,5,FALSE)*IF(I103&gt;0,1.1,1)*AD103</f>
        <v/>
      </c>
    </row>
    <row r="104">
      <c r="A104" t="inlineStr">
        <is>
          <t>2021</t>
        </is>
      </c>
      <c r="B104" t="n">
        <v>103</v>
      </c>
      <c r="C104" t="inlineStr">
        <is>
          <t>Visualização de dados de turbinas eólicas baseado na Análise de Componentes Principais</t>
        </is>
      </c>
      <c r="D104" t="inlineStr">
        <is>
          <t>Escola Regional de Informática - ERI RJ 2021</t>
        </is>
      </c>
      <c r="E104" t="inlineStr">
        <is>
          <t>DANIELLE RODRIGUES PINNARODRIGO PEREIRA HAMACHERFERNANDO PEREIRA GONCALVES DE SA</t>
        </is>
      </c>
      <c r="F104">
        <f>VLOOKUP(D104,LConferencias!A:B,2,FALSE)</f>
        <v/>
      </c>
      <c r="G104">
        <f>VLOOKUP(D104,LConferencias!A:C,3,FALSE)</f>
        <v/>
      </c>
      <c r="H104">
        <f>VLOOKUP(D104,LConferencias!A:D,4,FALSE)</f>
        <v/>
      </c>
      <c r="I104">
        <f>IF(E104&lt;&gt;"",1,0)</f>
        <v/>
      </c>
      <c r="Q104" t="n">
        <v>1</v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VLOOKUP(D104,LConferencias!A:E,5,FALSE)*IF(I104&gt;0,1.1,1)*AD104</f>
        <v/>
      </c>
    </row>
    <row r="105">
      <c r="A105" t="inlineStr">
        <is>
          <t>2021</t>
        </is>
      </c>
      <c r="B105" t="n">
        <v>104</v>
      </c>
      <c r="C105" t="inlineStr">
        <is>
          <t>MastitAlert: em direção à detecção da mastite durante o ato da ordenha</t>
        </is>
      </c>
      <c r="D105" t="inlineStr">
        <is>
          <t>Brazilian e-Science Workshop</t>
        </is>
      </c>
      <c r="E105" t="inlineStr"/>
      <c r="F105">
        <f>VLOOKUP(D105,LConferencias!A:B,2,FALSE)</f>
        <v/>
      </c>
      <c r="G105">
        <f>VLOOKUP(D105,LConferencias!A:C,3,FALSE)</f>
        <v/>
      </c>
      <c r="H105">
        <f>VLOOKUP(D105,LConferencias!A:D,4,FALSE)</f>
        <v/>
      </c>
      <c r="I105">
        <f>IF(E105&lt;&gt;"",1,0)</f>
        <v/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VLOOKUP(D105,LConferencias!A:E,5,FALSE)*IF(I105&gt;0,1.1,1)*AD105</f>
        <v/>
      </c>
    </row>
    <row r="106">
      <c r="A106" t="inlineStr">
        <is>
          <t>2021</t>
        </is>
      </c>
      <c r="B106" t="n">
        <v>105</v>
      </c>
      <c r="C106" t="inlineStr">
        <is>
          <t>Drone with anti-larvaes biomedicines, using deep learning to identify the reproduction zones of insects</t>
        </is>
      </c>
      <c r="D106" t="inlineStr">
        <is>
          <t>16o Iberian Conference on Information Systems</t>
        </is>
      </c>
      <c r="E106" t="inlineStr"/>
      <c r="F106">
        <f>VLOOKUP(D106,LConferencias!A:B,2,FALSE)</f>
        <v/>
      </c>
      <c r="G106">
        <f>VLOOKUP(D106,LConferencias!A:C,3,FALSE)</f>
        <v/>
      </c>
      <c r="H106">
        <f>VLOOKUP(D106,LConferencias!A:D,4,FALSE)</f>
        <v/>
      </c>
      <c r="I106">
        <f>IF(E106&lt;&gt;"",1,0)</f>
        <v/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VLOOKUP(D106,LConferencias!A:E,5,FALSE)*IF(I106&gt;0,1.1,1)*AD106</f>
        <v/>
      </c>
    </row>
    <row r="107">
      <c r="A107" t="inlineStr">
        <is>
          <t>2021</t>
        </is>
      </c>
      <c r="B107" t="n">
        <v>106</v>
      </c>
      <c r="C107" t="inlineStr">
        <is>
          <t>Construindo um jogo para o ensino de biorremediação</t>
        </is>
      </c>
      <c r="D107" t="inlineStr">
        <is>
          <t>Simpósio Brasileiro de Informática na Educação</t>
        </is>
      </c>
      <c r="E107" t="inlineStr"/>
      <c r="F107">
        <f>VLOOKUP(D107,LConferencias!A:B,2,FALSE)</f>
        <v/>
      </c>
      <c r="G107">
        <f>VLOOKUP(D107,LConferencias!A:C,3,FALSE)</f>
        <v/>
      </c>
      <c r="H107">
        <f>VLOOKUP(D107,LConferencias!A:D,4,FALSE)</f>
        <v/>
      </c>
      <c r="I107">
        <f>IF(E107&lt;&gt;"",1,0)</f>
        <v/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VLOOKUP(D107,LConferencias!A:E,5,FALSE)*IF(I107&gt;0,1.1,1)*AD107</f>
        <v/>
      </c>
    </row>
    <row r="108">
      <c r="A108" t="inlineStr">
        <is>
          <t>2021</t>
        </is>
      </c>
      <c r="B108" t="n">
        <v>107</v>
      </c>
      <c r="C108" t="inlineStr">
        <is>
          <t>Modelagem Computacional de Efeitos Sensoriais</t>
        </is>
      </c>
      <c r="D108" t="inlineStr">
        <is>
          <t>Escola Regional de Informática - ERI RJ 2021</t>
        </is>
      </c>
      <c r="E108" t="inlineStr">
        <is>
          <t>RENATO DE OLIVEIRA RODRIGUES</t>
        </is>
      </c>
      <c r="F108">
        <f>VLOOKUP(D108,LConferencias!A:B,2,FALSE)</f>
        <v/>
      </c>
      <c r="G108">
        <f>VLOOKUP(D108,LConferencias!A:C,3,FALSE)</f>
        <v/>
      </c>
      <c r="H108">
        <f>VLOOKUP(D108,LConferencias!A:D,4,FALSE)</f>
        <v/>
      </c>
      <c r="I108">
        <f>IF(E108&lt;&gt;"",1,0)</f>
        <v/>
      </c>
      <c r="L108" t="n">
        <v>1</v>
      </c>
      <c r="Q108" t="n">
        <v>1</v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VLOOKUP(D108,LConferencias!A:E,5,FALSE)*IF(I108&gt;0,1.1,1)*AD108</f>
        <v/>
      </c>
    </row>
    <row r="109">
      <c r="A109" t="inlineStr">
        <is>
          <t>2021</t>
        </is>
      </c>
      <c r="B109" t="n">
        <v>108</v>
      </c>
      <c r="C109" t="inlineStr">
        <is>
          <t>GuitarEasy - An Interactive Approach to the Study of Music Theory</t>
        </is>
      </c>
      <c r="D109" t="inlineStr">
        <is>
          <t>Conferência Ibérica de Sistemas e Tecnologias de Informação</t>
        </is>
      </c>
      <c r="E109" t="inlineStr"/>
      <c r="F109">
        <f>VLOOKUP(D109,LConferencias!A:B,2,FALSE)</f>
        <v/>
      </c>
      <c r="G109">
        <f>VLOOKUP(D109,LConferencias!A:C,3,FALSE)</f>
        <v/>
      </c>
      <c r="H109">
        <f>VLOOKUP(D109,LConferencias!A:D,4,FALSE)</f>
        <v/>
      </c>
      <c r="I109">
        <f>IF(E109&lt;&gt;"",1,0)</f>
        <v/>
      </c>
      <c r="S109" t="n">
        <v>1</v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VLOOKUP(D109,LConferencias!A:E,5,FALSE)*IF(I109&gt;0,1.1,1)*AD109</f>
        <v/>
      </c>
    </row>
    <row r="110">
      <c r="A110" t="inlineStr">
        <is>
          <t>2021</t>
        </is>
      </c>
      <c r="B110" t="n">
        <v>109</v>
      </c>
      <c r="C110" t="inlineStr">
        <is>
          <t>Estimating transaction cost for cloud-based private ethereum blockchains</t>
        </is>
      </c>
      <c r="D110" t="inlineStr">
        <is>
          <t>Simpósio Brasileiro de Redes de Computadores e Sistemas Distribuídos</t>
        </is>
      </c>
      <c r="E110" t="inlineStr">
        <is>
          <t>IVSON GONCALVES DA SILVA</t>
        </is>
      </c>
      <c r="F110">
        <f>VLOOKUP(D110,LConferencias!A:B,2,FALSE)</f>
        <v/>
      </c>
      <c r="G110">
        <f>VLOOKUP(D110,LConferencias!A:C,3,FALSE)</f>
        <v/>
      </c>
      <c r="H110">
        <f>VLOOKUP(D110,LConferencias!A:D,4,FALSE)</f>
        <v/>
      </c>
      <c r="I110">
        <f>IF(E110&lt;&gt;"",1,0)</f>
        <v/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VLOOKUP(D110,LConferencias!A:E,5,FALSE)*IF(I110&gt;0,1.1,1)*AD110</f>
        <v/>
      </c>
    </row>
    <row r="111">
      <c r="A111" t="inlineStr">
        <is>
          <t>2021</t>
        </is>
      </c>
      <c r="B111" t="n">
        <v>110</v>
      </c>
      <c r="C111" t="inlineStr">
        <is>
          <t>Avaliação dos diferentes tipos de redes LSTM para predição de ações na bolsa de valores</t>
        </is>
      </c>
      <c r="D111" t="inlineStr">
        <is>
          <t>Escola Regional de Informática do Rio de Janeiro (ERI-RJ)</t>
        </is>
      </c>
      <c r="E111" t="inlineStr"/>
      <c r="F111">
        <f>VLOOKUP(D111,LConferencias!A:B,2,FALSE)</f>
        <v/>
      </c>
      <c r="G111">
        <f>VLOOKUP(D111,LConferencias!A:C,3,FALSE)</f>
        <v/>
      </c>
      <c r="H111">
        <f>VLOOKUP(D111,LConferencias!A:D,4,FALSE)</f>
        <v/>
      </c>
      <c r="I111">
        <f>IF(E111&lt;&gt;"",1,0)</f>
        <v/>
      </c>
      <c r="P111" t="n">
        <v>1</v>
      </c>
      <c r="V111" t="n">
        <v>1</v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VLOOKUP(D111,LConferencias!A:E,5,FALSE)*IF(I111&gt;0,1.1,1)*AD111</f>
        <v/>
      </c>
    </row>
    <row r="112">
      <c r="A112" t="inlineStr">
        <is>
          <t>2021</t>
        </is>
      </c>
      <c r="B112" t="n">
        <v>111</v>
      </c>
      <c r="C112" t="inlineStr">
        <is>
          <t>A Hybrid BRKGA Approach for the Two Stage Capacitated Facility Location Problem</t>
        </is>
      </c>
      <c r="D112" t="inlineStr">
        <is>
          <t>IEEE Congress on Evolutionary Computation</t>
        </is>
      </c>
      <c r="E112" t="inlineStr">
        <is>
          <t>IGOR DA SILVA MORAISLISS DE FATIMA FRANCOISE MOREIRA GRILLO FAULHABER</t>
        </is>
      </c>
      <c r="F112">
        <f>VLOOKUP(D112,LConferencias!A:B,2,FALSE)</f>
        <v/>
      </c>
      <c r="G112">
        <f>VLOOKUP(D112,LConferencias!A:C,3,FALSE)</f>
        <v/>
      </c>
      <c r="H112">
        <f>VLOOKUP(D112,LConferencias!A:D,4,FALSE)</f>
        <v/>
      </c>
      <c r="I112">
        <f>IF(E112&lt;&gt;"",1,0)</f>
        <v/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VLOOKUP(D112,LConferencias!A:E,5,FALSE)*IF(I112&gt;0,1.1,1)*AD112</f>
        <v/>
      </c>
    </row>
    <row r="113">
      <c r="A113" t="inlineStr">
        <is>
          <t>2021</t>
        </is>
      </c>
      <c r="B113" t="n">
        <v>112</v>
      </c>
      <c r="C113" t="inlineStr">
        <is>
          <t>Integrated Dataset of Brazilian Flights</t>
        </is>
      </c>
      <c r="D113" t="inlineStr">
        <is>
          <t>XV Brazilian e-Science Workshop (BreSci)</t>
        </is>
      </c>
      <c r="E113" t="inlineStr"/>
      <c r="F113">
        <f>VLOOKUP(D113,LConferencias!A:B,2,FALSE)</f>
        <v/>
      </c>
      <c r="G113">
        <f>VLOOKUP(D113,LConferencias!A:C,3,FALSE)</f>
        <v/>
      </c>
      <c r="H113">
        <f>VLOOKUP(D113,LConferencias!A:D,4,FALSE)</f>
        <v/>
      </c>
      <c r="I113">
        <f>IF(E113&lt;&gt;"",1,0)</f>
        <v/>
      </c>
      <c r="R113" t="n">
        <v>1</v>
      </c>
      <c r="U113" t="n">
        <v>1</v>
      </c>
      <c r="V113" t="n">
        <v>1</v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VLOOKUP(D113,LConferencias!A:E,5,FALSE)*IF(I113&gt;0,1.1,1)*AD113</f>
        <v/>
      </c>
    </row>
    <row r="114">
      <c r="A114" t="inlineStr">
        <is>
          <t>2021</t>
        </is>
      </c>
      <c r="B114" t="n">
        <v>113</v>
      </c>
      <c r="C114" t="inlineStr">
        <is>
          <t>Mighty Math Knight: A Game for Learning Basic Math Operations</t>
        </is>
      </c>
      <c r="D114" t="inlineStr">
        <is>
          <t>Latin American Conference on Learning Objects and Technologies</t>
        </is>
      </c>
      <c r="E114" t="inlineStr">
        <is>
          <t>LUCIANA DA COSTA VARJOLO</t>
        </is>
      </c>
      <c r="F114">
        <f>VLOOKUP(D114,LConferencias!A:B,2,FALSE)</f>
        <v/>
      </c>
      <c r="G114">
        <f>VLOOKUP(D114,LConferencias!A:C,3,FALSE)</f>
        <v/>
      </c>
      <c r="H114">
        <f>VLOOKUP(D114,LConferencias!A:D,4,FALSE)</f>
        <v/>
      </c>
      <c r="I114">
        <f>IF(E114&lt;&gt;"",1,0)</f>
        <v/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VLOOKUP(D114,LConferencias!A:E,5,FALSE)*IF(I114&gt;0,1.1,1)*AD114</f>
        <v/>
      </c>
    </row>
    <row r="115">
      <c r="A115" t="inlineStr">
        <is>
          <t>2021</t>
        </is>
      </c>
      <c r="B115" t="n">
        <v>114</v>
      </c>
      <c r="C115" t="inlineStr">
        <is>
          <t>Análise Comparativa de Métodos para Esteganografia Digital em Imagens</t>
        </is>
      </c>
      <c r="D115" t="inlineStr">
        <is>
          <t>Computer on the Beach</t>
        </is>
      </c>
      <c r="E115" t="inlineStr"/>
      <c r="F115">
        <f>VLOOKUP(D115,LConferencias!A:B,2,FALSE)</f>
        <v/>
      </c>
      <c r="G115">
        <f>VLOOKUP(D115,LConferencias!A:C,3,FALSE)</f>
        <v/>
      </c>
      <c r="H115">
        <f>VLOOKUP(D115,LConferencias!A:D,4,FALSE)</f>
        <v/>
      </c>
      <c r="I115">
        <f>IF(E115&lt;&gt;"",1,0)</f>
        <v/>
      </c>
      <c r="K115" t="n">
        <v>1</v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VLOOKUP(D115,LConferencias!A:E,5,FALSE)*IF(I115&gt;0,1.1,1)*AD115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59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2023</t>
        </is>
      </c>
      <c r="B2" t="n">
        <v>1</v>
      </c>
      <c r="C2" t="inlineStr">
        <is>
          <t>Evaluation of the Brazilian Portuguese version of linguistic inquiry and word count 2015 (BP-LIWC2015)</t>
        </is>
      </c>
      <c r="D2" s="160" t="inlineStr">
        <is>
          <t>Language Resources and Evaluation.</t>
        </is>
      </c>
      <c r="E2" t="inlineStr"/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P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2023</t>
        </is>
      </c>
      <c r="B3" t="n">
        <v>2</v>
      </c>
      <c r="C3" t="inlineStr">
        <is>
          <t>New approaches for the prize-collecting covering tour problem</t>
        </is>
      </c>
      <c r="D3" s="160" t="inlineStr">
        <is>
          <t>International Journal of Industrial and Systems Engineering (Print).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2023</t>
        </is>
      </c>
      <c r="B4" t="n">
        <v>3</v>
      </c>
      <c r="C4" t="inlineStr">
        <is>
          <t>Switch Allocation Problem in Power Distribution Systems with Distributed Generation</t>
        </is>
      </c>
      <c r="D4" s="160" t="inlineStr">
        <is>
          <t>Operations Research Forum.</t>
        </is>
      </c>
      <c r="E4" t="inlineStr">
        <is>
          <t>GUSTAVO PACHECO EPIFANIO</t>
        </is>
      </c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2023</t>
        </is>
      </c>
      <c r="B5" t="n">
        <v>4</v>
      </c>
      <c r="C5" t="inlineStr">
        <is>
          <t>Ataques cibernéticos: a metáfora de guerra em ciências da computação</t>
        </is>
      </c>
      <c r="D5" s="160" t="inlineStr">
        <is>
          <t>Signo.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S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2023</t>
        </is>
      </c>
      <c r="B6" t="n">
        <v>5</v>
      </c>
      <c r="C6" t="inlineStr">
        <is>
          <t>On the design of KLT-based maximally incoherent deterministic sensing matrices for compressive sensing applied to wireless sensor networks data</t>
        </is>
      </c>
      <c r="D6" s="160" t="inlineStr">
        <is>
          <t>WIRELESS NETWORKS.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Q6" t="n">
        <v>1</v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2023</t>
        </is>
      </c>
      <c r="B7" t="n">
        <v>6</v>
      </c>
      <c r="C7" t="inlineStr">
        <is>
          <t>A Population-based Hybrid Approach for Hyperparameter Optimization of Neural Networks</t>
        </is>
      </c>
      <c r="D7" s="160" t="inlineStr">
        <is>
          <t>IEEE Access.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O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2023</t>
        </is>
      </c>
      <c r="B8" t="n">
        <v>7</v>
      </c>
      <c r="C8" t="inlineStr">
        <is>
          <t>Audiolivros Multissensoriais: uma evolução na experiência de leitura para pessoas com deficiência visual</t>
        </is>
      </c>
      <c r="D8" s="160" t="inlineStr">
        <is>
          <t>RISTI (PORTO).</t>
        </is>
      </c>
      <c r="E8" t="inlineStr">
        <is>
          <t>HELDER YUKIO OKUNO</t>
        </is>
      </c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2023</t>
        </is>
      </c>
      <c r="B9" t="n">
        <v>8</v>
      </c>
      <c r="C9" t="inlineStr">
        <is>
          <t>Wind turbine fault detection: a semi-supervised learning approach with two different dimensionality reduction techniques</t>
        </is>
      </c>
      <c r="D9" s="160" t="inlineStr">
        <is>
          <t>International Journal of Innovative Computing and Applications (Online).</t>
        </is>
      </c>
      <c r="E9" t="inlineStr">
        <is>
          <t>FERNANDO PEREIRA GONCALVES DE SA</t>
        </is>
      </c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L9" t="n">
        <v>1</v>
      </c>
      <c r="P9" t="n">
        <v>1</v>
      </c>
      <c r="Z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2023</t>
        </is>
      </c>
      <c r="B10" t="n">
        <v>9</v>
      </c>
      <c r="C10" t="inlineStr">
        <is>
          <t>TSPredIT: Integrated tuning of data preprocessing and time series prediction models</t>
        </is>
      </c>
      <c r="D10" s="160" t="inlineStr">
        <is>
          <t>INTERNATIONAL JOURNAL ON TRANSACTIONS ON LARGE-SCALE DATA- AND KNOWLEDGE-CENTERED SYSTEMS (TLDKS).</t>
        </is>
      </c>
      <c r="E10" t="inlineStr"/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O10" t="n">
        <v>1</v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2023</t>
        </is>
      </c>
      <c r="B11" t="n">
        <v>10</v>
      </c>
      <c r="C11" t="inlineStr">
        <is>
          <t>Problema do nível de serviço na localização de bases de veículos de resgate</t>
        </is>
      </c>
      <c r="D11" s="160" t="inlineStr">
        <is>
          <t>TRANSPORTES (RIO DE JANEIRO).</t>
        </is>
      </c>
      <c r="E11" t="inlineStr"/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2023</t>
        </is>
      </c>
      <c r="B12" t="n">
        <v>11</v>
      </c>
      <c r="C12" t="inlineStr">
        <is>
          <t>A Inserção Curricular da Prática Extensionista nos Cursos de Graduação Brasileiros</t>
        </is>
      </c>
      <c r="D12" s="160" t="inlineStr">
        <is>
          <t>Revista Práticas em Gestão Pública Universitária.</t>
        </is>
      </c>
      <c r="E12" t="inlineStr"/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V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2023</t>
        </is>
      </c>
      <c r="B13" t="n">
        <v>12</v>
      </c>
      <c r="C13" t="inlineStr">
        <is>
          <t>A TECHNICAL COMPUTER SCIENCE COURSE GRADUATES PERCEPTION AND ITS IMPORTANCE FOR INSERTION INTO COMPUTING PROFESSIONAL WORLD</t>
        </is>
      </c>
      <c r="D13" s="160" t="inlineStr">
        <is>
          <t>Cadernos de Educação, Tecnologia e Sociedade.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2023</t>
        </is>
      </c>
      <c r="B14" t="n">
        <v>13</v>
      </c>
      <c r="C14" t="inlineStr">
        <is>
          <t>Conjunto de Boas Práticas Baseadas na Avaliação de Risco para a Padronização Nacional em Ambientes Computacionais</t>
        </is>
      </c>
      <c r="D14" s="160" t="inlineStr">
        <is>
          <t>Cadernos do IME - Série Informática.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X14" t="n">
        <v>1</v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2022</t>
        </is>
      </c>
      <c r="B15" t="n">
        <v>14</v>
      </c>
      <c r="C15" t="inlineStr">
        <is>
          <t>A Genetic Algorithm with Flexible Fitness Function for Feature Selection in Educational Data: Comparative Evaluation</t>
        </is>
      </c>
      <c r="D15" s="160" t="inlineStr">
        <is>
          <t>Journal of Information and Data Management - JIDM.</t>
        </is>
      </c>
      <c r="E15" t="inlineStr">
        <is>
          <t>DANIELLE FONTES DE ALBUQUERQUE</t>
        </is>
      </c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L15" t="n">
        <v>1</v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2022</t>
        </is>
      </c>
      <c r="B16" t="n">
        <v>15</v>
      </c>
      <c r="C16" t="inlineStr">
        <is>
          <t>Memetic algorithm applied to topology control optimization of a wireless sensor network</t>
        </is>
      </c>
      <c r="D16" s="160" t="inlineStr">
        <is>
          <t>WIRELESS NETWORKS (ONLINE).</t>
        </is>
      </c>
      <c r="E16" t="inlineStr"/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K16" t="n">
        <v>1</v>
      </c>
      <c r="Q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2022</t>
        </is>
      </c>
      <c r="B17" t="n">
        <v>16</v>
      </c>
      <c r="C17" t="inlineStr">
        <is>
          <t>DETECÇÃO E DESCARTE DE ERROS GROSSEIROS OBTIDOS NA ESTIMAÇÃO DE ESTADO EM LINHAS DE TRANSMISSÃO</t>
        </is>
      </c>
      <c r="D17" s="160" t="inlineStr">
        <is>
          <t>REVISTA DE ENGENHARIA E TECNOLOGIA.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Q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2022</t>
        </is>
      </c>
      <c r="B18" t="n">
        <v>17</v>
      </c>
      <c r="C18" t="inlineStr">
        <is>
          <t>Motion Sensors for Knee Angle Recognition in Muscle Rehabilitation Solution</t>
        </is>
      </c>
      <c r="D18" s="160" t="inlineStr">
        <is>
          <t>SENSORS.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2022</t>
        </is>
      </c>
      <c r="B19" t="n">
        <v>18</v>
      </c>
      <c r="C19" t="inlineStr">
        <is>
          <t>Intelligent Detection of Arrhythmia Episodes in Dialysis Patients</t>
        </is>
      </c>
      <c r="D19" s="160" t="inlineStr">
        <is>
          <t>LEARNING AND NONLINEAR MODELS.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Q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2022</t>
        </is>
      </c>
      <c r="B20" t="n">
        <v>19</v>
      </c>
      <c r="C20" t="inlineStr">
        <is>
          <t>Digital Twins-Based Self-Regulation System for Instrumentation Networks in IoT Applications</t>
        </is>
      </c>
      <c r="D20" s="160" t="inlineStr">
        <is>
          <t>RESEARCH INVENTY: INTERNATIONAL JOURNAL OF ENGINEERING AND SCIENCE.</t>
        </is>
      </c>
      <c r="E20" t="inlineStr"/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K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2022</t>
        </is>
      </c>
      <c r="B21" t="n">
        <v>20</v>
      </c>
      <c r="C21" t="inlineStr">
        <is>
          <t>Cataloging dependency injection anti-patterns in software systems</t>
        </is>
      </c>
      <c r="D21" s="160" t="inlineStr">
        <is>
          <t>JOURNAL OF SYSTEMS AND SOFTWARE.</t>
        </is>
      </c>
      <c r="E21" t="inlineStr"/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2022</t>
        </is>
      </c>
      <c r="B22" t="n">
        <v>21</v>
      </c>
      <c r="C22" t="inlineStr">
        <is>
          <t>O Uso de Simuladores no Ensino de Redes de Computadores</t>
        </is>
      </c>
      <c r="D22" s="160" t="inlineStr">
        <is>
          <t>REVISTA GUARÁ.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2022</t>
        </is>
      </c>
      <c r="B23" t="n">
        <v>22</v>
      </c>
      <c r="C23" t="inlineStr">
        <is>
          <t>Ferramenta lúdica de ensino de disciplinas de exatas para nível médio: exemplo do uso do Cubo de Rubik em sala de aula para aprendizado de programação e matemática</t>
        </is>
      </c>
      <c r="D23" s="160" t="inlineStr">
        <is>
          <t>Brazilian Journal of Development.</t>
        </is>
      </c>
      <c r="E23" t="inlineStr">
        <is>
          <t>ANDRE LUIS NUNES</t>
        </is>
      </c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2022</t>
        </is>
      </c>
      <c r="B24" t="n">
        <v>23</v>
      </c>
      <c r="C24" t="inlineStr">
        <is>
          <t>An empirical investigation on the challenges of creating custom static analysis rules for defect localization</t>
        </is>
      </c>
      <c r="D24" s="160" t="inlineStr">
        <is>
          <t>SOFTWARE QUALITY JOURNAL.</t>
        </is>
      </c>
      <c r="E24" t="inlineStr"/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2022</t>
        </is>
      </c>
      <c r="B25" t="n">
        <v>24</v>
      </c>
      <c r="C25" t="inlineStr">
        <is>
          <t>Machine Learning Approaches to Extreme Weather Events Forecast in Urban Areas: challenges and initial results</t>
        </is>
      </c>
      <c r="D25" s="160" t="inlineStr">
        <is>
          <t>Supercomputing Frontiers and Innovation.</t>
        </is>
      </c>
      <c r="E25" t="inlineStr">
        <is>
          <t>REBECCA PONTES SALLESAUGUSTO JOSE MOREIRA DA FONSECA</t>
        </is>
      </c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A26" t="inlineStr">
        <is>
          <t>2022</t>
        </is>
      </c>
      <c r="B26" t="n">
        <v>25</v>
      </c>
      <c r="C26" t="inlineStr">
        <is>
          <t>Analyzing flight delay prediction under concept drift</t>
        </is>
      </c>
      <c r="D26" s="160" t="inlineStr">
        <is>
          <t>EVOLVING SYSTEMS.</t>
        </is>
      </c>
      <c r="E26" t="inlineStr">
        <is>
          <t>LUCAS GIUSTI TAVARES</t>
        </is>
      </c>
      <c r="F26">
        <f>VLOOKUP(D26,LPeriodicos!A:B,2,FALSE)</f>
        <v/>
      </c>
      <c r="G26">
        <f>VLOOKUP(D26,LPeriodicos!A:C,3,FALSE)</f>
        <v/>
      </c>
      <c r="H26">
        <f>VLOOKUP(D26,LPeriodicos!A:D,4,FALSE)</f>
        <v/>
      </c>
      <c r="I26">
        <f>IF(E26&lt;&gt;"",1,0)</f>
        <v/>
      </c>
      <c r="V26" t="n">
        <v>1</v>
      </c>
      <c r="Z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VLOOKUP(D26,LPeriodicos!A:E,5,FALSE)*IF(I26&gt;0,1.1,1)*AD26</f>
        <v/>
      </c>
    </row>
    <row r="27">
      <c r="A27" t="inlineStr">
        <is>
          <t>2022</t>
        </is>
      </c>
      <c r="B27" t="n">
        <v>26</v>
      </c>
      <c r="C27" t="inlineStr">
        <is>
          <t>A horizontal partitioning-based method for frequent pattern mining in transport timetable</t>
        </is>
      </c>
      <c r="D27" s="160" t="inlineStr">
        <is>
          <t>EXPERT SYSTEMS.</t>
        </is>
      </c>
      <c r="E27" t="inlineStr"/>
      <c r="F27">
        <f>VLOOKUP(D27,LPeriodicos!A:B,2,FALSE)</f>
        <v/>
      </c>
      <c r="G27">
        <f>VLOOKUP(D27,LPeriodicos!A:C,3,FALSE)</f>
        <v/>
      </c>
      <c r="H27">
        <f>VLOOKUP(D27,LPeriodicos!A:D,4,FALSE)</f>
        <v/>
      </c>
      <c r="I27">
        <f>IF(E27&lt;&gt;"",1,0)</f>
        <v/>
      </c>
      <c r="O27" t="n">
        <v>1</v>
      </c>
      <c r="R27" t="n">
        <v>1</v>
      </c>
      <c r="V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VLOOKUP(D27,LPeriodicos!A:E,5,FALSE)*IF(I27&gt;0,1.1,1)*AD27</f>
        <v/>
      </c>
    </row>
    <row r="28" ht="16.5" customHeight="1">
      <c r="A28" t="inlineStr">
        <is>
          <t>2022</t>
        </is>
      </c>
      <c r="B28" t="n">
        <v>27</v>
      </c>
      <c r="C28" t="inlineStr">
        <is>
          <t>Applying Gestalt approach as a method for teaching computer science practice in the classroom: A case study in primary schools in Brazil</t>
        </is>
      </c>
      <c r="D28" s="160" t="inlineStr">
        <is>
          <t>Education and Information Technologies.</t>
        </is>
      </c>
      <c r="E28" t="inlineStr"/>
      <c r="F28">
        <f>VLOOKUP(D28,LPeriodicos!A:B,2,FALSE)</f>
        <v/>
      </c>
      <c r="G28">
        <f>VLOOKUP(D28,LPeriodicos!A:C,3,FALSE)</f>
        <v/>
      </c>
      <c r="H28">
        <f>VLOOKUP(D28,LPeriodicos!A:D,4,FALSE)</f>
        <v/>
      </c>
      <c r="I28">
        <f>IF(E28&lt;&gt;"",1,0)</f>
        <v/>
      </c>
      <c r="P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VLOOKUP(D28,LPeriodicos!A:E,5,FALSE)*IF(I28&gt;0,1.1,1)*AD28</f>
        <v/>
      </c>
    </row>
    <row r="29" ht="15.75" customHeight="1">
      <c r="A29" t="inlineStr">
        <is>
          <t>2021</t>
        </is>
      </c>
      <c r="B29" t="n">
        <v>28</v>
      </c>
      <c r="C29" t="inlineStr">
        <is>
          <t>Educating diabetic patients through an SMS intervention: a randomized controlled trial at a Brazilian public hospital</t>
        </is>
      </c>
      <c r="D29" s="160" t="inlineStr">
        <is>
          <t>Archives of Endocrinology Metabolism.</t>
        </is>
      </c>
      <c r="E29" t="inlineStr"/>
      <c r="F29">
        <f>VLOOKUP(D29,LPeriodicos!A:B,2,FALSE)</f>
        <v/>
      </c>
      <c r="G29">
        <f>VLOOKUP(D29,LPeriodicos!A:C,3,FALSE)</f>
        <v/>
      </c>
      <c r="H29">
        <f>VLOOKUP(D29,LPeriodicos!A:D,4,FALSE)</f>
        <v/>
      </c>
      <c r="I29">
        <f>IF(E29&lt;&gt;"",1,0)</f>
        <v/>
      </c>
      <c r="L29" t="n">
        <v>1</v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VLOOKUP(D29,LPeriodicos!A:E,5,FALSE)*IF(I29&gt;0,1.1,1)*AD29</f>
        <v/>
      </c>
    </row>
    <row r="30" ht="15.75" customHeight="1">
      <c r="A30" t="inlineStr">
        <is>
          <t>2021</t>
        </is>
      </c>
      <c r="B30" t="n">
        <v>29</v>
      </c>
      <c r="C30" t="inlineStr">
        <is>
          <t>New efficient subband structures for blind source separation</t>
        </is>
      </c>
      <c r="D30" s="160" t="inlineStr">
        <is>
          <t>SIGNAL PROCESSING.</t>
        </is>
      </c>
      <c r="E30" t="inlineStr"/>
      <c r="F30">
        <f>VLOOKUP(D30,LPeriodicos!A:B,2,FALSE)</f>
        <v/>
      </c>
      <c r="G30">
        <f>VLOOKUP(D30,LPeriodicos!A:C,3,FALSE)</f>
        <v/>
      </c>
      <c r="H30">
        <f>VLOOKUP(D30,LPeriodicos!A:D,4,FALSE)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VLOOKUP(D30,LPeriodicos!A:E,5,FALSE)*IF(I30&gt;0,1.1,1)*AD30</f>
        <v/>
      </c>
    </row>
    <row r="31" ht="16.5" customHeight="1">
      <c r="A31" t="inlineStr">
        <is>
          <t>2021</t>
        </is>
      </c>
      <c r="B31" t="n">
        <v>30</v>
      </c>
      <c r="C31" t="inlineStr">
        <is>
          <t>Heuristic approach applied to the optimum stratification problem</t>
        </is>
      </c>
      <c r="D31" s="160" t="inlineStr">
        <is>
          <t>RAIRO-OPERATIONS RESEARCH.</t>
        </is>
      </c>
      <c r="E31" t="inlineStr"/>
      <c r="F31">
        <f>VLOOKUP(D31,LPeriodicos!A:B,2,FALSE)</f>
        <v/>
      </c>
      <c r="G31">
        <f>VLOOKUP(D31,LPeriodicos!A:C,3,FALSE)</f>
        <v/>
      </c>
      <c r="H31">
        <f>VLOOKUP(D31,LPeriodicos!A:D,4,FALSE)</f>
        <v/>
      </c>
      <c r="I31">
        <f>IF(E31&lt;&gt;"",1,0)</f>
        <v/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VLOOKUP(D31,LPeriodicos!A:E,5,FALSE)*IF(I31&gt;0,1.1,1)*AD31</f>
        <v/>
      </c>
    </row>
    <row r="32" ht="15.75" customHeight="1">
      <c r="A32" t="inlineStr">
        <is>
          <t>2021</t>
        </is>
      </c>
      <c r="B32" t="n">
        <v>31</v>
      </c>
      <c r="C32" t="inlineStr">
        <is>
          <t>Performance Evaluation of a Microstrip Wearable Antenna considering On-Body Curvature</t>
        </is>
      </c>
      <c r="D32" s="160" t="inlineStr">
        <is>
          <t>RESEARCH INVENTY: INTERNATIONAL JOURNAL OF ENGINEERING AND SCIENCE.</t>
        </is>
      </c>
      <c r="E32" t="inlineStr"/>
      <c r="F32">
        <f>VLOOKUP(D32,LPeriodicos!A:B,2,FALSE)</f>
        <v/>
      </c>
      <c r="G32">
        <f>VLOOKUP(D32,LPeriodicos!A:C,3,FALSE)</f>
        <v/>
      </c>
      <c r="H32">
        <f>VLOOKUP(D32,LPeriodicos!A:D,4,FALSE)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VLOOKUP(D32,LPeriodicos!A:E,5,FALSE)*IF(I32&gt;0,1.1,1)*AD32</f>
        <v/>
      </c>
    </row>
    <row r="33" ht="16.5" customHeight="1">
      <c r="A33" t="inlineStr">
        <is>
          <t>2021</t>
        </is>
      </c>
      <c r="B33" t="n">
        <v>32</v>
      </c>
      <c r="C33" t="inlineStr">
        <is>
          <t>On the relevance of data science for flight delay research: a systematic review</t>
        </is>
      </c>
      <c r="D33" s="160" t="inlineStr">
        <is>
          <t>TRANSPORT REVIEWS.</t>
        </is>
      </c>
      <c r="E33" t="inlineStr"/>
      <c r="F33">
        <f>VLOOKUP(D33,LPeriodicos!A:B,2,FALSE)</f>
        <v/>
      </c>
      <c r="G33">
        <f>VLOOKUP(D33,LPeriodicos!A:C,3,FALSE)</f>
        <v/>
      </c>
      <c r="H33">
        <f>VLOOKUP(D33,LPeriodicos!A:D,4,FALSE)</f>
        <v/>
      </c>
      <c r="I33">
        <f>IF(E33&lt;&gt;"",1,0)</f>
        <v/>
      </c>
      <c r="V33" t="n">
        <v>1</v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VLOOKUP(D33,LPeriodicos!A:E,5,FALSE)*IF(I33&gt;0,1.1,1)*AD33</f>
        <v/>
      </c>
    </row>
    <row r="34">
      <c r="A34" t="inlineStr">
        <is>
          <t>2021</t>
        </is>
      </c>
      <c r="B34" t="n">
        <v>33</v>
      </c>
      <c r="C34" t="inlineStr">
        <is>
          <t>STConvS2S: Spatiotemporal Convolutional Sequence to Sequence Network for Weather Forecasting</t>
        </is>
      </c>
      <c r="D34" s="160" t="inlineStr">
        <is>
          <t>NEUROCOMPUTING.</t>
        </is>
      </c>
      <c r="E34" t="inlineStr"/>
      <c r="F34">
        <f>VLOOKUP(D34,LPeriodicos!A:B,2,FALSE)</f>
        <v/>
      </c>
      <c r="G34">
        <f>VLOOKUP(D34,LPeriodicos!A:C,3,FALSE)</f>
        <v/>
      </c>
      <c r="H34">
        <f>VLOOKUP(D34,LPeriodicos!A:D,4,FALSE)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VLOOKUP(D34,LPeriodicos!A:E,5,FALSE)*IF(I34&gt;0,1.1,1)*AD34</f>
        <v/>
      </c>
    </row>
    <row r="35" ht="16.5" customHeight="1">
      <c r="A35" t="inlineStr">
        <is>
          <t>2021</t>
        </is>
      </c>
      <c r="B35" t="n">
        <v>34</v>
      </c>
      <c r="C35" t="inlineStr">
        <is>
          <t>Diagnostic and severity analysis of combined failures composed by imbalance and misalignment in rotating machines</t>
        </is>
      </c>
      <c r="D35" s="160" t="inlineStr">
        <is>
          <t>INTERNATIONAL JOURNAL OF ADVANCED MANUFACTURING TECHNOLOGY (INTERNET).</t>
        </is>
      </c>
      <c r="E35" t="inlineStr"/>
      <c r="F35">
        <f>VLOOKUP(D35,LPeriodicos!A:B,2,FALSE)</f>
        <v/>
      </c>
      <c r="G35">
        <f>VLOOKUP(D35,LPeriodicos!A:C,3,FALSE)</f>
        <v/>
      </c>
      <c r="H35">
        <f>VLOOKUP(D35,LPeriodicos!A:D,4,FALSE)</f>
        <v/>
      </c>
      <c r="I35">
        <f>IF(E35&lt;&gt;"",1,0)</f>
        <v/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VLOOKUP(D35,LPeriodicos!A:E,5,FALSE)*IF(I35&gt;0,1.1,1)*AD35</f>
        <v/>
      </c>
    </row>
    <row r="36">
      <c r="A36" t="inlineStr">
        <is>
          <t>2021</t>
        </is>
      </c>
      <c r="B36" t="n">
        <v>35</v>
      </c>
      <c r="C36" t="inlineStr">
        <is>
          <t>Evaluating Temporal Bias in Time Series Event Detection Methods</t>
        </is>
      </c>
      <c r="D36" s="160" t="inlineStr">
        <is>
          <t>Journal of Information and Data Management - JIDM.</t>
        </is>
      </c>
      <c r="E36" t="inlineStr">
        <is>
          <t>LUCIANA ESCOBAR GONCALVES VIGNOLIJANIO DE SOUZA LIMACRISTIANE GEA</t>
        </is>
      </c>
      <c r="F36">
        <f>VLOOKUP(D36,LPeriodicos!A:B,2,FALSE)</f>
        <v/>
      </c>
      <c r="G36">
        <f>VLOOKUP(D36,LPeriodicos!A:C,3,FALSE)</f>
        <v/>
      </c>
      <c r="H36">
        <f>VLOOKUP(D36,LPeriodicos!A:D,4,FALSE)</f>
        <v/>
      </c>
      <c r="I36">
        <f>IF(E36&lt;&gt;"",1,0)</f>
        <v/>
      </c>
      <c r="X36" t="n">
        <v>1</v>
      </c>
      <c r="Z36" t="n">
        <v>1</v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VLOOKUP(D36,LPeriodicos!A:E,5,FALSE)*IF(I36&gt;0,1.1,1)*AD36</f>
        <v/>
      </c>
    </row>
    <row r="37">
      <c r="A37" t="inlineStr">
        <is>
          <t>2021</t>
        </is>
      </c>
      <c r="B37" t="n">
        <v>36</v>
      </c>
      <c r="C37" t="inlineStr">
        <is>
          <t>A Rhythmic Activation Mechanism for Soft Multi-legged Robots</t>
        </is>
      </c>
      <c r="D37" s="160" t="inlineStr">
        <is>
          <t>JOURNAL OF INTELLIGENT &amp; ROBOTIC SYSTEMS.</t>
        </is>
      </c>
      <c r="E37" t="inlineStr"/>
      <c r="F37">
        <f>VLOOKUP(D37,LPeriodicos!A:B,2,FALSE)</f>
        <v/>
      </c>
      <c r="G37">
        <f>VLOOKUP(D37,LPeriodicos!A:C,3,FALSE)</f>
        <v/>
      </c>
      <c r="H37">
        <f>VLOOKUP(D37,LPeriodicos!A:D,4,FALSE)</f>
        <v/>
      </c>
      <c r="I37">
        <f>IF(E37&lt;&gt;"",1,0)</f>
        <v/>
      </c>
      <c r="K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VLOOKUP(D37,LPeriodicos!A:E,5,FALSE)*IF(I37&gt;0,1.1,1)*AD37</f>
        <v/>
      </c>
    </row>
    <row r="38">
      <c r="A38" t="inlineStr">
        <is>
          <t>2021</t>
        </is>
      </c>
      <c r="B38" t="n">
        <v>37</v>
      </c>
      <c r="C38" t="inlineStr">
        <is>
          <t>A Family of Adaptive Volterra Filters Based on Maximum Correntropy Criterion for Improved Active Control of Impulsive Noise</t>
        </is>
      </c>
      <c r="D38" s="160" t="inlineStr">
        <is>
          <t>CIRCUITS SYSTEMS AND SIGNAL PROCESSING.</t>
        </is>
      </c>
      <c r="E38" t="inlineStr"/>
      <c r="F38">
        <f>VLOOKUP(D38,LPeriodicos!A:B,2,FALSE)</f>
        <v/>
      </c>
      <c r="G38">
        <f>VLOOKUP(D38,LPeriodicos!A:C,3,FALSE)</f>
        <v/>
      </c>
      <c r="H38">
        <f>VLOOKUP(D38,LPeriodicos!A:D,4,FALSE)</f>
        <v/>
      </c>
      <c r="I38">
        <f>IF(E38&lt;&gt;"",1,0)</f>
        <v/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VLOOKUP(D38,LPeriodicos!A:E,5,FALSE)*IF(I38&gt;0,1.1,1)*AD38</f>
        <v/>
      </c>
    </row>
    <row r="39">
      <c r="A39" t="inlineStr">
        <is>
          <t>2021</t>
        </is>
      </c>
      <c r="B39" t="n">
        <v>38</v>
      </c>
      <c r="C39" t="inlineStr">
        <is>
          <t>Blind and Semi-blind Anechoic Mixing System Identification Using Multichannel Matching Pursuit</t>
        </is>
      </c>
      <c r="D39" s="160" t="inlineStr">
        <is>
          <t>CIRCUITS SYSTEMS AND SIGNAL PROCESSING.</t>
        </is>
      </c>
      <c r="E39" t="inlineStr"/>
      <c r="F39">
        <f>VLOOKUP(D39,LPeriodicos!A:B,2,FALSE)</f>
        <v/>
      </c>
      <c r="G39">
        <f>VLOOKUP(D39,LPeriodicos!A:C,3,FALSE)</f>
        <v/>
      </c>
      <c r="H39">
        <f>VLOOKUP(D39,LPeriodicos!A:D,4,FALSE)</f>
        <v/>
      </c>
      <c r="I39">
        <f>IF(E39&lt;&gt;"",1,0)</f>
        <v/>
      </c>
      <c r="K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VLOOKUP(D39,LPeriodicos!A:E,5,FALSE)*IF(I39&gt;0,1.1,1)*AD39</f>
        <v/>
      </c>
    </row>
    <row r="40">
      <c r="A40" t="inlineStr">
        <is>
          <t>2021</t>
        </is>
      </c>
      <c r="B40" t="n">
        <v>39</v>
      </c>
      <c r="C40" t="inlineStr">
        <is>
          <t>Designing screen layout in multimedia applications through integer programming and metaheuristic</t>
        </is>
      </c>
      <c r="D40" s="160" t="inlineStr">
        <is>
          <t>RAIRO-OPERATIONS RESEARCH.</t>
        </is>
      </c>
      <c r="E40" t="inlineStr"/>
      <c r="F40">
        <f>VLOOKUP(D40,LPeriodicos!A:B,2,FALSE)</f>
        <v/>
      </c>
      <c r="G40">
        <f>VLOOKUP(D40,LPeriodicos!A:C,3,FALSE)</f>
        <v/>
      </c>
      <c r="H40">
        <f>VLOOKUP(D40,LPeriodicos!A:D,4,FALSE)</f>
        <v/>
      </c>
      <c r="I40">
        <f>IF(E40&lt;&gt;"",1,0)</f>
        <v/>
      </c>
      <c r="R40" t="n">
        <v>1</v>
      </c>
      <c r="U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VLOOKUP(D40,LPeriodicos!A:E,5,FALSE)*IF(I40&gt;0,1.1,1)*AD40</f>
        <v/>
      </c>
    </row>
    <row r="41">
      <c r="A41" t="inlineStr">
        <is>
          <t>2021</t>
        </is>
      </c>
      <c r="B41" t="n">
        <v>40</v>
      </c>
      <c r="C41" t="inlineStr">
        <is>
          <t>Weight classifier using optical time domain reflectometry and a long period grating sensor</t>
        </is>
      </c>
      <c r="D41" s="160" t="inlineStr">
        <is>
          <t>OPTICAL FIBER TECHNOLOGY.</t>
        </is>
      </c>
      <c r="E41" t="inlineStr"/>
      <c r="F41">
        <f>VLOOKUP(D41,LPeriodicos!A:B,2,FALSE)</f>
        <v/>
      </c>
      <c r="G41">
        <f>VLOOKUP(D41,LPeriodicos!A:C,3,FALSE)</f>
        <v/>
      </c>
      <c r="H41">
        <f>VLOOKUP(D41,LPeriodicos!A:D,4,FALSE)</f>
        <v/>
      </c>
      <c r="I41">
        <f>IF(E41&lt;&gt;"",1,0)</f>
        <v/>
      </c>
      <c r="K41" t="n">
        <v>1</v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VLOOKUP(D41,LPeriodicos!A:E,5,FALSE)*IF(I41&gt;0,1.1,1)*AD41</f>
        <v/>
      </c>
    </row>
    <row r="42">
      <c r="A42" t="inlineStr">
        <is>
          <t>2021</t>
        </is>
      </c>
      <c r="B42" t="n">
        <v>41</v>
      </c>
      <c r="C42" t="inlineStr">
        <is>
          <t>Constrained Least Mean Square Algorithm with Coefficient Reusing</t>
        </is>
      </c>
      <c r="D42" s="160" t="inlineStr">
        <is>
          <t>CIRCUITS SYSTEMS AND SIGNAL PROCESSING.</t>
        </is>
      </c>
      <c r="E42" t="inlineStr"/>
      <c r="F42">
        <f>VLOOKUP(D42,LPeriodicos!A:B,2,FALSE)</f>
        <v/>
      </c>
      <c r="G42">
        <f>VLOOKUP(D42,LPeriodicos!A:C,3,FALSE)</f>
        <v/>
      </c>
      <c r="H42">
        <f>VLOOKUP(D42,LPeriodicos!A:D,4,FALSE)</f>
        <v/>
      </c>
      <c r="I42">
        <f>IF(E42&lt;&gt;"",1,0)</f>
        <v/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VLOOKUP(D42,LPeriodicos!A:E,5,FALSE)*IF(I42&gt;0,1.1,1)*AD42</f>
        <v/>
      </c>
    </row>
    <row r="43">
      <c r="A43" t="inlineStr">
        <is>
          <t>2021</t>
        </is>
      </c>
      <c r="B43" t="n">
        <v>42</v>
      </c>
      <c r="C43" t="inlineStr">
        <is>
          <t>Multi-Armed Bandits for Minesweeper: Profiting from Exploration-Exploitation Synergy</t>
        </is>
      </c>
      <c r="D43" s="160" t="inlineStr">
        <is>
          <t>IEEE Transactions on Games.</t>
        </is>
      </c>
      <c r="E43" t="inlineStr"/>
      <c r="F43">
        <f>VLOOKUP(D43,LPeriodicos!A:B,2,FALSE)</f>
        <v/>
      </c>
      <c r="G43">
        <f>VLOOKUP(D43,LPeriodicos!A:C,3,FALSE)</f>
        <v/>
      </c>
      <c r="H43">
        <f>VLOOKUP(D43,LPeriodicos!A:D,4,FALSE)</f>
        <v/>
      </c>
      <c r="I43">
        <f>IF(E43&lt;&gt;"",1,0)</f>
        <v/>
      </c>
      <c r="K43" t="n">
        <v>1</v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VLOOKUP(D43,LPeriodicos!A:E,5,FALSE)*IF(I43&gt;0,1.1,1)*AD43</f>
        <v/>
      </c>
    </row>
    <row r="44">
      <c r="A44" t="inlineStr">
        <is>
          <t>2021</t>
        </is>
      </c>
      <c r="B44" t="n">
        <v>43</v>
      </c>
      <c r="C44" t="inlineStr">
        <is>
          <t>MAPPING SUPPLY CHAIN STUDIES FROM THE SUSTAINABLE PERSPECTIVE</t>
        </is>
      </c>
      <c r="D44" s="160" t="inlineStr">
        <is>
          <t>TECNOLOGIA &amp; CULTURA (CEFET/RJ).</t>
        </is>
      </c>
      <c r="E44" t="inlineStr"/>
      <c r="F44">
        <f>VLOOKUP(D44,LPeriodicos!A:B,2,FALSE)</f>
        <v/>
      </c>
      <c r="G44">
        <f>VLOOKUP(D44,LPeriodicos!A:C,3,FALSE)</f>
        <v/>
      </c>
      <c r="H44">
        <f>VLOOKUP(D44,LPeriodicos!A:D,4,FALSE)</f>
        <v/>
      </c>
      <c r="I44">
        <f>IF(E44&lt;&gt;"",1,0)</f>
        <v/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VLOOKUP(D44,LPeriodicos!A:E,5,FALSE)*IF(I44&gt;0,1.1,1)*AD44</f>
        <v/>
      </c>
    </row>
    <row r="45">
      <c r="A45" t="inlineStr">
        <is>
          <t>2021</t>
        </is>
      </c>
      <c r="B45" t="n">
        <v>44</v>
      </c>
      <c r="C45" t="inlineStr">
        <is>
          <t>AÇÕES DE EXTENSÃO COM USO DO GESTALTISMO E TECNOLOGIA: DESENVOLVIMENTO DE FERRAMENTAS ROBÓTICAS VOLTADAS PARA O PÚBLICO EXTERNO À INSTITUIÇÃO</t>
        </is>
      </c>
      <c r="D45" s="160" t="inlineStr">
        <is>
          <t>REVISTA CONEXÃO UEPG.</t>
        </is>
      </c>
      <c r="E45" t="inlineStr">
        <is>
          <t>JOMAR FERREIRA MONSORESIRAN DE ALVARENGA CIDADE</t>
        </is>
      </c>
      <c r="F45">
        <f>VLOOKUP(D45,LPeriodicos!A:B,2,FALSE)</f>
        <v/>
      </c>
      <c r="G45">
        <f>VLOOKUP(D45,LPeriodicos!A:C,3,FALSE)</f>
        <v/>
      </c>
      <c r="H45">
        <f>VLOOKUP(D45,LPeriodicos!A:D,4,FALSE)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VLOOKUP(D45,LPeriodicos!A:E,5,FALSE)*IF(I45&gt;0,1.1,1)*AD45</f>
        <v/>
      </c>
    </row>
    <row r="46">
      <c r="A46" t="inlineStr">
        <is>
          <t>2021</t>
        </is>
      </c>
      <c r="B46" t="n">
        <v>45</v>
      </c>
      <c r="C46" t="inlineStr">
        <is>
          <t>Estimation of COVID-19 Under-Reporting in the Brazilian States Through SARI</t>
        </is>
      </c>
      <c r="D46" s="160" t="inlineStr">
        <is>
          <t>New Generation Computing.</t>
        </is>
      </c>
      <c r="E46" t="inlineStr">
        <is>
          <t>REBECCA PONTES SALLES</t>
        </is>
      </c>
      <c r="F46">
        <f>VLOOKUP(D46,LPeriodicos!A:B,2,FALSE)</f>
        <v/>
      </c>
      <c r="G46">
        <f>VLOOKUP(D46,LPeriodicos!A:C,3,FALSE)</f>
        <v/>
      </c>
      <c r="H46">
        <f>VLOOKUP(D46,LPeriodicos!A:D,4,FALSE)</f>
        <v/>
      </c>
      <c r="I46">
        <f>IF(E46&lt;&gt;"",1,0)</f>
        <v/>
      </c>
      <c r="V46" t="n">
        <v>1</v>
      </c>
      <c r="Z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VLOOKUP(D46,LPeriodicos!A:E,5,FALSE)*IF(I46&gt;0,1.1,1)*AD46</f>
        <v/>
      </c>
    </row>
    <row r="47">
      <c r="A47" t="inlineStr">
        <is>
          <t>2021</t>
        </is>
      </c>
      <c r="B47" t="n">
        <v>46</v>
      </c>
      <c r="C47" t="inlineStr">
        <is>
          <t>Transient Analysis of the Bias-Compensated LMS Algorithm</t>
        </is>
      </c>
      <c r="D47" s="160" t="inlineStr">
        <is>
          <t>Journal of Communication and Information Systems (JCIS),.</t>
        </is>
      </c>
      <c r="E47" t="inlineStr"/>
      <c r="F47">
        <f>VLOOKUP(D47,LPeriodicos!A:B,2,FALSE)</f>
        <v/>
      </c>
      <c r="G47">
        <f>VLOOKUP(D47,LPeriodicos!A:C,3,FALSE)</f>
        <v/>
      </c>
      <c r="H47">
        <f>VLOOKUP(D47,LPeriodicos!A:D,4,FALSE)</f>
        <v/>
      </c>
      <c r="I47">
        <f>IF(E47&lt;&gt;"",1,0)</f>
        <v/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VLOOKUP(D47,LPeriodicos!A:E,5,FALSE)*IF(I47&gt;0,1.1,1)*AD47</f>
        <v/>
      </c>
    </row>
    <row r="48">
      <c r="A48" t="inlineStr">
        <is>
          <t>2021</t>
        </is>
      </c>
      <c r="B48" t="n">
        <v>47</v>
      </c>
      <c r="C48" t="inlineStr">
        <is>
          <t>TSPred: A framework for nonstationary time series prediction</t>
        </is>
      </c>
      <c r="D48" s="160" t="inlineStr">
        <is>
          <t>NEUROCOMPUTING.</t>
        </is>
      </c>
      <c r="E48" t="inlineStr">
        <is>
          <t>REBECCA PONTES SALLES</t>
        </is>
      </c>
      <c r="F48">
        <f>VLOOKUP(D48,LPeriodicos!A:B,2,FALSE)</f>
        <v/>
      </c>
      <c r="G48">
        <f>VLOOKUP(D48,LPeriodicos!A:C,3,FALSE)</f>
        <v/>
      </c>
      <c r="H48">
        <f>VLOOKUP(D48,LPeriodicos!A:D,4,FALSE)</f>
        <v/>
      </c>
      <c r="I48">
        <f>IF(E48&lt;&gt;"",1,0)</f>
        <v/>
      </c>
      <c r="O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VLOOKUP(D48,LPeriodicos!A:E,5,FALSE)*IF(I48&gt;0,1.1,1)*AD48</f>
        <v/>
      </c>
    </row>
    <row r="49">
      <c r="A49" t="inlineStr">
        <is>
          <t>2021</t>
        </is>
      </c>
      <c r="B49" t="n">
        <v>48</v>
      </c>
      <c r="C49" t="inlineStr">
        <is>
          <t>Facile synthesis of transition metal (M = Cu, Co) oxide grafted graphitic carbon nitride nanosheets for high performance asymmetric supercapacitors</t>
        </is>
      </c>
      <c r="D49" s="160" t="inlineStr">
        <is>
          <t>MATERIALS LETTERS.</t>
        </is>
      </c>
      <c r="E49" t="inlineStr"/>
      <c r="F49">
        <f>VLOOKUP(D49,LPeriodicos!A:B,2,FALSE)</f>
        <v/>
      </c>
      <c r="G49">
        <f>VLOOKUP(D49,LPeriodicos!A:C,3,FALSE)</f>
        <v/>
      </c>
      <c r="H49">
        <f>VLOOKUP(D49,LPeriodicos!A:D,4,FALSE)</f>
        <v/>
      </c>
      <c r="I49">
        <f>IF(E49&lt;&gt;"",1,0)</f>
        <v/>
      </c>
      <c r="K49" t="n">
        <v>1</v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VLOOKUP(D49,LPeriodicos!A:E,5,FALSE)*IF(I49&gt;0,1.1,1)*AD49</f>
        <v/>
      </c>
    </row>
    <row r="50">
      <c r="A50" t="inlineStr">
        <is>
          <t>2021</t>
        </is>
      </c>
      <c r="B50" t="n">
        <v>49</v>
      </c>
      <c r="C50" t="inlineStr">
        <is>
          <t>The Happy Level: A New Approach to Measure Happiness at Work Using Mixed Methods</t>
        </is>
      </c>
      <c r="D50" s="160" t="inlineStr">
        <is>
          <t>International Journal of Qualitative Methods.</t>
        </is>
      </c>
      <c r="E50" t="inlineStr">
        <is>
          <t>FLAVIO MATIAS DAMASCENO DE CARVALHO</t>
        </is>
      </c>
      <c r="F50">
        <f>VLOOKUP(D50,LPeriodicos!A:B,2,FALSE)</f>
        <v/>
      </c>
      <c r="G50">
        <f>VLOOKUP(D50,LPeriodicos!A:C,3,FALSE)</f>
        <v/>
      </c>
      <c r="H50">
        <f>VLOOKUP(D50,LPeriodicos!A:D,4,FALSE)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VLOOKUP(D50,LPeriodicos!A:E,5,FALSE)*IF(I50&gt;0,1.1,1)*AD50</f>
        <v/>
      </c>
    </row>
    <row r="51">
      <c r="A51" t="inlineStr">
        <is>
          <t>2021</t>
        </is>
      </c>
      <c r="B51" t="n">
        <v>50</v>
      </c>
      <c r="C51" t="inlineStr">
        <is>
          <t>A influência de mídias multissensoriais na aprendizagem de crianças com transtorno de leitura</t>
        </is>
      </c>
      <c r="D51" s="160" t="inlineStr">
        <is>
          <t>REVISTA PSICOPEDAGOGIA.</t>
        </is>
      </c>
      <c r="E51" t="inlineStr">
        <is>
          <t>ELLEN PAIXAO SILVA</t>
        </is>
      </c>
      <c r="F51">
        <f>VLOOKUP(D51,LPeriodicos!A:B,2,FALSE)</f>
        <v/>
      </c>
      <c r="G51">
        <f>VLOOKUP(D51,LPeriodicos!A:C,3,FALSE)</f>
        <v/>
      </c>
      <c r="H51">
        <f>VLOOKUP(D51,LPeriodicos!A:D,4,FALSE)</f>
        <v/>
      </c>
      <c r="I51">
        <f>IF(E51&lt;&gt;"",1,0)</f>
        <v/>
      </c>
      <c r="R51" t="n">
        <v>1</v>
      </c>
      <c r="S51" t="n">
        <v>1</v>
      </c>
      <c r="U51" t="n">
        <v>1</v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VLOOKUP(D51,LPeriodicos!A:E,5,FALSE)*IF(I51&gt;0,1.1,1)*AD51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Using Multisensory Content to Impact the Quality of Experience of Reading Digital Books</t>
        </is>
      </c>
      <c r="D52" s="160" t="inlineStr">
        <is>
          <t>ACM Transactions on Multimedia Computing Communications and Applications.</t>
        </is>
      </c>
      <c r="E52" t="inlineStr"/>
      <c r="F52">
        <f>VLOOKUP(D52,LPeriodicos!A:B,2,FALSE)</f>
        <v/>
      </c>
      <c r="G52">
        <f>VLOOKUP(D52,LPeriodicos!A:C,3,FALSE)</f>
        <v/>
      </c>
      <c r="H52">
        <f>VLOOKUP(D52,LPeriodicos!A:D,4,FALSE)</f>
        <v/>
      </c>
      <c r="I52">
        <f>IF(E52&lt;&gt;"",1,0)</f>
        <v/>
      </c>
      <c r="R52" t="n">
        <v>1</v>
      </c>
      <c r="S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VLOOKUP(D52,LPeriodicos!A:E,5,FALSE)*IF(I52&gt;0,1.1,1)*AD52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On the Skewness of the LMS Adaptive Weights</t>
        </is>
      </c>
      <c r="D53" s="160" t="inlineStr">
        <is>
          <t>IEEE Transactions on Circuits and Systems II: Express Briefs.</t>
        </is>
      </c>
      <c r="E53" t="inlineStr"/>
      <c r="F53">
        <f>VLOOKUP(D53,LPeriodicos!A:B,2,FALSE)</f>
        <v/>
      </c>
      <c r="G53">
        <f>VLOOKUP(D53,LPeriodicos!A:C,3,FALSE)</f>
        <v/>
      </c>
      <c r="H53">
        <f>VLOOKUP(D53,LPeriodicos!A:D,4,FALSE)</f>
        <v/>
      </c>
      <c r="I53">
        <f>IF(E53&lt;&gt;"",1,0)</f>
        <v/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VLOOKUP(D53,LPeriodicos!A:E,5,FALSE)*IF(I53&gt;0,1.1,1)*AD53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Transient Analysis of the Set-Membership LMS Algorithm</t>
        </is>
      </c>
      <c r="D54" s="160" t="inlineStr">
        <is>
          <t>IEEE COMMUNICATIONS LETTERS.</t>
        </is>
      </c>
      <c r="E54" t="inlineStr"/>
      <c r="F54">
        <f>VLOOKUP(D54,LPeriodicos!A:B,2,FALSE)</f>
        <v/>
      </c>
      <c r="G54">
        <f>VLOOKUP(D54,LPeriodicos!A:C,3,FALSE)</f>
        <v/>
      </c>
      <c r="H54">
        <f>VLOOKUP(D54,LPeriodicos!A:D,4,FALSE)</f>
        <v/>
      </c>
      <c r="I54">
        <f>IF(E54&lt;&gt;"",1,0)</f>
        <v/>
      </c>
      <c r="K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VLOOKUP(D54,LPeriodicos!A:E,5,FALSE)*IF(I54&gt;0,1.1,1)*AD54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A Hybrid Iterated Local Search Heuristic for the Traveling Salesperson Problem with Hotel Selection</t>
        </is>
      </c>
      <c r="D55" t="inlineStr">
        <is>
          <t>COMPUTERS &amp; OPERATIONS RESEARCH.</t>
        </is>
      </c>
      <c r="E55" t="inlineStr"/>
      <c r="F55">
        <f>VLOOKUP(D55,LPeriodicos!A:B,2,FALSE)</f>
        <v/>
      </c>
      <c r="G55">
        <f>VLOOKUP(D55,LPeriodicos!A:C,3,FALSE)</f>
        <v/>
      </c>
      <c r="H55">
        <f>VLOOKUP(D55,LPeriodicos!A:D,4,FALSE)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VLOOKUP(D55,LPeriodicos!A:E,5,FALSE)*IF(I55&gt;0,1.1,1)*AD55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A Hybrid Matheuristic for the Two-Stage Capacitated Facility Location Problem</t>
        </is>
      </c>
      <c r="D56" t="inlineStr">
        <is>
          <t>EXPERT SYSTEMS WITH APPLICATIONS.</t>
        </is>
      </c>
      <c r="E56" t="inlineStr"/>
      <c r="F56">
        <f>VLOOKUP(D56,LPeriodicos!A:B,2,FALSE)</f>
        <v/>
      </c>
      <c r="G56">
        <f>VLOOKUP(D56,LPeriodicos!A:C,3,FALSE)</f>
        <v/>
      </c>
      <c r="H56">
        <f>VLOOKUP(D56,LPeriodicos!A:D,4,FALSE)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VLOOKUP(D56,LPeriodicos!A:E,5,FALSE)*IF(I56&gt;0,1.1,1)*AD56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DESENVOLVIMENTO DE INTERFACE DE DISPOSITIVOS MÓVEIS PARA UTILIZAÇÃO COM UMA PLATAFORMA MÚLTIPLA DE DADOS / MOBILE DEVICE INTERFACE DEVELOPMENT FOR USE WITH A MULTIPLE DATA PLATFORM</t>
        </is>
      </c>
      <c r="D57" t="inlineStr">
        <is>
          <t>Brazilian Journal of Development.</t>
        </is>
      </c>
      <c r="E57" t="inlineStr">
        <is>
          <t>EDUARDO PRIMO DE SOUZAJOMAR FERREIRA MONSORES</t>
        </is>
      </c>
      <c r="F57">
        <f>VLOOKUP(D57,LPeriodicos!A:B,2,FALSE)</f>
        <v/>
      </c>
      <c r="G57">
        <f>VLOOKUP(D57,LPeriodicos!A:C,3,FALSE)</f>
        <v/>
      </c>
      <c r="H57">
        <f>VLOOKUP(D57,LPeriodicos!A:D,4,FALSE)</f>
        <v/>
      </c>
      <c r="I57">
        <f>IF(E57&lt;&gt;"",1,0)</f>
        <v/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VLOOKUP(D57,LPeriodicos!A:E,5,FALSE)*IF(I57&gt;0,1.1,1)*AD57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Flattening the curves: on-off lock-down strategies for COVID-19 with an application to Brazil</t>
        </is>
      </c>
      <c r="D58" t="inlineStr">
        <is>
          <t>Journal of Mathematics in Industry.</t>
        </is>
      </c>
      <c r="E58" t="inlineStr"/>
      <c r="F58">
        <f>VLOOKUP(D58,LPeriodicos!A:B,2,FALSE)</f>
        <v/>
      </c>
      <c r="G58">
        <f>VLOOKUP(D58,LPeriodicos!A:C,3,FALSE)</f>
        <v/>
      </c>
      <c r="H58">
        <f>VLOOKUP(D58,LPeriodicos!A:D,4,FALSE)</f>
        <v/>
      </c>
      <c r="I58">
        <f>IF(E58&lt;&gt;"",1,0)</f>
        <v/>
      </c>
      <c r="K58" t="n">
        <v>1</v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VLOOKUP(D58,LPeriodicos!A:E,5,FALSE)*IF(I58&gt;0,1.1,1)*AD58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A horizontal partitioning-based method for frequent pattern mining in transport timetable</t>
        </is>
      </c>
      <c r="D59" t="inlineStr">
        <is>
          <t>EXPERT SYSTEMS.</t>
        </is>
      </c>
      <c r="E59" t="inlineStr"/>
      <c r="F59">
        <f>VLOOKUP(D59,LPeriodicos!A:B,2,FALSE)</f>
        <v/>
      </c>
      <c r="G59">
        <f>VLOOKUP(D59,LPeriodicos!A:C,3,FALSE)</f>
        <v/>
      </c>
      <c r="H59">
        <f>VLOOKUP(D59,LPeriodicos!A:D,4,FALSE)</f>
        <v/>
      </c>
      <c r="I59">
        <f>IF(E59&lt;&gt;"",1,0)</f>
        <v/>
      </c>
      <c r="O59" t="n">
        <v>1</v>
      </c>
      <c r="R59" t="n">
        <v>1</v>
      </c>
      <c r="V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VLOOKUP(D59,LPeriodicos!A:E,5,FALSE)*IF(I59&gt;0,1.1,1)*AD59</f>
        <v/>
      </c>
    </row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5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ACM Multimedia Systems Conference</t>
        </is>
      </c>
      <c r="B2" t="inlineStr">
        <is>
          <t>A2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Simpósio em Sistemas Computacionais de Alto Desempenho</t>
        </is>
      </c>
      <c r="B3" t="inlineStr">
        <is>
          <t>B2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Simpósio Brasileiro de Pesquisa Operacional</t>
        </is>
      </c>
      <c r="B4" t="inlineStr">
        <is>
          <t>B4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International Conference on Interactive Collaborative Learning</t>
        </is>
      </c>
      <c r="B5" t="inlineStr">
        <is>
          <t>B4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Anais Estendidos do Simpósio Brasileiro de Banco de Dados</t>
        </is>
      </c>
      <c r="B6" t="inlineStr">
        <is>
          <t>B1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Anais Estendidos do Simpósio Brasileiro de Banco de Dados</t>
        </is>
      </c>
      <c r="B7" t="inlineStr">
        <is>
          <t>B1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International Conference on Computational Science</t>
        </is>
      </c>
      <c r="B8" t="inlineStr">
        <is>
          <t>B3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XXII Simpósio Brasileiro sobre Fatores Humanos em Sistemas Computacionais (IHC 2023)</t>
        </is>
      </c>
      <c r="B9" t="inlineStr">
        <is>
          <t>B2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Brazilian Conference on Intelligent Systems</t>
        </is>
      </c>
      <c r="B10" t="inlineStr">
        <is>
          <t>B1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Conférence sur la Gestion de Données ? Principes</t>
        </is>
      </c>
      <c r="B11" t="inlineStr">
        <is>
          <t>NI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Simpósio Brasileiro de Sistemas Multimídia e Web</t>
        </is>
      </c>
      <c r="B12" t="inlineStr">
        <is>
          <t>NI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Workshop de Computação Aplicada à Gestão do Meio Ambiente e Recursos Naturais</t>
        </is>
      </c>
      <c r="B13" t="inlineStr">
        <is>
          <t>B5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XXII Brazilian Symposium on Software Quality (SBQS ?23)</t>
        </is>
      </c>
      <c r="B14" t="inlineStr">
        <is>
          <t>NI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19th International Conference on Web Information Systems and Technologies</t>
        </is>
      </c>
      <c r="B15" t="inlineStr">
        <is>
          <t>B1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XLI SIMPÓSIO BRASILEIRO DE TELECOMUNICAÇÕES E PROCESSAMENTO DE SINAIS - SBrT 2023</t>
        </is>
      </c>
      <c r="B16" t="inlineStr">
        <is>
          <t>B5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Anais Estendidos do Simpósio Brasileiro de Banco de Dados</t>
        </is>
      </c>
      <c r="B17" t="inlineStr">
        <is>
          <t>B1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The Latin American Workshop on Information Fusion</t>
        </is>
      </c>
      <c r="B18" t="inlineStr">
        <is>
          <t>NI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Workshop on Robotics in Education</t>
        </is>
      </c>
      <c r="B19" t="inlineStr">
        <is>
          <t>B4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Simpósio Brasileiro de Pesquisa Operacional</t>
        </is>
      </c>
      <c r="B20" t="inlineStr">
        <is>
          <t>B4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Simpósio Brasileiro de Pesquisa Operacional (SBPO)</t>
        </is>
      </c>
      <c r="B21" t="inlineStr">
        <is>
          <t>B4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International Conference on Computational Science</t>
        </is>
      </c>
      <c r="B22" t="inlineStr">
        <is>
          <t>B3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Brazilian Symposium on Multimedia and the Web</t>
        </is>
      </c>
      <c r="B23" t="inlineStr">
        <is>
          <t>B1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IEEE World Forum on Internet of Things</t>
        </is>
      </c>
      <c r="B24" t="inlineStr">
        <is>
          <t>A2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XXXVIII Simpósio Brasileiro de Bancos de Dados (SBBD 2023)</t>
        </is>
      </c>
      <c r="B25" t="inlineStr">
        <is>
          <t>B1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The Latin American Workshop on Information Fusion (La Fsion 2023)</t>
        </is>
      </c>
      <c r="B26" t="inlineStr">
        <is>
          <t>NI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Simpósio Brasileiro de Pesquisa Operacional</t>
        </is>
      </c>
      <c r="B27" t="inlineStr">
        <is>
          <t>B4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Conferência Ibérica de Sistemas e Tecnologias de Informação</t>
        </is>
      </c>
      <c r="B28" t="inlineStr">
        <is>
          <t>NI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2023 18th Iberian Conference on Information Systems and Technologies (CISTI)</t>
        </is>
      </c>
      <c r="B29" t="inlineStr">
        <is>
          <t>B1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18o Iberian Conference on Information Systems</t>
        </is>
      </c>
      <c r="B30" t="inlineStr">
        <is>
          <t>NI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XVII BRAZILIAN E-SCIENCE WORKSHOP (BRESCI)</t>
        </is>
      </c>
      <c r="B31" t="inlineStr">
        <is>
          <t>B5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Simpósio Brasileiro de Pesquisa Operacional</t>
        </is>
      </c>
      <c r="B32" t="inlineStr">
        <is>
          <t>B4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Football Analytics Modelling Experience</t>
        </is>
      </c>
      <c r="B33" t="inlineStr">
        <is>
          <t>NI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Iberian Conference on Information Systems and Technologies</t>
        </is>
      </c>
      <c r="B34" t="inlineStr">
        <is>
          <t>B1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Congresso Nacional de Matemática Aplicada e Computacional</t>
        </is>
      </c>
      <c r="B35" t="inlineStr">
        <is>
          <t>B4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The Latin American Workshop on Information Fusion</t>
        </is>
      </c>
      <c r="B36" t="inlineStr">
        <is>
          <t>NI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International Conference on Optimization</t>
        </is>
      </c>
      <c r="B37" t="inlineStr">
        <is>
          <t>NI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Simpósio Brasileiro de Bancos de Dados</t>
        </is>
      </c>
      <c r="B38" t="inlineStr">
        <is>
          <t>B1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Iberian Conference on Information Systems and Technologies</t>
        </is>
      </c>
      <c r="B39" t="inlineStr">
        <is>
          <t>B1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Conferência Ibérica de Sistemas e Tecnologias de Informação</t>
        </is>
      </c>
      <c r="B40" t="inlineStr">
        <is>
          <t>NI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15th IEEE International Conference on Industry Applications (INDUSCON)</t>
        </is>
      </c>
      <c r="B41" t="inlineStr">
        <is>
          <t>B4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SIMPEP - Simpósio de Engenharia de Produção</t>
        </is>
      </c>
      <c r="B42" t="inlineStr">
        <is>
          <t>NI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Simpósio Brasileiro de Pesquisa Operacional (SBPO)</t>
        </is>
      </c>
      <c r="B43" t="inlineStr">
        <is>
          <t>B4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Congreso Internacional de Informática Educativa</t>
        </is>
      </c>
      <c r="B44" t="inlineStr">
        <is>
          <t>B5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Women in Information Technology</t>
        </is>
      </c>
      <c r="B45" t="inlineStr">
        <is>
          <t>B5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Iberian Conference on Information Systems and Technologies</t>
        </is>
      </c>
      <c r="B46" t="inlineStr">
        <is>
          <t>B1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2023 18th Iberian Conference on Information Systems and Technologies (CISTI)</t>
        </is>
      </c>
      <c r="B47" t="inlineStr">
        <is>
          <t>B1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XIII Computer on the Beach</t>
        </is>
      </c>
      <c r="B48" t="inlineStr">
        <is>
          <t>B4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Conferência Ibérica de Sistemas e Tecnologias de Informação</t>
        </is>
      </c>
      <c r="B49" t="inlineStr">
        <is>
          <t>NI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2022 17th Iberian Conference on Information Systems and Technologies (CISTI)</t>
        </is>
      </c>
      <c r="B50" t="inlineStr">
        <is>
          <t>B1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Brazilian Seminar on Ontologies</t>
        </is>
      </c>
      <c r="B51" t="inlineStr">
        <is>
          <t>B4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Congreso Internacional de Informática Educativa</t>
        </is>
      </c>
      <c r="B52" t="inlineStr">
        <is>
          <t>B5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Brazilian eScience Workshop</t>
        </is>
      </c>
      <c r="B53" t="inlineStr">
        <is>
          <t>B5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XL SIMPÓSIO BRASILEIRO DE TELECOMUNICAÇÕES E PROCESSAMENTO DE SINAIS - SBrT 2022</t>
        </is>
      </c>
      <c r="B54" t="inlineStr">
        <is>
          <t>B5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Simpósio Brasileiro de Pesquisa Operacional</t>
        </is>
      </c>
      <c r="B55" t="inlineStr">
        <is>
          <t>B4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Brazilian Symposium on Bioinformatics</t>
        </is>
      </c>
      <c r="B56" t="inlineStr">
        <is>
          <t>B2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Brazilian Symposium on Bioinformatics</t>
        </is>
      </c>
      <c r="B57" t="inlineStr">
        <is>
          <t>B2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Simpósio Brasileiro de Banco de Dados</t>
        </is>
      </c>
      <c r="B58" t="inlineStr">
        <is>
          <t>B1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Simpósio Brasileiro de Banco de Dados</t>
        </is>
      </c>
      <c r="B59" t="inlineStr">
        <is>
          <t>B1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Congresso Nacional de Pesquisa e Ensino em Transporte</t>
        </is>
      </c>
      <c r="B60" t="inlineStr">
        <is>
          <t>NI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Conferência Ibérica de Sistemas e Tecnologias de Informação</t>
        </is>
      </c>
      <c r="B61" t="inlineStr">
        <is>
          <t>NI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Simpósio Brasileiro de Banco de Dados</t>
        </is>
      </c>
      <c r="B62" t="inlineStr">
        <is>
          <t>B1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IEEE Congress on Evolutionary Computation</t>
        </is>
      </c>
      <c r="B63" t="inlineStr">
        <is>
          <t>A1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  <row r="64">
      <c r="A64" t="inlineStr">
        <is>
          <t>International Conference on Computational Science and Computational Intelligence</t>
        </is>
      </c>
      <c r="B64" t="inlineStr">
        <is>
          <t>B1</t>
        </is>
      </c>
      <c r="C64">
        <f>IF(B64&lt;&gt;"NI",1,0)</f>
        <v/>
      </c>
      <c r="D64">
        <f>VLOOKUP(B64,Tabelas!A:C,3,FALSE)</f>
        <v/>
      </c>
      <c r="E64">
        <f>VLOOKUP(B64,Tabelas!A:C,2,FALSE)</f>
        <v/>
      </c>
    </row>
    <row r="65">
      <c r="A65" t="inlineStr">
        <is>
          <t>Simpósio Brasileiro de Banco de Dados</t>
        </is>
      </c>
      <c r="B65" t="inlineStr">
        <is>
          <t>B1</t>
        </is>
      </c>
      <c r="C65">
        <f>IF(B65&lt;&gt;"NI",1,0)</f>
        <v/>
      </c>
      <c r="D65">
        <f>VLOOKUP(B65,Tabelas!A:C,3,FALSE)</f>
        <v/>
      </c>
      <c r="E65">
        <f>VLOOKUP(B65,Tabelas!A:C,2,FALSE)</f>
        <v/>
      </c>
    </row>
    <row r="66">
      <c r="A66" t="inlineStr">
        <is>
          <t>2022 International Joint Conference on Neural Networks (IJCNN)</t>
        </is>
      </c>
      <c r="B66" t="inlineStr">
        <is>
          <t>A2</t>
        </is>
      </c>
      <c r="C66">
        <f>IF(B66&lt;&gt;"NI",1,0)</f>
        <v/>
      </c>
      <c r="D66">
        <f>VLOOKUP(B66,Tabelas!A:C,3,FALSE)</f>
        <v/>
      </c>
      <c r="E66">
        <f>VLOOKUP(B66,Tabelas!A:C,2,FALSE)</f>
        <v/>
      </c>
    </row>
    <row r="67">
      <c r="A67" t="inlineStr">
        <is>
          <t>International Conference on Optimization</t>
        </is>
      </c>
      <c r="B67" t="inlineStr">
        <is>
          <t>NI</t>
        </is>
      </c>
      <c r="C67">
        <f>IF(B67&lt;&gt;"NI",1,0)</f>
        <v/>
      </c>
      <c r="D67">
        <f>VLOOKUP(B67,Tabelas!A:C,3,FALSE)</f>
        <v/>
      </c>
      <c r="E67">
        <f>VLOOKUP(B67,Tabelas!A:C,2,FALSE)</f>
        <v/>
      </c>
    </row>
    <row r="68">
      <c r="A68" t="inlineStr">
        <is>
          <t>Simpósio Brasileiro de Informática na Educação</t>
        </is>
      </c>
      <c r="B68" t="inlineStr">
        <is>
          <t>B1</t>
        </is>
      </c>
      <c r="C68">
        <f>IF(B68&lt;&gt;"NI",1,0)</f>
        <v/>
      </c>
      <c r="D68">
        <f>VLOOKUP(B68,Tabelas!A:C,3,FALSE)</f>
        <v/>
      </c>
      <c r="E68">
        <f>VLOOKUP(B68,Tabelas!A:C,2,FALSE)</f>
        <v/>
      </c>
    </row>
    <row r="69">
      <c r="A69" t="inlineStr">
        <is>
          <t>International Conference on Optimization</t>
        </is>
      </c>
      <c r="B69" t="inlineStr">
        <is>
          <t>NI</t>
        </is>
      </c>
      <c r="C69">
        <f>IF(B69&lt;&gt;"NI",1,0)</f>
        <v/>
      </c>
      <c r="D69">
        <f>VLOOKUP(B69,Tabelas!A:C,3,FALSE)</f>
        <v/>
      </c>
      <c r="E69">
        <f>VLOOKUP(B69,Tabelas!A:C,2,FALSE)</f>
        <v/>
      </c>
    </row>
    <row r="70">
      <c r="A70" t="inlineStr">
        <is>
          <t>MIT SCALE Latin America Conference</t>
        </is>
      </c>
      <c r="B70" t="inlineStr">
        <is>
          <t>NI</t>
        </is>
      </c>
      <c r="C70">
        <f>IF(B70&lt;&gt;"NI",1,0)</f>
        <v/>
      </c>
      <c r="D70">
        <f>VLOOKUP(B70,Tabelas!A:C,3,FALSE)</f>
        <v/>
      </c>
      <c r="E70">
        <f>VLOOKUP(B70,Tabelas!A:C,2,FALSE)</f>
        <v/>
      </c>
    </row>
    <row r="71">
      <c r="A71" t="inlineStr">
        <is>
          <t>IEEE Congress on Evolutionary Computation</t>
        </is>
      </c>
      <c r="B71" t="inlineStr">
        <is>
          <t>A1</t>
        </is>
      </c>
      <c r="C71">
        <f>IF(B71&lt;&gt;"NI",1,0)</f>
        <v/>
      </c>
      <c r="D71">
        <f>VLOOKUP(B71,Tabelas!A:C,3,FALSE)</f>
        <v/>
      </c>
      <c r="E71">
        <f>VLOOKUP(B71,Tabelas!A:C,2,FALSE)</f>
        <v/>
      </c>
    </row>
    <row r="72">
      <c r="A72" t="inlineStr">
        <is>
          <t>2022 International Joint Conference on Neural Networks (IJCNN)</t>
        </is>
      </c>
      <c r="B72" t="inlineStr">
        <is>
          <t>NI</t>
        </is>
      </c>
      <c r="C72">
        <f>IF(B72&lt;&gt;"NI",1,0)</f>
        <v/>
      </c>
      <c r="D72">
        <f>VLOOKUP(B72,Tabelas!A:C,3,FALSE)</f>
        <v/>
      </c>
      <c r="E72">
        <f>VLOOKUP(B72,Tabelas!A:C,2,FALSE)</f>
        <v/>
      </c>
    </row>
    <row r="73">
      <c r="A73" t="inlineStr">
        <is>
          <t>2022 IEEE 8th World Forum on Internet of Things (WF-IoT)</t>
        </is>
      </c>
      <c r="B73" t="inlineStr">
        <is>
          <t>NI</t>
        </is>
      </c>
      <c r="C73">
        <f>IF(B73&lt;&gt;"NI",1,0)</f>
        <v/>
      </c>
      <c r="D73">
        <f>VLOOKUP(B73,Tabelas!A:C,3,FALSE)</f>
        <v/>
      </c>
      <c r="E73">
        <f>VLOOKUP(B73,Tabelas!A:C,2,FALSE)</f>
        <v/>
      </c>
    </row>
    <row r="74">
      <c r="A74" t="inlineStr">
        <is>
          <t>2022 International Conference on Computational Science and Computational Intelligence (CSCI)</t>
        </is>
      </c>
      <c r="B74" t="inlineStr">
        <is>
          <t>B1</t>
        </is>
      </c>
      <c r="C74">
        <f>IF(B74&lt;&gt;"NI",1,0)</f>
        <v/>
      </c>
      <c r="D74">
        <f>VLOOKUP(B74,Tabelas!A:C,3,FALSE)</f>
        <v/>
      </c>
      <c r="E74">
        <f>VLOOKUP(B74,Tabelas!A:C,2,FALSE)</f>
        <v/>
      </c>
    </row>
    <row r="75">
      <c r="A75" t="inlineStr">
        <is>
          <t>International Conference on Robotics and Automation Engineering (ICRAE)</t>
        </is>
      </c>
      <c r="B75" t="inlineStr">
        <is>
          <t>B5</t>
        </is>
      </c>
      <c r="C75">
        <f>IF(B75&lt;&gt;"NI",1,0)</f>
        <v/>
      </c>
      <c r="D75">
        <f>VLOOKUP(B75,Tabelas!A:C,3,FALSE)</f>
        <v/>
      </c>
      <c r="E75">
        <f>VLOOKUP(B75,Tabelas!A:C,2,FALSE)</f>
        <v/>
      </c>
    </row>
    <row r="76">
      <c r="A76" t="inlineStr">
        <is>
          <t>Simpósio Brasileiro de Sistemas Multimídia e Web (Webmedia)</t>
        </is>
      </c>
      <c r="B76" t="inlineStr">
        <is>
          <t>NI</t>
        </is>
      </c>
      <c r="C76">
        <f>IF(B76&lt;&gt;"NI",1,0)</f>
        <v/>
      </c>
      <c r="D76">
        <f>VLOOKUP(B76,Tabelas!A:C,3,FALSE)</f>
        <v/>
      </c>
      <c r="E76">
        <f>VLOOKUP(B76,Tabelas!A:C,2,FALSE)</f>
        <v/>
      </c>
    </row>
    <row r="77">
      <c r="A77" t="inlineStr">
        <is>
          <t>BRAZILIAN WORKSHOP ON SOCIAL NETWORK ANALYSIS AND MINING (BRASNAM 2022)</t>
        </is>
      </c>
      <c r="B77" t="inlineStr">
        <is>
          <t>NI</t>
        </is>
      </c>
      <c r="C77">
        <f>IF(B77&lt;&gt;"NI",1,0)</f>
        <v/>
      </c>
      <c r="D77">
        <f>VLOOKUP(B77,Tabelas!A:C,3,FALSE)</f>
        <v/>
      </c>
      <c r="E77">
        <f>VLOOKUP(B77,Tabelas!A:C,2,FALSE)</f>
        <v/>
      </c>
    </row>
    <row r="78">
      <c r="A78" t="inlineStr">
        <is>
          <t>XIII Computer on the Beach</t>
        </is>
      </c>
      <c r="B78" t="inlineStr">
        <is>
          <t>B4</t>
        </is>
      </c>
      <c r="C78">
        <f>IF(B78&lt;&gt;"NI",1,0)</f>
        <v/>
      </c>
      <c r="D78">
        <f>VLOOKUP(B78,Tabelas!A:C,3,FALSE)</f>
        <v/>
      </c>
      <c r="E78">
        <f>VLOOKUP(B78,Tabelas!A:C,2,FALSE)</f>
        <v/>
      </c>
    </row>
    <row r="79">
      <c r="A79" t="inlineStr">
        <is>
          <t>19o IEEE Latin American Robotics Symposium</t>
        </is>
      </c>
      <c r="B79" t="inlineStr">
        <is>
          <t>B2</t>
        </is>
      </c>
      <c r="C79">
        <f>IF(B79&lt;&gt;"NI",1,0)</f>
        <v/>
      </c>
      <c r="D79">
        <f>VLOOKUP(B79,Tabelas!A:C,3,FALSE)</f>
        <v/>
      </c>
      <c r="E79">
        <f>VLOOKUP(B79,Tabelas!A:C,2,FALSE)</f>
        <v/>
      </c>
    </row>
    <row r="80">
      <c r="A80" t="inlineStr">
        <is>
          <t>WebMedia '21: Brazilian Symposium on Multimedia and the Web</t>
        </is>
      </c>
      <c r="B80" t="inlineStr">
        <is>
          <t>B1</t>
        </is>
      </c>
      <c r="C80">
        <f>IF(B80&lt;&gt;"NI",1,0)</f>
        <v/>
      </c>
      <c r="D80">
        <f>VLOOKUP(B80,Tabelas!A:C,3,FALSE)</f>
        <v/>
      </c>
      <c r="E80">
        <f>VLOOKUP(B80,Tabelas!A:C,2,FALSE)</f>
        <v/>
      </c>
    </row>
    <row r="81">
      <c r="A81" t="inlineStr">
        <is>
          <t>Simpósio Brasileiro de Banco de Dados</t>
        </is>
      </c>
      <c r="B81" t="inlineStr">
        <is>
          <t>B1</t>
        </is>
      </c>
      <c r="C81">
        <f>IF(B81&lt;&gt;"NI",1,0)</f>
        <v/>
      </c>
      <c r="D81">
        <f>VLOOKUP(B81,Tabelas!A:C,3,FALSE)</f>
        <v/>
      </c>
      <c r="E81">
        <f>VLOOKUP(B81,Tabelas!A:C,2,FALSE)</f>
        <v/>
      </c>
    </row>
    <row r="82">
      <c r="A82" t="inlineStr">
        <is>
          <t>13th International Conference on Agents and Artificial Intelligence</t>
        </is>
      </c>
      <c r="B82" t="inlineStr">
        <is>
          <t>B1</t>
        </is>
      </c>
      <c r="C82">
        <f>IF(B82&lt;&gt;"NI",1,0)</f>
        <v/>
      </c>
      <c r="D82">
        <f>VLOOKUP(B82,Tabelas!A:C,3,FALSE)</f>
        <v/>
      </c>
      <c r="E82">
        <f>VLOOKUP(B82,Tabelas!A:C,2,FALSE)</f>
        <v/>
      </c>
    </row>
    <row r="83">
      <c r="A83" t="inlineStr">
        <is>
          <t>Conferência Ibérica de Sistemas e Tecnologias de Informação</t>
        </is>
      </c>
      <c r="B83" t="inlineStr">
        <is>
          <t>NI</t>
        </is>
      </c>
      <c r="C83">
        <f>IF(B83&lt;&gt;"NI",1,0)</f>
        <v/>
      </c>
      <c r="D83">
        <f>VLOOKUP(B83,Tabelas!A:C,3,FALSE)</f>
        <v/>
      </c>
      <c r="E83">
        <f>VLOOKUP(B83,Tabelas!A:C,2,FALSE)</f>
        <v/>
      </c>
    </row>
    <row r="84">
      <c r="A84" t="inlineStr">
        <is>
          <t>CCSC Northwestern Regional Conference</t>
        </is>
      </c>
      <c r="B84" t="inlineStr">
        <is>
          <t>NI</t>
        </is>
      </c>
      <c r="C84">
        <f>IF(B84&lt;&gt;"NI",1,0)</f>
        <v/>
      </c>
      <c r="D84">
        <f>VLOOKUP(B84,Tabelas!A:C,3,FALSE)</f>
        <v/>
      </c>
      <c r="E84">
        <f>VLOOKUP(B84,Tabelas!A:C,2,FALSE)</f>
        <v/>
      </c>
    </row>
    <row r="85">
      <c r="A85" t="inlineStr">
        <is>
          <t>Escola Regional de Informática</t>
        </is>
      </c>
      <c r="B85" t="inlineStr">
        <is>
          <t>NI</t>
        </is>
      </c>
      <c r="C85">
        <f>IF(B85&lt;&gt;"NI",1,0)</f>
        <v/>
      </c>
      <c r="D85">
        <f>VLOOKUP(B85,Tabelas!A:C,3,FALSE)</f>
        <v/>
      </c>
      <c r="E85">
        <f>VLOOKUP(B85,Tabelas!A:C,2,FALSE)</f>
        <v/>
      </c>
    </row>
    <row r="86">
      <c r="A86" t="inlineStr">
        <is>
          <t>Simpósio Brasileiro de Banco de Dados</t>
        </is>
      </c>
      <c r="B86" t="inlineStr">
        <is>
          <t>B1</t>
        </is>
      </c>
      <c r="C86">
        <f>IF(B86&lt;&gt;"NI",1,0)</f>
        <v/>
      </c>
      <c r="D86">
        <f>VLOOKUP(B86,Tabelas!A:C,3,FALSE)</f>
        <v/>
      </c>
      <c r="E86">
        <f>VLOOKUP(B86,Tabelas!A:C,2,FALSE)</f>
        <v/>
      </c>
    </row>
    <row r="87">
      <c r="A87" t="inlineStr">
        <is>
          <t>Escola Regional de Informática do Rio de Janeiro</t>
        </is>
      </c>
      <c r="B87" t="inlineStr">
        <is>
          <t>NI</t>
        </is>
      </c>
      <c r="C87">
        <f>IF(B87&lt;&gt;"NI",1,0)</f>
        <v/>
      </c>
      <c r="D87">
        <f>VLOOKUP(B87,Tabelas!A:C,3,FALSE)</f>
        <v/>
      </c>
      <c r="E87">
        <f>VLOOKUP(B87,Tabelas!A:C,2,FALSE)</f>
        <v/>
      </c>
    </row>
    <row r="88">
      <c r="A88" t="inlineStr">
        <is>
          <t>Brazilian e-Science Workshop (BreSci)</t>
        </is>
      </c>
      <c r="B88" t="inlineStr">
        <is>
          <t>B5</t>
        </is>
      </c>
      <c r="C88">
        <f>IF(B88&lt;&gt;"NI",1,0)</f>
        <v/>
      </c>
      <c r="D88">
        <f>VLOOKUP(B88,Tabelas!A:C,3,FALSE)</f>
        <v/>
      </c>
      <c r="E88">
        <f>VLOOKUP(B88,Tabelas!A:C,2,FALSE)</f>
        <v/>
      </c>
    </row>
    <row r="89">
      <c r="A89" t="inlineStr">
        <is>
          <t>XII Computer on the Beach</t>
        </is>
      </c>
      <c r="B89" t="inlineStr">
        <is>
          <t>B4</t>
        </is>
      </c>
      <c r="C89">
        <f>IF(B89&lt;&gt;"NI",1,0)</f>
        <v/>
      </c>
      <c r="D89">
        <f>VLOOKUP(B89,Tabelas!A:C,3,FALSE)</f>
        <v/>
      </c>
      <c r="E89">
        <f>VLOOKUP(B89,Tabelas!A:C,2,FALSE)</f>
        <v/>
      </c>
    </row>
    <row r="90">
      <c r="A90" t="inlineStr">
        <is>
          <t>https://sbbd</t>
        </is>
      </c>
      <c r="B90" t="inlineStr">
        <is>
          <t>NI</t>
        </is>
      </c>
      <c r="C90">
        <f>IF(B90&lt;&gt;"NI",1,0)</f>
        <v/>
      </c>
      <c r="D90">
        <f>VLOOKUP(B90,Tabelas!A:C,3,FALSE)</f>
        <v/>
      </c>
      <c r="E90">
        <f>VLOOKUP(B90,Tabelas!A:C,2,FALSE)</f>
        <v/>
      </c>
    </row>
    <row r="91">
      <c r="A91" t="inlineStr">
        <is>
          <t>XV Congresso Brasileiro de Inteligência Computacional</t>
        </is>
      </c>
      <c r="B91" t="inlineStr">
        <is>
          <t>NI</t>
        </is>
      </c>
      <c r="C91">
        <f>IF(B91&lt;&gt;"NI",1,0)</f>
        <v/>
      </c>
      <c r="D91">
        <f>VLOOKUP(B91,Tabelas!A:C,3,FALSE)</f>
        <v/>
      </c>
      <c r="E91">
        <f>VLOOKUP(B91,Tabelas!A:C,2,FALSE)</f>
        <v/>
      </c>
    </row>
    <row r="92">
      <c r="A92" t="inlineStr">
        <is>
          <t>Escola Regional de Informática do Rio de Janeiro</t>
        </is>
      </c>
      <c r="B92" t="inlineStr">
        <is>
          <t>NI</t>
        </is>
      </c>
      <c r="C92">
        <f>IF(B92&lt;&gt;"NI",1,0)</f>
        <v/>
      </c>
      <c r="D92">
        <f>VLOOKUP(B92,Tabelas!A:C,3,FALSE)</f>
        <v/>
      </c>
      <c r="E92">
        <f>VLOOKUP(B92,Tabelas!A:C,2,FALSE)</f>
        <v/>
      </c>
    </row>
    <row r="93">
      <c r="A93" t="inlineStr">
        <is>
          <t>Simpósio em Sistemas Computacionais de Alto Desempenho (WSCAD)</t>
        </is>
      </c>
      <c r="B93" t="inlineStr">
        <is>
          <t>B2</t>
        </is>
      </c>
      <c r="C93">
        <f>IF(B93&lt;&gt;"NI",1,0)</f>
        <v/>
      </c>
      <c r="D93">
        <f>VLOOKUP(B93,Tabelas!A:C,3,FALSE)</f>
        <v/>
      </c>
      <c r="E93">
        <f>VLOOKUP(B93,Tabelas!A:C,2,FALSE)</f>
        <v/>
      </c>
    </row>
    <row r="94">
      <c r="A94" t="inlineStr">
        <is>
          <t>Congresso Nacional de Pesquisa e Ensino em Transporte</t>
        </is>
      </c>
      <c r="B94" t="inlineStr">
        <is>
          <t>NI</t>
        </is>
      </c>
      <c r="C94">
        <f>IF(B94&lt;&gt;"NI",1,0)</f>
        <v/>
      </c>
      <c r="D94">
        <f>VLOOKUP(B94,Tabelas!A:C,3,FALSE)</f>
        <v/>
      </c>
      <c r="E94">
        <f>VLOOKUP(B94,Tabelas!A:C,2,FALSE)</f>
        <v/>
      </c>
    </row>
    <row r="95">
      <c r="A95" t="inlineStr">
        <is>
          <t>Escola Regional de Informática do Rio de Janeiro (ERI-RJ)</t>
        </is>
      </c>
      <c r="B95" t="inlineStr">
        <is>
          <t>NI</t>
        </is>
      </c>
      <c r="C95">
        <f>IF(B95&lt;&gt;"NI",1,0)</f>
        <v/>
      </c>
      <c r="D95">
        <f>VLOOKUP(B95,Tabelas!A:C,3,FALSE)</f>
        <v/>
      </c>
      <c r="E95">
        <f>VLOOKUP(B95,Tabelas!A:C,2,FALSE)</f>
        <v/>
      </c>
    </row>
    <row r="96">
      <c r="A96" t="inlineStr">
        <is>
          <t>Ibero-American Congress of Smart Cities</t>
        </is>
      </c>
      <c r="B96" t="inlineStr">
        <is>
          <t>NI</t>
        </is>
      </c>
      <c r="C96">
        <f>IF(B96&lt;&gt;"NI",1,0)</f>
        <v/>
      </c>
      <c r="D96">
        <f>VLOOKUP(B96,Tabelas!A:C,3,FALSE)</f>
        <v/>
      </c>
      <c r="E96">
        <f>VLOOKUP(B96,Tabelas!A:C,2,FALSE)</f>
        <v/>
      </c>
    </row>
    <row r="97">
      <c r="A97" t="inlineStr">
        <is>
          <t>Simpósio Brasileiro de Pesquisa Operacional</t>
        </is>
      </c>
      <c r="B97" t="inlineStr">
        <is>
          <t>B4</t>
        </is>
      </c>
      <c r="C97">
        <f>IF(B97&lt;&gt;"NI",1,0)</f>
        <v/>
      </c>
      <c r="D97">
        <f>VLOOKUP(B97,Tabelas!A:C,3,FALSE)</f>
        <v/>
      </c>
      <c r="E97">
        <f>VLOOKUP(B97,Tabelas!A:C,2,FALSE)</f>
        <v/>
      </c>
    </row>
    <row r="98">
      <c r="A98" t="inlineStr">
        <is>
          <t>MIT SCALE Latin America Conference</t>
        </is>
      </c>
      <c r="B98" t="inlineStr">
        <is>
          <t>NI</t>
        </is>
      </c>
      <c r="C98">
        <f>IF(B98&lt;&gt;"NI",1,0)</f>
        <v/>
      </c>
      <c r="D98">
        <f>VLOOKUP(B98,Tabelas!A:C,3,FALSE)</f>
        <v/>
      </c>
      <c r="E98">
        <f>VLOOKUP(B98,Tabelas!A:C,2,FALSE)</f>
        <v/>
      </c>
    </row>
    <row r="99">
      <c r="A99" t="inlineStr">
        <is>
          <t>Escola Regional de Informática do Rio de Janeiro</t>
        </is>
      </c>
      <c r="B99" t="inlineStr">
        <is>
          <t>NI</t>
        </is>
      </c>
      <c r="C99">
        <f>IF(B99&lt;&gt;"NI",1,0)</f>
        <v/>
      </c>
      <c r="D99">
        <f>VLOOKUP(B99,Tabelas!A:C,3,FALSE)</f>
        <v/>
      </c>
      <c r="E99">
        <f>VLOOKUP(B99,Tabelas!A:C,2,FALSE)</f>
        <v/>
      </c>
    </row>
    <row r="100">
      <c r="A100" t="inlineStr">
        <is>
          <t>Brazilian Workshop on Social Network Analysis and Mining</t>
        </is>
      </c>
      <c r="B100" t="inlineStr">
        <is>
          <t>NI</t>
        </is>
      </c>
      <c r="C100">
        <f>IF(B100&lt;&gt;"NI",1,0)</f>
        <v/>
      </c>
      <c r="D100">
        <f>VLOOKUP(B100,Tabelas!A:C,3,FALSE)</f>
        <v/>
      </c>
      <c r="E100">
        <f>VLOOKUP(B100,Tabelas!A:C,2,FALSE)</f>
        <v/>
      </c>
    </row>
    <row r="101">
      <c r="A101" t="inlineStr">
        <is>
          <t>Brazilian Symposium on Multimedia and the Web</t>
        </is>
      </c>
      <c r="B101" t="inlineStr">
        <is>
          <t>B1</t>
        </is>
      </c>
      <c r="C101">
        <f>IF(B101&lt;&gt;"NI",1,0)</f>
        <v/>
      </c>
      <c r="D101">
        <f>VLOOKUP(B101,Tabelas!A:C,3,FALSE)</f>
        <v/>
      </c>
      <c r="E101">
        <f>VLOOKUP(B101,Tabelas!A:C,2,FALSE)</f>
        <v/>
      </c>
    </row>
    <row r="102">
      <c r="A102" t="inlineStr">
        <is>
          <t>Latin American Conference on Learning Objects and Technologies</t>
        </is>
      </c>
      <c r="B102" t="inlineStr">
        <is>
          <t>B3</t>
        </is>
      </c>
      <c r="C102">
        <f>IF(B102&lt;&gt;"NI",1,0)</f>
        <v/>
      </c>
      <c r="D102">
        <f>VLOOKUP(B102,Tabelas!A:C,3,FALSE)</f>
        <v/>
      </c>
      <c r="E102">
        <f>VLOOKUP(B102,Tabelas!A:C,2,FALSE)</f>
        <v/>
      </c>
    </row>
    <row r="103">
      <c r="A103" t="inlineStr">
        <is>
          <t>Escola Regional de Informática do Rio de Janeiro</t>
        </is>
      </c>
      <c r="B103" t="inlineStr">
        <is>
          <t>NI</t>
        </is>
      </c>
      <c r="C103">
        <f>IF(B103&lt;&gt;"NI",1,0)</f>
        <v/>
      </c>
      <c r="D103">
        <f>VLOOKUP(B103,Tabelas!A:C,3,FALSE)</f>
        <v/>
      </c>
      <c r="E103">
        <f>VLOOKUP(B103,Tabelas!A:C,2,FALSE)</f>
        <v/>
      </c>
    </row>
    <row r="104">
      <c r="A104" t="inlineStr">
        <is>
          <t>Escola Regional de Informática - ERI RJ 2021</t>
        </is>
      </c>
      <c r="B104" t="inlineStr">
        <is>
          <t>NI</t>
        </is>
      </c>
      <c r="C104">
        <f>IF(B104&lt;&gt;"NI",1,0)</f>
        <v/>
      </c>
      <c r="D104">
        <f>VLOOKUP(B104,Tabelas!A:C,3,FALSE)</f>
        <v/>
      </c>
      <c r="E104">
        <f>VLOOKUP(B104,Tabelas!A:C,2,FALSE)</f>
        <v/>
      </c>
    </row>
    <row r="105">
      <c r="A105" t="inlineStr">
        <is>
          <t>Brazilian e-Science Workshop</t>
        </is>
      </c>
      <c r="B105" t="inlineStr">
        <is>
          <t>B5</t>
        </is>
      </c>
      <c r="C105">
        <f>IF(B105&lt;&gt;"NI",1,0)</f>
        <v/>
      </c>
      <c r="D105">
        <f>VLOOKUP(B105,Tabelas!A:C,3,FALSE)</f>
        <v/>
      </c>
      <c r="E105">
        <f>VLOOKUP(B105,Tabelas!A:C,2,FALSE)</f>
        <v/>
      </c>
    </row>
    <row r="106">
      <c r="A106" t="inlineStr">
        <is>
          <t>16o Iberian Conference on Information Systems</t>
        </is>
      </c>
      <c r="B106" t="inlineStr">
        <is>
          <t>NI</t>
        </is>
      </c>
      <c r="C106">
        <f>IF(B106&lt;&gt;"NI",1,0)</f>
        <v/>
      </c>
      <c r="D106">
        <f>VLOOKUP(B106,Tabelas!A:C,3,FALSE)</f>
        <v/>
      </c>
      <c r="E106">
        <f>VLOOKUP(B106,Tabelas!A:C,2,FALSE)</f>
        <v/>
      </c>
    </row>
    <row r="107">
      <c r="A107" t="inlineStr">
        <is>
          <t>Simpósio Brasileiro de Informática na Educação</t>
        </is>
      </c>
      <c r="B107" t="inlineStr">
        <is>
          <t>B1</t>
        </is>
      </c>
      <c r="C107">
        <f>IF(B107&lt;&gt;"NI",1,0)</f>
        <v/>
      </c>
      <c r="D107">
        <f>VLOOKUP(B107,Tabelas!A:C,3,FALSE)</f>
        <v/>
      </c>
      <c r="E107">
        <f>VLOOKUP(B107,Tabelas!A:C,2,FALSE)</f>
        <v/>
      </c>
    </row>
    <row r="108">
      <c r="A108" t="inlineStr">
        <is>
          <t>Escola Regional de Informática - ERI RJ 2021</t>
        </is>
      </c>
      <c r="B108" t="inlineStr">
        <is>
          <t>NI</t>
        </is>
      </c>
      <c r="C108">
        <f>IF(B108&lt;&gt;"NI",1,0)</f>
        <v/>
      </c>
      <c r="D108">
        <f>VLOOKUP(B108,Tabelas!A:C,3,FALSE)</f>
        <v/>
      </c>
      <c r="E108">
        <f>VLOOKUP(B108,Tabelas!A:C,2,FALSE)</f>
        <v/>
      </c>
    </row>
    <row r="109">
      <c r="A109" t="inlineStr">
        <is>
          <t>Conferência Ibérica de Sistemas e Tecnologias de Informação</t>
        </is>
      </c>
      <c r="B109" t="inlineStr">
        <is>
          <t>NI</t>
        </is>
      </c>
      <c r="C109">
        <f>IF(B109&lt;&gt;"NI",1,0)</f>
        <v/>
      </c>
      <c r="D109">
        <f>VLOOKUP(B109,Tabelas!A:C,3,FALSE)</f>
        <v/>
      </c>
      <c r="E109">
        <f>VLOOKUP(B109,Tabelas!A:C,2,FALSE)</f>
        <v/>
      </c>
    </row>
    <row r="110">
      <c r="A110" t="inlineStr">
        <is>
          <t>Simpósio Brasileiro de Redes de Computadores e Sistemas Distribuídos</t>
        </is>
      </c>
      <c r="B110" t="inlineStr">
        <is>
          <t>B1</t>
        </is>
      </c>
      <c r="C110">
        <f>IF(B110&lt;&gt;"NI",1,0)</f>
        <v/>
      </c>
      <c r="D110">
        <f>VLOOKUP(B110,Tabelas!A:C,3,FALSE)</f>
        <v/>
      </c>
      <c r="E110">
        <f>VLOOKUP(B110,Tabelas!A:C,2,FALSE)</f>
        <v/>
      </c>
    </row>
    <row r="111">
      <c r="A111" t="inlineStr">
        <is>
          <t>Escola Regional de Informática do Rio de Janeiro (ERI-RJ)</t>
        </is>
      </c>
      <c r="B111" t="inlineStr">
        <is>
          <t>NI</t>
        </is>
      </c>
      <c r="C111">
        <f>IF(B111&lt;&gt;"NI",1,0)</f>
        <v/>
      </c>
      <c r="D111">
        <f>VLOOKUP(B111,Tabelas!A:C,3,FALSE)</f>
        <v/>
      </c>
      <c r="E111">
        <f>VLOOKUP(B111,Tabelas!A:C,2,FALSE)</f>
        <v/>
      </c>
    </row>
    <row r="112">
      <c r="A112" t="inlineStr">
        <is>
          <t>IEEE Congress on Evolutionary Computation</t>
        </is>
      </c>
      <c r="B112" t="inlineStr">
        <is>
          <t>A1</t>
        </is>
      </c>
      <c r="C112">
        <f>IF(B112&lt;&gt;"NI",1,0)</f>
        <v/>
      </c>
      <c r="D112">
        <f>VLOOKUP(B112,Tabelas!A:C,3,FALSE)</f>
        <v/>
      </c>
      <c r="E112">
        <f>VLOOKUP(B112,Tabelas!A:C,2,FALSE)</f>
        <v/>
      </c>
    </row>
    <row r="113">
      <c r="A113" t="inlineStr">
        <is>
          <t>XV Brazilian e-Science Workshop (BreSci)</t>
        </is>
      </c>
      <c r="B113" t="inlineStr">
        <is>
          <t>B5</t>
        </is>
      </c>
      <c r="C113">
        <f>IF(B113&lt;&gt;"NI",1,0)</f>
        <v/>
      </c>
      <c r="D113">
        <f>VLOOKUP(B113,Tabelas!A:C,3,FALSE)</f>
        <v/>
      </c>
      <c r="E113">
        <f>VLOOKUP(B113,Tabelas!A:C,2,FALSE)</f>
        <v/>
      </c>
    </row>
    <row r="114">
      <c r="A114" t="inlineStr">
        <is>
          <t>Latin American Conference on Learning Objects and Technologies</t>
        </is>
      </c>
      <c r="B114" t="inlineStr">
        <is>
          <t>B3</t>
        </is>
      </c>
      <c r="C114">
        <f>IF(B114&lt;&gt;"NI",1,0)</f>
        <v/>
      </c>
      <c r="D114">
        <f>VLOOKUP(B114,Tabelas!A:C,3,FALSE)</f>
        <v/>
      </c>
      <c r="E114">
        <f>VLOOKUP(B114,Tabelas!A:C,2,FALSE)</f>
        <v/>
      </c>
    </row>
    <row r="115">
      <c r="A115" t="inlineStr">
        <is>
          <t>Computer on the Beach</t>
        </is>
      </c>
      <c r="B115" t="inlineStr">
        <is>
          <t>B4</t>
        </is>
      </c>
      <c r="C115">
        <f>IF(B115&lt;&gt;"NI",1,0)</f>
        <v/>
      </c>
      <c r="D115">
        <f>VLOOKUP(B115,Tabelas!A:C,3,FALSE)</f>
        <v/>
      </c>
      <c r="E115">
        <f>VLOOKUP(B115,Tabelas!A:C,2,FALSE)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9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Language Resources and Evaluation.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1574-0218</t>
        </is>
      </c>
      <c r="J2" t="inlineStr">
        <is>
          <t>A2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International Journal of Industrial and Systems Engineering (Print).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1748-5037</t>
        </is>
      </c>
      <c r="J3" t="inlineStr">
        <is>
          <t>B1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Operations Research Forum.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2662-2556</t>
        </is>
      </c>
      <c r="J4" t="inlineStr">
        <is>
          <t>NI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Signo.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1982-2014</t>
        </is>
      </c>
      <c r="J5" t="inlineStr">
        <is>
          <t>NI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WIRELESS NETWORKS.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1022-0038</t>
        </is>
      </c>
      <c r="J6" t="inlineStr">
        <is>
          <t>B1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IEEE Access.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2169-3536</t>
        </is>
      </c>
      <c r="J7" t="inlineStr">
        <is>
          <t>A1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RISTI (PORTO).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1646-9895</t>
        </is>
      </c>
      <c r="J8" t="inlineStr">
        <is>
          <t>A2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International Journal of Innovative Computing and Applications (Online).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1751-648X</t>
        </is>
      </c>
      <c r="J9" t="inlineStr">
        <is>
          <t>B4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INTERNATIONAL JOURNAL ON TRANSACTIONS ON LARGE-SCALE DATA- AND KNOWLEDGE-CENTERED SYSTEMS (TLDKS).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1869-1994</t>
        </is>
      </c>
      <c r="J10" t="inlineStr">
        <is>
          <t>C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TRANSPORTES (RIO DE JANEIRO).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2237-1346</t>
        </is>
      </c>
      <c r="J11" t="inlineStr">
        <is>
          <t>B1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Revista Práticas em Gestão Pública Universitária.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2526-8503</t>
        </is>
      </c>
      <c r="J12" t="inlineStr">
        <is>
          <t>B4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Cadernos de Educação, Tecnologia e Sociedade.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2316-9907</t>
        </is>
      </c>
      <c r="J13" t="inlineStr">
        <is>
          <t>B2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Cadernos do IME - Série Informática.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1413-9014</t>
        </is>
      </c>
      <c r="J14" t="inlineStr">
        <is>
          <t>B5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Journal of Information and Data Management - JIDM.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2178-7107</t>
        </is>
      </c>
      <c r="J15" t="inlineStr">
        <is>
          <t>B4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WIRELESS NETWORKS (ONLINE).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1572-8196</t>
        </is>
      </c>
      <c r="J16" t="inlineStr">
        <is>
          <t>NI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REVISTA DE ENGENHARIA E TECNOLOGIA.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2176-7270</t>
        </is>
      </c>
      <c r="J17" t="inlineStr">
        <is>
          <t>C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SENSORS.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1424-8220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LEARNING AND NONLINEAR MODELS.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1676-2789</t>
        </is>
      </c>
      <c r="J19" t="inlineStr">
        <is>
          <t>B3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RESEARCH INVENTY: INTERNATIONAL JOURNAL OF ENGINEERING AND SCIENCE.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2278-4721</t>
        </is>
      </c>
      <c r="J20" t="inlineStr">
        <is>
          <t>B3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JOURNAL OF SYSTEMS AND SOFTWARE.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0164-1212</t>
        </is>
      </c>
      <c r="J21" t="inlineStr">
        <is>
          <t>C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REVISTA GUARÁ.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2446-9491</t>
        </is>
      </c>
      <c r="J22" t="inlineStr">
        <is>
          <t>C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s="160" t="inlineStr">
        <is>
          <t>Brazilian Journal of Development.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2525-8761</t>
        </is>
      </c>
      <c r="J23" t="inlineStr">
        <is>
          <t>B3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s="160" t="inlineStr">
        <is>
          <t>SOFTWARE QUALITY JOURNAL.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0963-9314</t>
        </is>
      </c>
      <c r="J24" t="inlineStr">
        <is>
          <t>B1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s="160" t="inlineStr">
        <is>
          <t>Supercomputing Frontiers and Innovation.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2313-8734</t>
        </is>
      </c>
      <c r="J25" t="inlineStr">
        <is>
          <t>NI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  <row r="26">
      <c r="A26" s="160" t="inlineStr">
        <is>
          <t>EVOLVING SYSTEMS.</t>
        </is>
      </c>
      <c r="B26">
        <f>IF(M26&gt;1-1/8,"A1",IF(M26&gt;1-2/8,"A2",IF(M26&gt;1-3/8,"A3",IF(M26&gt;1/2,"A4",IF(M26&gt;1-5/8,"B1",IF(M26&gt;=0.2,"B2",IF(M26&gt;=0.1,"B3",IF(M26&gt;=0.05,"B4","NA"))))))))</f>
        <v/>
      </c>
      <c r="D26">
        <f>VLOOKUP(B26,Tabelas!A:C,3,FALSE)</f>
        <v/>
      </c>
      <c r="E26">
        <f>VLOOKUP(B26,Tabelas!A:C,2,FALSE)</f>
        <v/>
      </c>
      <c r="G26" t="inlineStr">
        <is>
          <t>1868-6478</t>
        </is>
      </c>
      <c r="J26" t="inlineStr">
        <is>
          <t>NI</t>
        </is>
      </c>
      <c r="K26">
        <f>IF(H26&gt;1-1/8,"A1",IF(H26&gt;1-2/8,"A2",IF(H26&gt;1-3/8,"A3",IF(H26&gt;1/2,"A4",IF(H26&gt;1-5/8,"B1",IF(H26&gt;1-6/8,"B2",IF(H26&gt;1-7/8,"B3",IF(H26&gt;0,"B4","NA"))))))))</f>
        <v/>
      </c>
      <c r="L26">
        <f>IF(I26&gt;1-1/8,"A1",IF(I26&gt;1-2/8,"A2",IF(I26&gt;1-3/8,"A3",IF(I26&gt;1/2,"A4",IF(I26&gt;1-5/8,"B1",IF(I26&gt;1-6/8,"B2",IF(I26&gt;1-7/8,"B3",IF(I26&gt;0,"B4","NA"))))))))</f>
        <v/>
      </c>
      <c r="M26">
        <f>MAX(VLOOKUP(L26,Tabelas!A:C,2,FALSE),VLOOKUP(J26,Tabelas!A:C,2,FALSE),VLOOKUP(J26,Tabelas!A:C,2,FALSE))</f>
        <v/>
      </c>
    </row>
    <row r="27">
      <c r="A27" s="160" t="inlineStr">
        <is>
          <t>EXPERT SYSTEMS.</t>
        </is>
      </c>
      <c r="B27">
        <f>IF(M27&gt;1-1/8,"A1",IF(M27&gt;1-2/8,"A2",IF(M27&gt;1-3/8,"A3",IF(M27&gt;1/2,"A4",IF(M27&gt;1-5/8,"B1",IF(M27&gt;=0.2,"B2",IF(M27&gt;=0.1,"B3",IF(M27&gt;=0.05,"B4","NA"))))))))</f>
        <v/>
      </c>
      <c r="D27">
        <f>VLOOKUP(B27,Tabelas!A:C,3,FALSE)</f>
        <v/>
      </c>
      <c r="E27">
        <f>VLOOKUP(B27,Tabelas!A:C,2,FALSE)</f>
        <v/>
      </c>
      <c r="G27" t="inlineStr">
        <is>
          <t>0266-4720</t>
        </is>
      </c>
      <c r="J27" t="inlineStr">
        <is>
          <t>NI</t>
        </is>
      </c>
      <c r="K27">
        <f>IF(H27&gt;1-1/8,"A1",IF(H27&gt;1-2/8,"A2",IF(H27&gt;1-3/8,"A3",IF(H27&gt;1/2,"A4",IF(H27&gt;1-5/8,"B1",IF(H27&gt;1-6/8,"B2",IF(H27&gt;1-7/8,"B3",IF(H27&gt;0,"B4","NA"))))))))</f>
        <v/>
      </c>
      <c r="L27">
        <f>IF(I27&gt;1-1/8,"A1",IF(I27&gt;1-2/8,"A2",IF(I27&gt;1-3/8,"A3",IF(I27&gt;1/2,"A4",IF(I27&gt;1-5/8,"B1",IF(I27&gt;1-6/8,"B2",IF(I27&gt;1-7/8,"B3",IF(I27&gt;0,"B4","NA"))))))))</f>
        <v/>
      </c>
      <c r="M27">
        <f>MAX(VLOOKUP(L27,Tabelas!A:C,2,FALSE),VLOOKUP(J27,Tabelas!A:C,2,FALSE),VLOOKUP(J27,Tabelas!A:C,2,FALSE))</f>
        <v/>
      </c>
    </row>
    <row r="28">
      <c r="A28" s="160" t="inlineStr">
        <is>
          <t>Education and Information Technologies.</t>
        </is>
      </c>
      <c r="B28">
        <f>IF(M28&gt;1-1/8,"A1",IF(M28&gt;1-2/8,"A2",IF(M28&gt;1-3/8,"A3",IF(M28&gt;1/2,"A4",IF(M28&gt;1-5/8,"B1",IF(M28&gt;=0.2,"B2",IF(M28&gt;=0.1,"B3",IF(M28&gt;=0.05,"B4","NA"))))))))</f>
        <v/>
      </c>
      <c r="D28">
        <f>VLOOKUP(B28,Tabelas!A:C,3,FALSE)</f>
        <v/>
      </c>
      <c r="E28">
        <f>VLOOKUP(B28,Tabelas!A:C,2,FALSE)</f>
        <v/>
      </c>
      <c r="G28" t="inlineStr">
        <is>
          <t>1360-2357</t>
        </is>
      </c>
      <c r="J28" t="inlineStr">
        <is>
          <t>A1</t>
        </is>
      </c>
      <c r="K28">
        <f>IF(H28&gt;1-1/8,"A1",IF(H28&gt;1-2/8,"A2",IF(H28&gt;1-3/8,"A3",IF(H28&gt;1/2,"A4",IF(H28&gt;1-5/8,"B1",IF(H28&gt;1-6/8,"B2",IF(H28&gt;1-7/8,"B3",IF(H28&gt;0,"B4","NA"))))))))</f>
        <v/>
      </c>
      <c r="L28">
        <f>IF(I28&gt;1-1/8,"A1",IF(I28&gt;1-2/8,"A2",IF(I28&gt;1-3/8,"A3",IF(I28&gt;1/2,"A4",IF(I28&gt;1-5/8,"B1",IF(I28&gt;1-6/8,"B2",IF(I28&gt;1-7/8,"B3",IF(I28&gt;0,"B4","NA"))))))))</f>
        <v/>
      </c>
      <c r="M28">
        <f>MAX(VLOOKUP(L28,Tabelas!A:C,2,FALSE),VLOOKUP(J28,Tabelas!A:C,2,FALSE),VLOOKUP(J28,Tabelas!A:C,2,FALSE))</f>
        <v/>
      </c>
    </row>
    <row r="29">
      <c r="A29" s="160" t="inlineStr">
        <is>
          <t>Archives of Endocrinology Metabolism.</t>
        </is>
      </c>
      <c r="B29">
        <f>IF(M29&gt;1-1/8,"A1",IF(M29&gt;1-2/8,"A2",IF(M29&gt;1-3/8,"A3",IF(M29&gt;1/2,"A4",IF(M29&gt;1-5/8,"B1",IF(M29&gt;=0.2,"B2",IF(M29&gt;=0.1,"B3",IF(M29&gt;=0.05,"B4","NA"))))))))</f>
        <v/>
      </c>
      <c r="D29">
        <f>VLOOKUP(B29,Tabelas!A:C,3,FALSE)</f>
        <v/>
      </c>
      <c r="E29">
        <f>VLOOKUP(B29,Tabelas!A:C,2,FALSE)</f>
        <v/>
      </c>
      <c r="G29" t="inlineStr">
        <is>
          <t>2359-3997</t>
        </is>
      </c>
      <c r="J29" t="inlineStr">
        <is>
          <t>B3</t>
        </is>
      </c>
      <c r="K29">
        <f>IF(H29&gt;1-1/8,"A1",IF(H29&gt;1-2/8,"A2",IF(H29&gt;1-3/8,"A3",IF(H29&gt;1/2,"A4",IF(H29&gt;1-5/8,"B1",IF(H29&gt;1-6/8,"B2",IF(H29&gt;1-7/8,"B3",IF(H29&gt;0,"B4","NA"))))))))</f>
        <v/>
      </c>
      <c r="L29">
        <f>IF(I29&gt;1-1/8,"A1",IF(I29&gt;1-2/8,"A2",IF(I29&gt;1-3/8,"A3",IF(I29&gt;1/2,"A4",IF(I29&gt;1-5/8,"B1",IF(I29&gt;1-6/8,"B2",IF(I29&gt;1-7/8,"B3",IF(I29&gt;0,"B4","NA"))))))))</f>
        <v/>
      </c>
      <c r="M29">
        <f>MAX(VLOOKUP(L29,Tabelas!A:C,2,FALSE),VLOOKUP(J29,Tabelas!A:C,2,FALSE),VLOOKUP(J29,Tabelas!A:C,2,FALSE))</f>
        <v/>
      </c>
    </row>
    <row r="30">
      <c r="A30" s="160" t="inlineStr">
        <is>
          <t>SIGNAL PROCESSING.</t>
        </is>
      </c>
      <c r="B30">
        <f>IF(M30&gt;1-1/8,"A1",IF(M30&gt;1-2/8,"A2",IF(M30&gt;1-3/8,"A3",IF(M30&gt;1/2,"A4",IF(M30&gt;1-5/8,"B1",IF(M30&gt;=0.2,"B2",IF(M30&gt;=0.1,"B3",IF(M30&gt;=0.05,"B4","NA"))))))))</f>
        <v/>
      </c>
      <c r="D30">
        <f>VLOOKUP(B30,Tabelas!A:C,3,FALSE)</f>
        <v/>
      </c>
      <c r="E30">
        <f>VLOOKUP(B30,Tabelas!A:C,2,FALSE)</f>
        <v/>
      </c>
      <c r="G30" t="inlineStr">
        <is>
          <t>0165-1684</t>
        </is>
      </c>
      <c r="J30" t="inlineStr">
        <is>
          <t>A1</t>
        </is>
      </c>
      <c r="K30">
        <f>IF(H30&gt;1-1/8,"A1",IF(H30&gt;1-2/8,"A2",IF(H30&gt;1-3/8,"A3",IF(H30&gt;1/2,"A4",IF(H30&gt;1-5/8,"B1",IF(H30&gt;1-6/8,"B2",IF(H30&gt;1-7/8,"B3",IF(H30&gt;0,"B4","NA"))))))))</f>
        <v/>
      </c>
      <c r="L30">
        <f>IF(I30&gt;1-1/8,"A1",IF(I30&gt;1-2/8,"A2",IF(I30&gt;1-3/8,"A3",IF(I30&gt;1/2,"A4",IF(I30&gt;1-5/8,"B1",IF(I30&gt;1-6/8,"B2",IF(I30&gt;1-7/8,"B3",IF(I30&gt;0,"B4","NA"))))))))</f>
        <v/>
      </c>
      <c r="M30">
        <f>MAX(VLOOKUP(L30,Tabelas!A:C,2,FALSE),VLOOKUP(J30,Tabelas!A:C,2,FALSE),VLOOKUP(J30,Tabelas!A:C,2,FALSE))</f>
        <v/>
      </c>
    </row>
    <row r="31">
      <c r="A31" s="160" t="inlineStr">
        <is>
          <t>RAIRO-OPERATIONS RESEARCH.</t>
        </is>
      </c>
      <c r="B31">
        <f>IF(M31&gt;1-1/8,"A1",IF(M31&gt;1-2/8,"A2",IF(M31&gt;1-3/8,"A3",IF(M31&gt;1/2,"A4",IF(M31&gt;1-5/8,"B1",IF(M31&gt;=0.2,"B2",IF(M31&gt;=0.1,"B3",IF(M31&gt;=0.05,"B4","NA"))))))))</f>
        <v/>
      </c>
      <c r="D31">
        <f>VLOOKUP(B31,Tabelas!A:C,3,FALSE)</f>
        <v/>
      </c>
      <c r="E31">
        <f>VLOOKUP(B31,Tabelas!A:C,2,FALSE)</f>
        <v/>
      </c>
      <c r="G31" t="inlineStr">
        <is>
          <t>0399-0559</t>
        </is>
      </c>
      <c r="J31" t="inlineStr">
        <is>
          <t>NI</t>
        </is>
      </c>
      <c r="K31">
        <f>IF(H31&gt;1-1/8,"A1",IF(H31&gt;1-2/8,"A2",IF(H31&gt;1-3/8,"A3",IF(H31&gt;1/2,"A4",IF(H31&gt;1-5/8,"B1",IF(H31&gt;1-6/8,"B2",IF(H31&gt;1-7/8,"B3",IF(H31&gt;0,"B4","NA"))))))))</f>
        <v/>
      </c>
      <c r="L31">
        <f>IF(I31&gt;1-1/8,"A1",IF(I31&gt;1-2/8,"A2",IF(I31&gt;1-3/8,"A3",IF(I31&gt;1/2,"A4",IF(I31&gt;1-5/8,"B1",IF(I31&gt;1-6/8,"B2",IF(I31&gt;1-7/8,"B3",IF(I31&gt;0,"B4","NA"))))))))</f>
        <v/>
      </c>
      <c r="M31">
        <f>MAX(VLOOKUP(L31,Tabelas!A:C,2,FALSE),VLOOKUP(J31,Tabelas!A:C,2,FALSE),VLOOKUP(J31,Tabelas!A:C,2,FALSE))</f>
        <v/>
      </c>
    </row>
    <row r="32">
      <c r="A32" s="160" t="inlineStr">
        <is>
          <t>RESEARCH INVENTY: INTERNATIONAL JOURNAL OF ENGINEERING AND SCIENCE.</t>
        </is>
      </c>
      <c r="B32">
        <f>IF(M32&gt;1-1/8,"A1",IF(M32&gt;1-2/8,"A2",IF(M32&gt;1-3/8,"A3",IF(M32&gt;1/2,"A4",IF(M32&gt;1-5/8,"B1",IF(M32&gt;=0.2,"B2",IF(M32&gt;=0.1,"B3",IF(M32&gt;=0.05,"B4","NA"))))))))</f>
        <v/>
      </c>
      <c r="D32">
        <f>VLOOKUP(B32,Tabelas!A:C,3,FALSE)</f>
        <v/>
      </c>
      <c r="E32">
        <f>VLOOKUP(B32,Tabelas!A:C,2,FALSE)</f>
        <v/>
      </c>
      <c r="G32" t="inlineStr">
        <is>
          <t>2278-4721</t>
        </is>
      </c>
      <c r="J32" t="inlineStr">
        <is>
          <t>B3</t>
        </is>
      </c>
      <c r="K32">
        <f>IF(H32&gt;1-1/8,"A1",IF(H32&gt;1-2/8,"A2",IF(H32&gt;1-3/8,"A3",IF(H32&gt;1/2,"A4",IF(H32&gt;1-5/8,"B1",IF(H32&gt;1-6/8,"B2",IF(H32&gt;1-7/8,"B3",IF(H32&gt;0,"B4","NA"))))))))</f>
        <v/>
      </c>
      <c r="L32">
        <f>IF(I32&gt;1-1/8,"A1",IF(I32&gt;1-2/8,"A2",IF(I32&gt;1-3/8,"A3",IF(I32&gt;1/2,"A4",IF(I32&gt;1-5/8,"B1",IF(I32&gt;1-6/8,"B2",IF(I32&gt;1-7/8,"B3",IF(I32&gt;0,"B4","NA"))))))))</f>
        <v/>
      </c>
      <c r="M32">
        <f>MAX(VLOOKUP(L32,Tabelas!A:C,2,FALSE),VLOOKUP(J32,Tabelas!A:C,2,FALSE),VLOOKUP(J32,Tabelas!A:C,2,FALSE))</f>
        <v/>
      </c>
    </row>
    <row r="33">
      <c r="A33" s="160" t="inlineStr">
        <is>
          <t>TRANSPORT REVIEWS.</t>
        </is>
      </c>
      <c r="B33">
        <f>IF(M33&gt;1-1/8,"A1",IF(M33&gt;1-2/8,"A2",IF(M33&gt;1-3/8,"A3",IF(M33&gt;1/2,"A4",IF(M33&gt;1-5/8,"B1",IF(M33&gt;=0.2,"B2",IF(M33&gt;=0.1,"B3",IF(M33&gt;=0.05,"B4","NA"))))))))</f>
        <v/>
      </c>
      <c r="D33">
        <f>VLOOKUP(B33,Tabelas!A:C,3,FALSE)</f>
        <v/>
      </c>
      <c r="E33">
        <f>VLOOKUP(B33,Tabelas!A:C,2,FALSE)</f>
        <v/>
      </c>
      <c r="G33" t="inlineStr">
        <is>
          <t>0144-1647</t>
        </is>
      </c>
      <c r="J33" t="inlineStr">
        <is>
          <t>A1</t>
        </is>
      </c>
      <c r="K33">
        <f>IF(H33&gt;1-1/8,"A1",IF(H33&gt;1-2/8,"A2",IF(H33&gt;1-3/8,"A3",IF(H33&gt;1/2,"A4",IF(H33&gt;1-5/8,"B1",IF(H33&gt;1-6/8,"B2",IF(H33&gt;1-7/8,"B3",IF(H33&gt;0,"B4","NA"))))))))</f>
        <v/>
      </c>
      <c r="L33">
        <f>IF(I33&gt;1-1/8,"A1",IF(I33&gt;1-2/8,"A2",IF(I33&gt;1-3/8,"A3",IF(I33&gt;1/2,"A4",IF(I33&gt;1-5/8,"B1",IF(I33&gt;1-6/8,"B2",IF(I33&gt;1-7/8,"B3",IF(I33&gt;0,"B4","NA"))))))))</f>
        <v/>
      </c>
      <c r="M33">
        <f>MAX(VLOOKUP(L33,Tabelas!A:C,2,FALSE),VLOOKUP(J33,Tabelas!A:C,2,FALSE),VLOOKUP(J33,Tabelas!A:C,2,FALSE))</f>
        <v/>
      </c>
    </row>
    <row r="34">
      <c r="A34" s="160" t="inlineStr">
        <is>
          <t>NEUROCOMPUTING.</t>
        </is>
      </c>
      <c r="B34">
        <f>IF(M34&gt;1-1/8,"A1",IF(M34&gt;1-2/8,"A2",IF(M34&gt;1-3/8,"A3",IF(M34&gt;1/2,"A4",IF(M34&gt;1-5/8,"B1",IF(M34&gt;=0.2,"B2",IF(M34&gt;=0.1,"B3",IF(M34&gt;=0.05,"B4","NA"))))))))</f>
        <v/>
      </c>
      <c r="D34">
        <f>VLOOKUP(B34,Tabelas!A:C,3,FALSE)</f>
        <v/>
      </c>
      <c r="E34">
        <f>VLOOKUP(B34,Tabelas!A:C,2,FALSE)</f>
        <v/>
      </c>
      <c r="G34" t="inlineStr">
        <is>
          <t>0925-2312</t>
        </is>
      </c>
      <c r="J34" t="inlineStr">
        <is>
          <t>A2</t>
        </is>
      </c>
      <c r="K34">
        <f>IF(H34&gt;1-1/8,"A1",IF(H34&gt;1-2/8,"A2",IF(H34&gt;1-3/8,"A3",IF(H34&gt;1/2,"A4",IF(H34&gt;1-5/8,"B1",IF(H34&gt;1-6/8,"B2",IF(H34&gt;1-7/8,"B3",IF(H34&gt;0,"B4","NA"))))))))</f>
        <v/>
      </c>
      <c r="L34">
        <f>IF(I34&gt;1-1/8,"A1",IF(I34&gt;1-2/8,"A2",IF(I34&gt;1-3/8,"A3",IF(I34&gt;1/2,"A4",IF(I34&gt;1-5/8,"B1",IF(I34&gt;1-6/8,"B2",IF(I34&gt;1-7/8,"B3",IF(I34&gt;0,"B4","NA"))))))))</f>
        <v/>
      </c>
      <c r="M34">
        <f>MAX(VLOOKUP(L34,Tabelas!A:C,2,FALSE),VLOOKUP(J34,Tabelas!A:C,2,FALSE),VLOOKUP(J34,Tabelas!A:C,2,FALSE))</f>
        <v/>
      </c>
    </row>
    <row r="35">
      <c r="A35" s="160" t="inlineStr">
        <is>
          <t>INTERNATIONAL JOURNAL OF ADVANCED MANUFACTURING TECHNOLOGY (INTERNET).</t>
        </is>
      </c>
      <c r="B35">
        <f>IF(M35&gt;1-1/8,"A1",IF(M35&gt;1-2/8,"A2",IF(M35&gt;1-3/8,"A3",IF(M35&gt;1/2,"A4",IF(M35&gt;1-5/8,"B1",IF(M35&gt;=0.2,"B2",IF(M35&gt;=0.1,"B3",IF(M35&gt;=0.05,"B4","NA"))))))))</f>
        <v/>
      </c>
      <c r="D35">
        <f>VLOOKUP(B35,Tabelas!A:C,3,FALSE)</f>
        <v/>
      </c>
      <c r="E35">
        <f>VLOOKUP(B35,Tabelas!A:C,2,FALSE)</f>
        <v/>
      </c>
      <c r="G35" t="inlineStr">
        <is>
          <t>1433-3015</t>
        </is>
      </c>
      <c r="J35" t="inlineStr">
        <is>
          <t>A2</t>
        </is>
      </c>
      <c r="K35">
        <f>IF(H35&gt;1-1/8,"A1",IF(H35&gt;1-2/8,"A2",IF(H35&gt;1-3/8,"A3",IF(H35&gt;1/2,"A4",IF(H35&gt;1-5/8,"B1",IF(H35&gt;1-6/8,"B2",IF(H35&gt;1-7/8,"B3",IF(H35&gt;0,"B4","NA"))))))))</f>
        <v/>
      </c>
      <c r="L35">
        <f>IF(I35&gt;1-1/8,"A1",IF(I35&gt;1-2/8,"A2",IF(I35&gt;1-3/8,"A3",IF(I35&gt;1/2,"A4",IF(I35&gt;1-5/8,"B1",IF(I35&gt;1-6/8,"B2",IF(I35&gt;1-7/8,"B3",IF(I35&gt;0,"B4","NA"))))))))</f>
        <v/>
      </c>
      <c r="M35">
        <f>MAX(VLOOKUP(L35,Tabelas!A:C,2,FALSE),VLOOKUP(J35,Tabelas!A:C,2,FALSE),VLOOKUP(J35,Tabelas!A:C,2,FALSE))</f>
        <v/>
      </c>
    </row>
    <row r="36">
      <c r="A36" s="160" t="inlineStr">
        <is>
          <t>Journal of Information and Data Management - JIDM.</t>
        </is>
      </c>
      <c r="B36">
        <f>IF(M36&gt;1-1/8,"A1",IF(M36&gt;1-2/8,"A2",IF(M36&gt;1-3/8,"A3",IF(M36&gt;1/2,"A4",IF(M36&gt;1-5/8,"B1",IF(M36&gt;=0.2,"B2",IF(M36&gt;=0.1,"B3",IF(M36&gt;=0.05,"B4","NA"))))))))</f>
        <v/>
      </c>
      <c r="D36">
        <f>VLOOKUP(B36,Tabelas!A:C,3,FALSE)</f>
        <v/>
      </c>
      <c r="E36">
        <f>VLOOKUP(B36,Tabelas!A:C,2,FALSE)</f>
        <v/>
      </c>
      <c r="G36" t="inlineStr">
        <is>
          <t>2178-7107</t>
        </is>
      </c>
      <c r="J36" t="inlineStr">
        <is>
          <t>B4</t>
        </is>
      </c>
      <c r="K36">
        <f>IF(H36&gt;1-1/8,"A1",IF(H36&gt;1-2/8,"A2",IF(H36&gt;1-3/8,"A3",IF(H36&gt;1/2,"A4",IF(H36&gt;1-5/8,"B1",IF(H36&gt;1-6/8,"B2",IF(H36&gt;1-7/8,"B3",IF(H36&gt;0,"B4","NA"))))))))</f>
        <v/>
      </c>
      <c r="L36">
        <f>IF(I36&gt;1-1/8,"A1",IF(I36&gt;1-2/8,"A2",IF(I36&gt;1-3/8,"A3",IF(I36&gt;1/2,"A4",IF(I36&gt;1-5/8,"B1",IF(I36&gt;1-6/8,"B2",IF(I36&gt;1-7/8,"B3",IF(I36&gt;0,"B4","NA"))))))))</f>
        <v/>
      </c>
      <c r="M36">
        <f>MAX(VLOOKUP(L36,Tabelas!A:C,2,FALSE),VLOOKUP(J36,Tabelas!A:C,2,FALSE),VLOOKUP(J36,Tabelas!A:C,2,FALSE))</f>
        <v/>
      </c>
    </row>
    <row r="37">
      <c r="A37" s="160" t="inlineStr">
        <is>
          <t>JOURNAL OF INTELLIGENT &amp; ROBOTIC SYSTEMS.</t>
        </is>
      </c>
      <c r="B37">
        <f>IF(M37&gt;1-1/8,"A1",IF(M37&gt;1-2/8,"A2",IF(M37&gt;1-3/8,"A3",IF(M37&gt;1/2,"A4",IF(M37&gt;1-5/8,"B1",IF(M37&gt;=0.2,"B2",IF(M37&gt;=0.1,"B3",IF(M37&gt;=0.05,"B4","NA"))))))))</f>
        <v/>
      </c>
      <c r="D37">
        <f>VLOOKUP(B37,Tabelas!A:C,3,FALSE)</f>
        <v/>
      </c>
      <c r="E37">
        <f>VLOOKUP(B37,Tabelas!A:C,2,FALSE)</f>
        <v/>
      </c>
      <c r="G37" t="inlineStr">
        <is>
          <t>0921-0296</t>
        </is>
      </c>
      <c r="J37" t="inlineStr">
        <is>
          <t>NI</t>
        </is>
      </c>
      <c r="K37">
        <f>IF(H37&gt;1-1/8,"A1",IF(H37&gt;1-2/8,"A2",IF(H37&gt;1-3/8,"A3",IF(H37&gt;1/2,"A4",IF(H37&gt;1-5/8,"B1",IF(H37&gt;1-6/8,"B2",IF(H37&gt;1-7/8,"B3",IF(H37&gt;0,"B4","NA"))))))))</f>
        <v/>
      </c>
      <c r="L37">
        <f>IF(I37&gt;1-1/8,"A1",IF(I37&gt;1-2/8,"A2",IF(I37&gt;1-3/8,"A3",IF(I37&gt;1/2,"A4",IF(I37&gt;1-5/8,"B1",IF(I37&gt;1-6/8,"B2",IF(I37&gt;1-7/8,"B3",IF(I37&gt;0,"B4","NA"))))))))</f>
        <v/>
      </c>
      <c r="M37">
        <f>MAX(VLOOKUP(L37,Tabelas!A:C,2,FALSE),VLOOKUP(J37,Tabelas!A:C,2,FALSE),VLOOKUP(J37,Tabelas!A:C,2,FALSE))</f>
        <v/>
      </c>
    </row>
    <row r="38">
      <c r="A38" s="160" t="inlineStr">
        <is>
          <t>CIRCUITS SYSTEMS AND SIGNAL PROCESSING.</t>
        </is>
      </c>
      <c r="B38">
        <f>IF(M38&gt;1-1/8,"A1",IF(M38&gt;1-2/8,"A2",IF(M38&gt;1-3/8,"A3",IF(M38&gt;1/2,"A4",IF(M38&gt;1-5/8,"B1",IF(M38&gt;=0.2,"B2",IF(M38&gt;=0.1,"B3",IF(M38&gt;=0.05,"B4","NA"))))))))</f>
        <v/>
      </c>
      <c r="D38">
        <f>VLOOKUP(B38,Tabelas!A:C,3,FALSE)</f>
        <v/>
      </c>
      <c r="E38">
        <f>VLOOKUP(B38,Tabelas!A:C,2,FALSE)</f>
        <v/>
      </c>
      <c r="G38" t="inlineStr">
        <is>
          <t>1531-5878</t>
        </is>
      </c>
      <c r="J38" t="inlineStr">
        <is>
          <t>A2</t>
        </is>
      </c>
      <c r="K38">
        <f>IF(H38&gt;1-1/8,"A1",IF(H38&gt;1-2/8,"A2",IF(H38&gt;1-3/8,"A3",IF(H38&gt;1/2,"A4",IF(H38&gt;1-5/8,"B1",IF(H38&gt;1-6/8,"B2",IF(H38&gt;1-7/8,"B3",IF(H38&gt;0,"B4","NA"))))))))</f>
        <v/>
      </c>
      <c r="L38">
        <f>IF(I38&gt;1-1/8,"A1",IF(I38&gt;1-2/8,"A2",IF(I38&gt;1-3/8,"A3",IF(I38&gt;1/2,"A4",IF(I38&gt;1-5/8,"B1",IF(I38&gt;1-6/8,"B2",IF(I38&gt;1-7/8,"B3",IF(I38&gt;0,"B4","NA"))))))))</f>
        <v/>
      </c>
      <c r="M38">
        <f>MAX(VLOOKUP(L38,Tabelas!A:C,2,FALSE),VLOOKUP(J38,Tabelas!A:C,2,FALSE),VLOOKUP(J38,Tabelas!A:C,2,FALSE))</f>
        <v/>
      </c>
    </row>
    <row r="39">
      <c r="A39" s="160" t="inlineStr">
        <is>
          <t>CIRCUITS SYSTEMS AND SIGNAL PROCESSING.</t>
        </is>
      </c>
      <c r="B39">
        <f>IF(M39&gt;1-1/8,"A1",IF(M39&gt;1-2/8,"A2",IF(M39&gt;1-3/8,"A3",IF(M39&gt;1/2,"A4",IF(M39&gt;1-5/8,"B1",IF(M39&gt;=0.2,"B2",IF(M39&gt;=0.1,"B3",IF(M39&gt;=0.05,"B4","NA"))))))))</f>
        <v/>
      </c>
      <c r="D39">
        <f>VLOOKUP(B39,Tabelas!A:C,3,FALSE)</f>
        <v/>
      </c>
      <c r="E39">
        <f>VLOOKUP(B39,Tabelas!A:C,2,FALSE)</f>
        <v/>
      </c>
      <c r="G39" t="inlineStr">
        <is>
          <t>1531-5878</t>
        </is>
      </c>
      <c r="J39" t="inlineStr">
        <is>
          <t>A2</t>
        </is>
      </c>
      <c r="K39">
        <f>IF(H39&gt;1-1/8,"A1",IF(H39&gt;1-2/8,"A2",IF(H39&gt;1-3/8,"A3",IF(H39&gt;1/2,"A4",IF(H39&gt;1-5/8,"B1",IF(H39&gt;1-6/8,"B2",IF(H39&gt;1-7/8,"B3",IF(H39&gt;0,"B4","NA"))))))))</f>
        <v/>
      </c>
      <c r="L39">
        <f>IF(I39&gt;1-1/8,"A1",IF(I39&gt;1-2/8,"A2",IF(I39&gt;1-3/8,"A3",IF(I39&gt;1/2,"A4",IF(I39&gt;1-5/8,"B1",IF(I39&gt;1-6/8,"B2",IF(I39&gt;1-7/8,"B3",IF(I39&gt;0,"B4","NA"))))))))</f>
        <v/>
      </c>
      <c r="M39">
        <f>MAX(VLOOKUP(L39,Tabelas!A:C,2,FALSE),VLOOKUP(J39,Tabelas!A:C,2,FALSE),VLOOKUP(J39,Tabelas!A:C,2,FALSE))</f>
        <v/>
      </c>
    </row>
    <row r="40">
      <c r="A40" s="160" t="inlineStr">
        <is>
          <t>RAIRO-OPERATIONS RESEARCH.</t>
        </is>
      </c>
      <c r="B40">
        <f>IF(M40&gt;1-1/8,"A1",IF(M40&gt;1-2/8,"A2",IF(M40&gt;1-3/8,"A3",IF(M40&gt;1/2,"A4",IF(M40&gt;1-5/8,"B1",IF(M40&gt;=0.2,"B2",IF(M40&gt;=0.1,"B3",IF(M40&gt;=0.05,"B4","NA"))))))))</f>
        <v/>
      </c>
      <c r="D40">
        <f>VLOOKUP(B40,Tabelas!A:C,3,FALSE)</f>
        <v/>
      </c>
      <c r="E40">
        <f>VLOOKUP(B40,Tabelas!A:C,2,FALSE)</f>
        <v/>
      </c>
      <c r="G40" t="inlineStr">
        <is>
          <t>0399-0559</t>
        </is>
      </c>
      <c r="J40" t="inlineStr">
        <is>
          <t>NI</t>
        </is>
      </c>
      <c r="K40">
        <f>IF(H40&gt;1-1/8,"A1",IF(H40&gt;1-2/8,"A2",IF(H40&gt;1-3/8,"A3",IF(H40&gt;1/2,"A4",IF(H40&gt;1-5/8,"B1",IF(H40&gt;1-6/8,"B2",IF(H40&gt;1-7/8,"B3",IF(H40&gt;0,"B4","NA"))))))))</f>
        <v/>
      </c>
      <c r="L40">
        <f>IF(I40&gt;1-1/8,"A1",IF(I40&gt;1-2/8,"A2",IF(I40&gt;1-3/8,"A3",IF(I40&gt;1/2,"A4",IF(I40&gt;1-5/8,"B1",IF(I40&gt;1-6/8,"B2",IF(I40&gt;1-7/8,"B3",IF(I40&gt;0,"B4","NA"))))))))</f>
        <v/>
      </c>
      <c r="M40">
        <f>MAX(VLOOKUP(L40,Tabelas!A:C,2,FALSE),VLOOKUP(J40,Tabelas!A:C,2,FALSE),VLOOKUP(J40,Tabelas!A:C,2,FALSE))</f>
        <v/>
      </c>
    </row>
    <row r="41">
      <c r="A41" s="160" t="inlineStr">
        <is>
          <t>OPTICAL FIBER TECHNOLOGY.</t>
        </is>
      </c>
      <c r="B41">
        <f>IF(M41&gt;1-1/8,"A1",IF(M41&gt;1-2/8,"A2",IF(M41&gt;1-3/8,"A3",IF(M41&gt;1/2,"A4",IF(M41&gt;1-5/8,"B1",IF(M41&gt;=0.2,"B2",IF(M41&gt;=0.1,"B3",IF(M41&gt;=0.05,"B4","NA"))))))))</f>
        <v/>
      </c>
      <c r="D41">
        <f>VLOOKUP(B41,Tabelas!A:C,3,FALSE)</f>
        <v/>
      </c>
      <c r="E41">
        <f>VLOOKUP(B41,Tabelas!A:C,2,FALSE)</f>
        <v/>
      </c>
      <c r="G41" t="inlineStr">
        <is>
          <t>1068-5200</t>
        </is>
      </c>
      <c r="J41" t="inlineStr">
        <is>
          <t>B1</t>
        </is>
      </c>
      <c r="K41">
        <f>IF(H41&gt;1-1/8,"A1",IF(H41&gt;1-2/8,"A2",IF(H41&gt;1-3/8,"A3",IF(H41&gt;1/2,"A4",IF(H41&gt;1-5/8,"B1",IF(H41&gt;1-6/8,"B2",IF(H41&gt;1-7/8,"B3",IF(H41&gt;0,"B4","NA"))))))))</f>
        <v/>
      </c>
      <c r="L41">
        <f>IF(I41&gt;1-1/8,"A1",IF(I41&gt;1-2/8,"A2",IF(I41&gt;1-3/8,"A3",IF(I41&gt;1/2,"A4",IF(I41&gt;1-5/8,"B1",IF(I41&gt;1-6/8,"B2",IF(I41&gt;1-7/8,"B3",IF(I41&gt;0,"B4","NA"))))))))</f>
        <v/>
      </c>
      <c r="M41">
        <f>MAX(VLOOKUP(L41,Tabelas!A:C,2,FALSE),VLOOKUP(J41,Tabelas!A:C,2,FALSE),VLOOKUP(J41,Tabelas!A:C,2,FALSE))</f>
        <v/>
      </c>
    </row>
    <row r="42">
      <c r="A42" s="160" t="inlineStr">
        <is>
          <t>CIRCUITS SYSTEMS AND SIGNAL PROCESSING.</t>
        </is>
      </c>
      <c r="B42">
        <f>IF(M42&gt;1-1/8,"A1",IF(M42&gt;1-2/8,"A2",IF(M42&gt;1-3/8,"A3",IF(M42&gt;1/2,"A4",IF(M42&gt;1-5/8,"B1",IF(M42&gt;=0.2,"B2",IF(M42&gt;=0.1,"B3",IF(M42&gt;=0.05,"B4","NA"))))))))</f>
        <v/>
      </c>
      <c r="D42">
        <f>VLOOKUP(B42,Tabelas!A:C,3,FALSE)</f>
        <v/>
      </c>
      <c r="E42">
        <f>VLOOKUP(B42,Tabelas!A:C,2,FALSE)</f>
        <v/>
      </c>
      <c r="G42" t="inlineStr">
        <is>
          <t>1531-5878</t>
        </is>
      </c>
      <c r="J42" t="inlineStr">
        <is>
          <t>A2</t>
        </is>
      </c>
      <c r="K42">
        <f>IF(H42&gt;1-1/8,"A1",IF(H42&gt;1-2/8,"A2",IF(H42&gt;1-3/8,"A3",IF(H42&gt;1/2,"A4",IF(H42&gt;1-5/8,"B1",IF(H42&gt;1-6/8,"B2",IF(H42&gt;1-7/8,"B3",IF(H42&gt;0,"B4","NA"))))))))</f>
        <v/>
      </c>
      <c r="L42">
        <f>IF(I42&gt;1-1/8,"A1",IF(I42&gt;1-2/8,"A2",IF(I42&gt;1-3/8,"A3",IF(I42&gt;1/2,"A4",IF(I42&gt;1-5/8,"B1",IF(I42&gt;1-6/8,"B2",IF(I42&gt;1-7/8,"B3",IF(I42&gt;0,"B4","NA"))))))))</f>
        <v/>
      </c>
      <c r="M42">
        <f>MAX(VLOOKUP(L42,Tabelas!A:C,2,FALSE),VLOOKUP(J42,Tabelas!A:C,2,FALSE),VLOOKUP(J42,Tabelas!A:C,2,FALSE))</f>
        <v/>
      </c>
    </row>
    <row r="43">
      <c r="A43" s="160" t="inlineStr">
        <is>
          <t>IEEE Transactions on Games.</t>
        </is>
      </c>
      <c r="B43">
        <f>IF(M43&gt;1-1/8,"A1",IF(M43&gt;1-2/8,"A2",IF(M43&gt;1-3/8,"A3",IF(M43&gt;1/2,"A4",IF(M43&gt;1-5/8,"B1",IF(M43&gt;=0.2,"B2",IF(M43&gt;=0.1,"B3",IF(M43&gt;=0.05,"B4","NA"))))))))</f>
        <v/>
      </c>
      <c r="D43">
        <f>VLOOKUP(B43,Tabelas!A:C,3,FALSE)</f>
        <v/>
      </c>
      <c r="E43">
        <f>VLOOKUP(B43,Tabelas!A:C,2,FALSE)</f>
        <v/>
      </c>
      <c r="G43" t="inlineStr">
        <is>
          <t>2475-1510</t>
        </is>
      </c>
      <c r="J43" t="inlineStr">
        <is>
          <t>B1</t>
        </is>
      </c>
      <c r="K43">
        <f>IF(H43&gt;1-1/8,"A1",IF(H43&gt;1-2/8,"A2",IF(H43&gt;1-3/8,"A3",IF(H43&gt;1/2,"A4",IF(H43&gt;1-5/8,"B1",IF(H43&gt;1-6/8,"B2",IF(H43&gt;1-7/8,"B3",IF(H43&gt;0,"B4","NA"))))))))</f>
        <v/>
      </c>
      <c r="L43">
        <f>IF(I43&gt;1-1/8,"A1",IF(I43&gt;1-2/8,"A2",IF(I43&gt;1-3/8,"A3",IF(I43&gt;1/2,"A4",IF(I43&gt;1-5/8,"B1",IF(I43&gt;1-6/8,"B2",IF(I43&gt;1-7/8,"B3",IF(I43&gt;0,"B4","NA"))))))))</f>
        <v/>
      </c>
      <c r="M43">
        <f>MAX(VLOOKUP(L43,Tabelas!A:C,2,FALSE),VLOOKUP(J43,Tabelas!A:C,2,FALSE),VLOOKUP(J43,Tabelas!A:C,2,FALSE))</f>
        <v/>
      </c>
    </row>
    <row r="44">
      <c r="A44" s="160" t="inlineStr">
        <is>
          <t>TECNOLOGIA &amp; CULTURA (CEFET/RJ).</t>
        </is>
      </c>
      <c r="B44">
        <f>IF(M44&gt;1-1/8,"A1",IF(M44&gt;1-2/8,"A2",IF(M44&gt;1-3/8,"A3",IF(M44&gt;1/2,"A4",IF(M44&gt;1-5/8,"B1",IF(M44&gt;=0.2,"B2",IF(M44&gt;=0.1,"B3",IF(M44&gt;=0.05,"B4","NA"))))))))</f>
        <v/>
      </c>
      <c r="D44">
        <f>VLOOKUP(B44,Tabelas!A:C,3,FALSE)</f>
        <v/>
      </c>
      <c r="E44">
        <f>VLOOKUP(B44,Tabelas!A:C,2,FALSE)</f>
        <v/>
      </c>
      <c r="G44" t="inlineStr">
        <is>
          <t>1414-8498</t>
        </is>
      </c>
      <c r="J44" t="inlineStr">
        <is>
          <t>B4</t>
        </is>
      </c>
      <c r="K44">
        <f>IF(H44&gt;1-1/8,"A1",IF(H44&gt;1-2/8,"A2",IF(H44&gt;1-3/8,"A3",IF(H44&gt;1/2,"A4",IF(H44&gt;1-5/8,"B1",IF(H44&gt;1-6/8,"B2",IF(H44&gt;1-7/8,"B3",IF(H44&gt;0,"B4","NA"))))))))</f>
        <v/>
      </c>
      <c r="L44">
        <f>IF(I44&gt;1-1/8,"A1",IF(I44&gt;1-2/8,"A2",IF(I44&gt;1-3/8,"A3",IF(I44&gt;1/2,"A4",IF(I44&gt;1-5/8,"B1",IF(I44&gt;1-6/8,"B2",IF(I44&gt;1-7/8,"B3",IF(I44&gt;0,"B4","NA"))))))))</f>
        <v/>
      </c>
      <c r="M44">
        <f>MAX(VLOOKUP(L44,Tabelas!A:C,2,FALSE),VLOOKUP(J44,Tabelas!A:C,2,FALSE),VLOOKUP(J44,Tabelas!A:C,2,FALSE))</f>
        <v/>
      </c>
    </row>
    <row r="45">
      <c r="A45" s="160" t="inlineStr">
        <is>
          <t>REVISTA CONEXÃO UEPG.</t>
        </is>
      </c>
      <c r="B45">
        <f>IF(M45&gt;1-1/8,"A1",IF(M45&gt;1-2/8,"A2",IF(M45&gt;1-3/8,"A3",IF(M45&gt;1/2,"A4",IF(M45&gt;1-5/8,"B1",IF(M45&gt;=0.2,"B2",IF(M45&gt;=0.1,"B3",IF(M45&gt;=0.05,"B4","NA"))))))))</f>
        <v/>
      </c>
      <c r="D45">
        <f>VLOOKUP(B45,Tabelas!A:C,3,FALSE)</f>
        <v/>
      </c>
      <c r="E45">
        <f>VLOOKUP(B45,Tabelas!A:C,2,FALSE)</f>
        <v/>
      </c>
      <c r="G45" t="inlineStr">
        <is>
          <t>2238-7315</t>
        </is>
      </c>
      <c r="J45" t="inlineStr">
        <is>
          <t>B1</t>
        </is>
      </c>
      <c r="K45">
        <f>IF(H45&gt;1-1/8,"A1",IF(H45&gt;1-2/8,"A2",IF(H45&gt;1-3/8,"A3",IF(H45&gt;1/2,"A4",IF(H45&gt;1-5/8,"B1",IF(H45&gt;1-6/8,"B2",IF(H45&gt;1-7/8,"B3",IF(H45&gt;0,"B4","NA"))))))))</f>
        <v/>
      </c>
      <c r="L45">
        <f>IF(I45&gt;1-1/8,"A1",IF(I45&gt;1-2/8,"A2",IF(I45&gt;1-3/8,"A3",IF(I45&gt;1/2,"A4",IF(I45&gt;1-5/8,"B1",IF(I45&gt;1-6/8,"B2",IF(I45&gt;1-7/8,"B3",IF(I45&gt;0,"B4","NA"))))))))</f>
        <v/>
      </c>
      <c r="M45">
        <f>MAX(VLOOKUP(L45,Tabelas!A:C,2,FALSE),VLOOKUP(J45,Tabelas!A:C,2,FALSE),VLOOKUP(J45,Tabelas!A:C,2,FALSE))</f>
        <v/>
      </c>
    </row>
    <row r="46">
      <c r="A46" s="160" t="inlineStr">
        <is>
          <t>New Generation Computing.</t>
        </is>
      </c>
      <c r="B46">
        <f>IF(M46&gt;1-1/8,"A1",IF(M46&gt;1-2/8,"A2",IF(M46&gt;1-3/8,"A3",IF(M46&gt;1/2,"A4",IF(M46&gt;1-5/8,"B1",IF(M46&gt;=0.2,"B2",IF(M46&gt;=0.1,"B3",IF(M46&gt;=0.05,"B4","NA"))))))))</f>
        <v/>
      </c>
      <c r="D46">
        <f>VLOOKUP(B46,Tabelas!A:C,3,FALSE)</f>
        <v/>
      </c>
      <c r="E46">
        <f>VLOOKUP(B46,Tabelas!A:C,2,FALSE)</f>
        <v/>
      </c>
      <c r="G46" t="inlineStr">
        <is>
          <t>1882-7055</t>
        </is>
      </c>
      <c r="J46" t="inlineStr">
        <is>
          <t>B3</t>
        </is>
      </c>
      <c r="K46">
        <f>IF(H46&gt;1-1/8,"A1",IF(H46&gt;1-2/8,"A2",IF(H46&gt;1-3/8,"A3",IF(H46&gt;1/2,"A4",IF(H46&gt;1-5/8,"B1",IF(H46&gt;1-6/8,"B2",IF(H46&gt;1-7/8,"B3",IF(H46&gt;0,"B4","NA"))))))))</f>
        <v/>
      </c>
      <c r="L46">
        <f>IF(I46&gt;1-1/8,"A1",IF(I46&gt;1-2/8,"A2",IF(I46&gt;1-3/8,"A3",IF(I46&gt;1/2,"A4",IF(I46&gt;1-5/8,"B1",IF(I46&gt;1-6/8,"B2",IF(I46&gt;1-7/8,"B3",IF(I46&gt;0,"B4","NA"))))))))</f>
        <v/>
      </c>
      <c r="M46">
        <f>MAX(VLOOKUP(L46,Tabelas!A:C,2,FALSE),VLOOKUP(J46,Tabelas!A:C,2,FALSE),VLOOKUP(J46,Tabelas!A:C,2,FALSE))</f>
        <v/>
      </c>
    </row>
    <row r="47">
      <c r="A47" s="160" t="inlineStr">
        <is>
          <t>Journal of Communication and Information Systems (JCIS),.</t>
        </is>
      </c>
      <c r="B47">
        <f>IF(M47&gt;1-1/8,"A1",IF(M47&gt;1-2/8,"A2",IF(M47&gt;1-3/8,"A3",IF(M47&gt;1/2,"A4",IF(M47&gt;1-5/8,"B1",IF(M47&gt;=0.2,"B2",IF(M47&gt;=0.1,"B3",IF(M47&gt;=0.05,"B4","NA"))))))))</f>
        <v/>
      </c>
      <c r="D47">
        <f>VLOOKUP(B47,Tabelas!A:C,3,FALSE)</f>
        <v/>
      </c>
      <c r="E47">
        <f>VLOOKUP(B47,Tabelas!A:C,2,FALSE)</f>
        <v/>
      </c>
      <c r="G47" t="inlineStr">
        <is>
          <t>1980-6604</t>
        </is>
      </c>
      <c r="J47" t="inlineStr">
        <is>
          <t>A1</t>
        </is>
      </c>
      <c r="K47">
        <f>IF(H47&gt;1-1/8,"A1",IF(H47&gt;1-2/8,"A2",IF(H47&gt;1-3/8,"A3",IF(H47&gt;1/2,"A4",IF(H47&gt;1-5/8,"B1",IF(H47&gt;1-6/8,"B2",IF(H47&gt;1-7/8,"B3",IF(H47&gt;0,"B4","NA"))))))))</f>
        <v/>
      </c>
      <c r="L47">
        <f>IF(I47&gt;1-1/8,"A1",IF(I47&gt;1-2/8,"A2",IF(I47&gt;1-3/8,"A3",IF(I47&gt;1/2,"A4",IF(I47&gt;1-5/8,"B1",IF(I47&gt;1-6/8,"B2",IF(I47&gt;1-7/8,"B3",IF(I47&gt;0,"B4","NA"))))))))</f>
        <v/>
      </c>
      <c r="M47">
        <f>MAX(VLOOKUP(L47,Tabelas!A:C,2,FALSE),VLOOKUP(J47,Tabelas!A:C,2,FALSE),VLOOKUP(J47,Tabelas!A:C,2,FALSE))</f>
        <v/>
      </c>
    </row>
    <row r="48">
      <c r="A48" s="160" t="inlineStr">
        <is>
          <t>NEUROCOMPUTING.</t>
        </is>
      </c>
      <c r="B48">
        <f>IF(M48&gt;1-1/8,"A1",IF(M48&gt;1-2/8,"A2",IF(M48&gt;1-3/8,"A3",IF(M48&gt;1/2,"A4",IF(M48&gt;1-5/8,"B1",IF(M48&gt;=0.2,"B2",IF(M48&gt;=0.1,"B3",IF(M48&gt;=0.05,"B4","NA"))))))))</f>
        <v/>
      </c>
      <c r="D48">
        <f>VLOOKUP(B48,Tabelas!A:C,3,FALSE)</f>
        <v/>
      </c>
      <c r="E48">
        <f>VLOOKUP(B48,Tabelas!A:C,2,FALSE)</f>
        <v/>
      </c>
      <c r="G48" t="inlineStr">
        <is>
          <t>0925-2312</t>
        </is>
      </c>
      <c r="J48" t="inlineStr">
        <is>
          <t>A2</t>
        </is>
      </c>
      <c r="K48">
        <f>IF(H48&gt;1-1/8,"A1",IF(H48&gt;1-2/8,"A2",IF(H48&gt;1-3/8,"A3",IF(H48&gt;1/2,"A4",IF(H48&gt;1-5/8,"B1",IF(H48&gt;1-6/8,"B2",IF(H48&gt;1-7/8,"B3",IF(H48&gt;0,"B4","NA"))))))))</f>
        <v/>
      </c>
      <c r="L48">
        <f>IF(I48&gt;1-1/8,"A1",IF(I48&gt;1-2/8,"A2",IF(I48&gt;1-3/8,"A3",IF(I48&gt;1/2,"A4",IF(I48&gt;1-5/8,"B1",IF(I48&gt;1-6/8,"B2",IF(I48&gt;1-7/8,"B3",IF(I48&gt;0,"B4","NA"))))))))</f>
        <v/>
      </c>
      <c r="M48">
        <f>MAX(VLOOKUP(L48,Tabelas!A:C,2,FALSE),VLOOKUP(J48,Tabelas!A:C,2,FALSE),VLOOKUP(J48,Tabelas!A:C,2,FALSE))</f>
        <v/>
      </c>
    </row>
    <row r="49">
      <c r="A49" s="160" t="inlineStr">
        <is>
          <t>MATERIALS LETTERS.</t>
        </is>
      </c>
      <c r="B49">
        <f>IF(M49&gt;1-1/8,"A1",IF(M49&gt;1-2/8,"A2",IF(M49&gt;1-3/8,"A3",IF(M49&gt;1/2,"A4",IF(M49&gt;1-5/8,"B1",IF(M49&gt;=0.2,"B2",IF(M49&gt;=0.1,"B3",IF(M49&gt;=0.05,"B4","NA"))))))))</f>
        <v/>
      </c>
      <c r="D49">
        <f>VLOOKUP(B49,Tabelas!A:C,3,FALSE)</f>
        <v/>
      </c>
      <c r="E49">
        <f>VLOOKUP(B49,Tabelas!A:C,2,FALSE)</f>
        <v/>
      </c>
      <c r="G49" t="inlineStr">
        <is>
          <t>0167-577X</t>
        </is>
      </c>
      <c r="J49" t="inlineStr">
        <is>
          <t>NI</t>
        </is>
      </c>
      <c r="K49">
        <f>IF(H49&gt;1-1/8,"A1",IF(H49&gt;1-2/8,"A2",IF(H49&gt;1-3/8,"A3",IF(H49&gt;1/2,"A4",IF(H49&gt;1-5/8,"B1",IF(H49&gt;1-6/8,"B2",IF(H49&gt;1-7/8,"B3",IF(H49&gt;0,"B4","NA"))))))))</f>
        <v/>
      </c>
      <c r="L49">
        <f>IF(I49&gt;1-1/8,"A1",IF(I49&gt;1-2/8,"A2",IF(I49&gt;1-3/8,"A3",IF(I49&gt;1/2,"A4",IF(I49&gt;1-5/8,"B1",IF(I49&gt;1-6/8,"B2",IF(I49&gt;1-7/8,"B3",IF(I49&gt;0,"B4","NA"))))))))</f>
        <v/>
      </c>
      <c r="M49">
        <f>MAX(VLOOKUP(L49,Tabelas!A:C,2,FALSE),VLOOKUP(J49,Tabelas!A:C,2,FALSE),VLOOKUP(J49,Tabelas!A:C,2,FALSE))</f>
        <v/>
      </c>
    </row>
    <row r="50">
      <c r="A50" s="160" t="inlineStr">
        <is>
          <t>International Journal of Qualitative Methods.</t>
        </is>
      </c>
      <c r="B50">
        <f>IF(M50&gt;1-1/8,"A1",IF(M50&gt;1-2/8,"A2",IF(M50&gt;1-3/8,"A3",IF(M50&gt;1/2,"A4",IF(M50&gt;1-5/8,"B1",IF(M50&gt;=0.2,"B2",IF(M50&gt;=0.1,"B3",IF(M50&gt;=0.05,"B4","NA"))))))))</f>
        <v/>
      </c>
      <c r="D50">
        <f>VLOOKUP(B50,Tabelas!A:C,3,FALSE)</f>
        <v/>
      </c>
      <c r="E50">
        <f>VLOOKUP(B50,Tabelas!A:C,2,FALSE)</f>
        <v/>
      </c>
      <c r="G50" t="inlineStr">
        <is>
          <t>1609-4069</t>
        </is>
      </c>
      <c r="J50" t="inlineStr">
        <is>
          <t>B1</t>
        </is>
      </c>
      <c r="K50">
        <f>IF(H50&gt;1-1/8,"A1",IF(H50&gt;1-2/8,"A2",IF(H50&gt;1-3/8,"A3",IF(H50&gt;1/2,"A4",IF(H50&gt;1-5/8,"B1",IF(H50&gt;1-6/8,"B2",IF(H50&gt;1-7/8,"B3",IF(H50&gt;0,"B4","NA"))))))))</f>
        <v/>
      </c>
      <c r="L50">
        <f>IF(I50&gt;1-1/8,"A1",IF(I50&gt;1-2/8,"A2",IF(I50&gt;1-3/8,"A3",IF(I50&gt;1/2,"A4",IF(I50&gt;1-5/8,"B1",IF(I50&gt;1-6/8,"B2",IF(I50&gt;1-7/8,"B3",IF(I50&gt;0,"B4","NA"))))))))</f>
        <v/>
      </c>
      <c r="M50">
        <f>MAX(VLOOKUP(L50,Tabelas!A:C,2,FALSE),VLOOKUP(J50,Tabelas!A:C,2,FALSE),VLOOKUP(J50,Tabelas!A:C,2,FALSE))</f>
        <v/>
      </c>
    </row>
    <row r="51">
      <c r="A51" s="160" t="inlineStr">
        <is>
          <t>REVISTA PSICOPEDAGOGIA.</t>
        </is>
      </c>
      <c r="B51">
        <f>IF(M51&gt;1-1/8,"A1",IF(M51&gt;1-2/8,"A2",IF(M51&gt;1-3/8,"A3",IF(M51&gt;1/2,"A4",IF(M51&gt;1-5/8,"B1",IF(M51&gt;=0.2,"B2",IF(M51&gt;=0.1,"B3",IF(M51&gt;=0.05,"B4","NA"))))))))</f>
        <v/>
      </c>
      <c r="D51">
        <f>VLOOKUP(B51,Tabelas!A:C,3,FALSE)</f>
        <v/>
      </c>
      <c r="E51">
        <f>VLOOKUP(B51,Tabelas!A:C,2,FALSE)</f>
        <v/>
      </c>
      <c r="G51" t="inlineStr">
        <is>
          <t>2179-4057</t>
        </is>
      </c>
      <c r="J51" t="inlineStr">
        <is>
          <t>B2</t>
        </is>
      </c>
      <c r="K51">
        <f>IF(H51&gt;1-1/8,"A1",IF(H51&gt;1-2/8,"A2",IF(H51&gt;1-3/8,"A3",IF(H51&gt;1/2,"A4",IF(H51&gt;1-5/8,"B1",IF(H51&gt;1-6/8,"B2",IF(H51&gt;1-7/8,"B3",IF(H51&gt;0,"B4","NA"))))))))</f>
        <v/>
      </c>
      <c r="L51">
        <f>IF(I51&gt;1-1/8,"A1",IF(I51&gt;1-2/8,"A2",IF(I51&gt;1-3/8,"A3",IF(I51&gt;1/2,"A4",IF(I51&gt;1-5/8,"B1",IF(I51&gt;1-6/8,"B2",IF(I51&gt;1-7/8,"B3",IF(I51&gt;0,"B4","NA"))))))))</f>
        <v/>
      </c>
      <c r="M51">
        <f>MAX(VLOOKUP(L51,Tabelas!A:C,2,FALSE),VLOOKUP(J51,Tabelas!A:C,2,FALSE),VLOOKUP(J51,Tabelas!A:C,2,FALSE))</f>
        <v/>
      </c>
    </row>
    <row r="52">
      <c r="A52" s="160" t="inlineStr">
        <is>
          <t>ACM Transactions on Multimedia Computing Communications and Applications.</t>
        </is>
      </c>
      <c r="B52">
        <f>IF(M52&gt;1-1/8,"A1",IF(M52&gt;1-2/8,"A2",IF(M52&gt;1-3/8,"A3",IF(M52&gt;1/2,"A4",IF(M52&gt;1-5/8,"B1",IF(M52&gt;=0.2,"B2",IF(M52&gt;=0.1,"B3",IF(M52&gt;=0.05,"B4","NA"))))))))</f>
        <v/>
      </c>
      <c r="D52">
        <f>VLOOKUP(B52,Tabelas!A:C,3,FALSE)</f>
        <v/>
      </c>
      <c r="E52">
        <f>VLOOKUP(B52,Tabelas!A:C,2,FALSE)</f>
        <v/>
      </c>
      <c r="G52" t="inlineStr">
        <is>
          <t>1551-6857</t>
        </is>
      </c>
      <c r="J52" t="inlineStr">
        <is>
          <t>A2</t>
        </is>
      </c>
      <c r="K52">
        <f>IF(H52&gt;1-1/8,"A1",IF(H52&gt;1-2/8,"A2",IF(H52&gt;1-3/8,"A3",IF(H52&gt;1/2,"A4",IF(H52&gt;1-5/8,"B1",IF(H52&gt;1-6/8,"B2",IF(H52&gt;1-7/8,"B3",IF(H52&gt;0,"B4","NA"))))))))</f>
        <v/>
      </c>
      <c r="L52">
        <f>IF(I52&gt;1-1/8,"A1",IF(I52&gt;1-2/8,"A2",IF(I52&gt;1-3/8,"A3",IF(I52&gt;1/2,"A4",IF(I52&gt;1-5/8,"B1",IF(I52&gt;1-6/8,"B2",IF(I52&gt;1-7/8,"B3",IF(I52&gt;0,"B4","NA"))))))))</f>
        <v/>
      </c>
      <c r="M52">
        <f>MAX(VLOOKUP(L52,Tabelas!A:C,2,FALSE),VLOOKUP(J52,Tabelas!A:C,2,FALSE),VLOOKUP(J52,Tabelas!A:C,2,FALSE))</f>
        <v/>
      </c>
    </row>
    <row r="53">
      <c r="A53" s="160" t="inlineStr">
        <is>
          <t>IEEE Transactions on Circuits and Systems II: Express Briefs.</t>
        </is>
      </c>
      <c r="B53">
        <f>IF(M53&gt;1-1/8,"A1",IF(M53&gt;1-2/8,"A2",IF(M53&gt;1-3/8,"A3",IF(M53&gt;1/2,"A4",IF(M53&gt;1-5/8,"B1",IF(M53&gt;=0.2,"B2",IF(M53&gt;=0.1,"B3",IF(M53&gt;=0.05,"B4","NA"))))))))</f>
        <v/>
      </c>
      <c r="D53">
        <f>VLOOKUP(B53,Tabelas!A:C,3,FALSE)</f>
        <v/>
      </c>
      <c r="E53">
        <f>VLOOKUP(B53,Tabelas!A:C,2,FALSE)</f>
        <v/>
      </c>
      <c r="G53" t="inlineStr">
        <is>
          <t>1558-3791</t>
        </is>
      </c>
      <c r="J53" t="inlineStr">
        <is>
          <t>C</t>
        </is>
      </c>
      <c r="K53">
        <f>IF(H53&gt;1-1/8,"A1",IF(H53&gt;1-2/8,"A2",IF(H53&gt;1-3/8,"A3",IF(H53&gt;1/2,"A4",IF(H53&gt;1-5/8,"B1",IF(H53&gt;1-6/8,"B2",IF(H53&gt;1-7/8,"B3",IF(H53&gt;0,"B4","NA"))))))))</f>
        <v/>
      </c>
      <c r="L53">
        <f>IF(I53&gt;1-1/8,"A1",IF(I53&gt;1-2/8,"A2",IF(I53&gt;1-3/8,"A3",IF(I53&gt;1/2,"A4",IF(I53&gt;1-5/8,"B1",IF(I53&gt;1-6/8,"B2",IF(I53&gt;1-7/8,"B3",IF(I53&gt;0,"B4","NA"))))))))</f>
        <v/>
      </c>
      <c r="M53">
        <f>MAX(VLOOKUP(L53,Tabelas!A:C,2,FALSE),VLOOKUP(J53,Tabelas!A:C,2,FALSE),VLOOKUP(J53,Tabelas!A:C,2,FALSE))</f>
        <v/>
      </c>
    </row>
    <row r="54">
      <c r="A54" s="160" t="inlineStr">
        <is>
          <t>IEEE COMMUNICATIONS LETTERS.</t>
        </is>
      </c>
      <c r="B54">
        <f>IF(M54&gt;1-1/8,"A1",IF(M54&gt;1-2/8,"A2",IF(M54&gt;1-3/8,"A3",IF(M54&gt;1/2,"A4",IF(M54&gt;1-5/8,"B1",IF(M54&gt;=0.2,"B2",IF(M54&gt;=0.1,"B3",IF(M54&gt;=0.05,"B4","NA"))))))))</f>
        <v/>
      </c>
      <c r="D54">
        <f>VLOOKUP(B54,Tabelas!A:C,3,FALSE)</f>
        <v/>
      </c>
      <c r="E54">
        <f>VLOOKUP(B54,Tabelas!A:C,2,FALSE)</f>
        <v/>
      </c>
      <c r="G54" t="inlineStr">
        <is>
          <t>1558-2558</t>
        </is>
      </c>
      <c r="J54" t="inlineStr">
        <is>
          <t>A1</t>
        </is>
      </c>
      <c r="K54">
        <f>IF(H54&gt;1-1/8,"A1",IF(H54&gt;1-2/8,"A2",IF(H54&gt;1-3/8,"A3",IF(H54&gt;1/2,"A4",IF(H54&gt;1-5/8,"B1",IF(H54&gt;1-6/8,"B2",IF(H54&gt;1-7/8,"B3",IF(H54&gt;0,"B4","NA"))))))))</f>
        <v/>
      </c>
      <c r="L54">
        <f>IF(I54&gt;1-1/8,"A1",IF(I54&gt;1-2/8,"A2",IF(I54&gt;1-3/8,"A3",IF(I54&gt;1/2,"A4",IF(I54&gt;1-5/8,"B1",IF(I54&gt;1-6/8,"B2",IF(I54&gt;1-7/8,"B3",IF(I54&gt;0,"B4","NA"))))))))</f>
        <v/>
      </c>
      <c r="M54">
        <f>MAX(VLOOKUP(L54,Tabelas!A:C,2,FALSE),VLOOKUP(J54,Tabelas!A:C,2,FALSE),VLOOKUP(J54,Tabelas!A:C,2,FALSE))</f>
        <v/>
      </c>
    </row>
    <row r="55">
      <c r="A55" t="inlineStr">
        <is>
          <t>COMPUTERS &amp; OPERATIONS RESEARCH.</t>
        </is>
      </c>
      <c r="B55">
        <f>IF(M55&gt;1-1/8,"A1",IF(M55&gt;1-2/8,"A2",IF(M55&gt;1-3/8,"A3",IF(M55&gt;1/2,"A4",IF(M55&gt;1-5/8,"B1",IF(M55&gt;=0.2,"B2",IF(M55&gt;=0.1,"B3",IF(M55&gt;=0.05,"B4","NA"))))))))</f>
        <v/>
      </c>
      <c r="D55">
        <f>VLOOKUP(B55,Tabelas!A:C,3,FALSE)</f>
        <v/>
      </c>
      <c r="E55">
        <f>VLOOKUP(B55,Tabelas!A:C,2,FALSE)</f>
        <v/>
      </c>
      <c r="G55" t="inlineStr">
        <is>
          <t>0305-0548</t>
        </is>
      </c>
      <c r="J55" t="inlineStr">
        <is>
          <t>A1</t>
        </is>
      </c>
      <c r="K55">
        <f>IF(H55&gt;1-1/8,"A1",IF(H55&gt;1-2/8,"A2",IF(H55&gt;1-3/8,"A3",IF(H55&gt;1/2,"A4",IF(H55&gt;1-5/8,"B1",IF(H55&gt;1-6/8,"B2",IF(H55&gt;1-7/8,"B3",IF(H55&gt;0,"B4","NA"))))))))</f>
        <v/>
      </c>
      <c r="L55">
        <f>IF(I55&gt;1-1/8,"A1",IF(I55&gt;1-2/8,"A2",IF(I55&gt;1-3/8,"A3",IF(I55&gt;1/2,"A4",IF(I55&gt;1-5/8,"B1",IF(I55&gt;1-6/8,"B2",IF(I55&gt;1-7/8,"B3",IF(I55&gt;0,"B4","NA"))))))))</f>
        <v/>
      </c>
      <c r="M55">
        <f>MAX(VLOOKUP(L55,Tabelas!A:C,2,FALSE),VLOOKUP(J55,Tabelas!A:C,2,FALSE),VLOOKUP(J55,Tabelas!A:C,2,FALSE))</f>
        <v/>
      </c>
    </row>
    <row r="56">
      <c r="A56" t="inlineStr">
        <is>
          <t>EXPERT SYSTEMS WITH APPLICATIONS.</t>
        </is>
      </c>
      <c r="B56">
        <f>IF(M56&gt;1-1/8,"A1",IF(M56&gt;1-2/8,"A2",IF(M56&gt;1-3/8,"A3",IF(M56&gt;1/2,"A4",IF(M56&gt;1-5/8,"B1",IF(M56&gt;=0.2,"B2",IF(M56&gt;=0.1,"B3",IF(M56&gt;=0.05,"B4","NA"))))))))</f>
        <v/>
      </c>
      <c r="D56">
        <f>VLOOKUP(B56,Tabelas!A:C,3,FALSE)</f>
        <v/>
      </c>
      <c r="E56">
        <f>VLOOKUP(B56,Tabelas!A:C,2,FALSE)</f>
        <v/>
      </c>
      <c r="G56" t="inlineStr">
        <is>
          <t>0957-4174</t>
        </is>
      </c>
      <c r="J56" t="inlineStr">
        <is>
          <t>A1</t>
        </is>
      </c>
      <c r="K56">
        <f>IF(H56&gt;1-1/8,"A1",IF(H56&gt;1-2/8,"A2",IF(H56&gt;1-3/8,"A3",IF(H56&gt;1/2,"A4",IF(H56&gt;1-5/8,"B1",IF(H56&gt;1-6/8,"B2",IF(H56&gt;1-7/8,"B3",IF(H56&gt;0,"B4","NA"))))))))</f>
        <v/>
      </c>
      <c r="L56">
        <f>IF(I56&gt;1-1/8,"A1",IF(I56&gt;1-2/8,"A2",IF(I56&gt;1-3/8,"A3",IF(I56&gt;1/2,"A4",IF(I56&gt;1-5/8,"B1",IF(I56&gt;1-6/8,"B2",IF(I56&gt;1-7/8,"B3",IF(I56&gt;0,"B4","NA"))))))))</f>
        <v/>
      </c>
      <c r="M56">
        <f>MAX(VLOOKUP(L56,Tabelas!A:C,2,FALSE),VLOOKUP(J56,Tabelas!A:C,2,FALSE),VLOOKUP(J56,Tabelas!A:C,2,FALSE))</f>
        <v/>
      </c>
    </row>
    <row r="57">
      <c r="A57" t="inlineStr">
        <is>
          <t>Brazilian Journal of Development.</t>
        </is>
      </c>
      <c r="B57">
        <f>IF(M57&gt;1-1/8,"A1",IF(M57&gt;1-2/8,"A2",IF(M57&gt;1-3/8,"A3",IF(M57&gt;1/2,"A4",IF(M57&gt;1-5/8,"B1",IF(M57&gt;=0.2,"B2",IF(M57&gt;=0.1,"B3",IF(M57&gt;=0.05,"B4","NA"))))))))</f>
        <v/>
      </c>
      <c r="D57">
        <f>VLOOKUP(B57,Tabelas!A:C,3,FALSE)</f>
        <v/>
      </c>
      <c r="E57">
        <f>VLOOKUP(B57,Tabelas!A:C,2,FALSE)</f>
        <v/>
      </c>
      <c r="G57" t="inlineStr">
        <is>
          <t>2525-8761</t>
        </is>
      </c>
      <c r="J57" t="inlineStr">
        <is>
          <t>B3</t>
        </is>
      </c>
      <c r="K57">
        <f>IF(H57&gt;1-1/8,"A1",IF(H57&gt;1-2/8,"A2",IF(H57&gt;1-3/8,"A3",IF(H57&gt;1/2,"A4",IF(H57&gt;1-5/8,"B1",IF(H57&gt;1-6/8,"B2",IF(H57&gt;1-7/8,"B3",IF(H57&gt;0,"B4","NA"))))))))</f>
        <v/>
      </c>
      <c r="L57">
        <f>IF(I57&gt;1-1/8,"A1",IF(I57&gt;1-2/8,"A2",IF(I57&gt;1-3/8,"A3",IF(I57&gt;1/2,"A4",IF(I57&gt;1-5/8,"B1",IF(I57&gt;1-6/8,"B2",IF(I57&gt;1-7/8,"B3",IF(I57&gt;0,"B4","NA"))))))))</f>
        <v/>
      </c>
      <c r="M57">
        <f>MAX(VLOOKUP(L57,Tabelas!A:C,2,FALSE),VLOOKUP(J57,Tabelas!A:C,2,FALSE),VLOOKUP(J57,Tabelas!A:C,2,FALSE))</f>
        <v/>
      </c>
    </row>
    <row r="58">
      <c r="A58" t="inlineStr">
        <is>
          <t>Journal of Mathematics in Industry.</t>
        </is>
      </c>
      <c r="B58">
        <f>IF(M58&gt;1-1/8,"A1",IF(M58&gt;1-2/8,"A2",IF(M58&gt;1-3/8,"A3",IF(M58&gt;1/2,"A4",IF(M58&gt;1-5/8,"B1",IF(M58&gt;=0.2,"B2",IF(M58&gt;=0.1,"B3",IF(M58&gt;=0.05,"B4","NA"))))))))</f>
        <v/>
      </c>
      <c r="D58">
        <f>VLOOKUP(B58,Tabelas!A:C,3,FALSE)</f>
        <v/>
      </c>
      <c r="E58">
        <f>VLOOKUP(B58,Tabelas!A:C,2,FALSE)</f>
        <v/>
      </c>
      <c r="G58" t="inlineStr">
        <is>
          <t>2190-5983</t>
        </is>
      </c>
      <c r="J58" t="inlineStr">
        <is>
          <t>NI</t>
        </is>
      </c>
      <c r="K58">
        <f>IF(H58&gt;1-1/8,"A1",IF(H58&gt;1-2/8,"A2",IF(H58&gt;1-3/8,"A3",IF(H58&gt;1/2,"A4",IF(H58&gt;1-5/8,"B1",IF(H58&gt;1-6/8,"B2",IF(H58&gt;1-7/8,"B3",IF(H58&gt;0,"B4","NA"))))))))</f>
        <v/>
      </c>
      <c r="L58">
        <f>IF(I58&gt;1-1/8,"A1",IF(I58&gt;1-2/8,"A2",IF(I58&gt;1-3/8,"A3",IF(I58&gt;1/2,"A4",IF(I58&gt;1-5/8,"B1",IF(I58&gt;1-6/8,"B2",IF(I58&gt;1-7/8,"B3",IF(I58&gt;0,"B4","NA"))))))))</f>
        <v/>
      </c>
      <c r="M58">
        <f>MAX(VLOOKUP(L58,Tabelas!A:C,2,FALSE),VLOOKUP(J58,Tabelas!A:C,2,FALSE),VLOOKUP(J58,Tabelas!A:C,2,FALSE))</f>
        <v/>
      </c>
    </row>
    <row r="59">
      <c r="A59" t="inlineStr">
        <is>
          <t>EXPERT SYSTEMS.</t>
        </is>
      </c>
      <c r="B59">
        <f>IF(M59&gt;1-1/8,"A1",IF(M59&gt;1-2/8,"A2",IF(M59&gt;1-3/8,"A3",IF(M59&gt;1/2,"A4",IF(M59&gt;1-5/8,"B1",IF(M59&gt;=0.2,"B2",IF(M59&gt;=0.1,"B3",IF(M59&gt;=0.05,"B4","NA"))))))))</f>
        <v/>
      </c>
      <c r="D59">
        <f>VLOOKUP(B59,Tabelas!A:C,3,FALSE)</f>
        <v/>
      </c>
      <c r="E59">
        <f>VLOOKUP(B59,Tabelas!A:C,2,FALSE)</f>
        <v/>
      </c>
      <c r="G59" t="inlineStr">
        <is>
          <t>0266-4720</t>
        </is>
      </c>
      <c r="J59" t="inlineStr">
        <is>
          <t>NI</t>
        </is>
      </c>
      <c r="K59">
        <f>IF(H59&gt;1-1/8,"A1",IF(H59&gt;1-2/8,"A2",IF(H59&gt;1-3/8,"A3",IF(H59&gt;1/2,"A4",IF(H59&gt;1-5/8,"B1",IF(H59&gt;1-6/8,"B2",IF(H59&gt;1-7/8,"B3",IF(H59&gt;0,"B4","NA"))))))))</f>
        <v/>
      </c>
      <c r="L59">
        <f>IF(I59&gt;1-1/8,"A1",IF(I59&gt;1-2/8,"A2",IF(I59&gt;1-3/8,"A3",IF(I59&gt;1/2,"A4",IF(I59&gt;1-5/8,"B1",IF(I59&gt;1-6/8,"B2",IF(I59&gt;1-7/8,"B3",IF(I59&gt;0,"B4","NA"))))))))</f>
        <v/>
      </c>
      <c r="M59">
        <f>MAX(VLOOKUP(L59,Tabelas!A:C,2,FALSE),VLOOKUP(J59,Tabelas!A:C,2,FALSE),VLOOKUP(J59,Tabelas!A:C,2,FALSE))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2025-06-04T23:04:25Z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