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63" documentId="8_{BD57C3A8-6EB2-40EF-BFB8-CB2EFBF6DEFD}" xr6:coauthVersionLast="47" xr6:coauthVersionMax="47" xr10:uidLastSave="{F3A17DFC-E2BE-4925-8F8D-05814EE31912}"/>
  <bookViews>
    <workbookView xWindow="-28920" yWindow="-105" windowWidth="27645" windowHeight="1644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86" i="2" l="1"/>
  <c r="D13" i="4"/>
  <c r="D12" i="4"/>
  <c r="D11" i="4"/>
  <c r="D10" i="4"/>
  <c r="C10" i="10" s="1"/>
  <c r="D9" i="4"/>
  <c r="C9" i="10" s="1"/>
  <c r="D8" i="4"/>
  <c r="C8" i="10" s="1"/>
  <c r="D7" i="4"/>
  <c r="C7" i="10" s="1"/>
  <c r="D6" i="4"/>
  <c r="D5" i="4"/>
  <c r="D4" i="4"/>
  <c r="D3" i="4"/>
  <c r="C3" i="10" s="1"/>
  <c r="D2" i="4"/>
  <c r="C2" i="10" s="1"/>
  <c r="D3" i="3"/>
  <c r="B3" i="10" s="1"/>
  <c r="D4" i="3"/>
  <c r="B4" i="10" s="1"/>
  <c r="D5" i="3"/>
  <c r="D6" i="3"/>
  <c r="D7" i="3"/>
  <c r="B7" i="10" s="1"/>
  <c r="D8" i="3"/>
  <c r="D9" i="3"/>
  <c r="D10" i="3"/>
  <c r="D11" i="3"/>
  <c r="D12" i="3"/>
  <c r="D13" i="3"/>
  <c r="B13" i="10" s="1"/>
  <c r="D2" i="3"/>
  <c r="B2" i="10" s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E7" i="4" s="1"/>
  <c r="C7" i="11" s="1"/>
  <c r="R50" i="2"/>
  <c r="R48" i="2"/>
  <c r="E6" i="4" s="1"/>
  <c r="C6" i="11" s="1"/>
  <c r="R46" i="2"/>
  <c r="R44" i="2"/>
  <c r="R42" i="2"/>
  <c r="R41" i="2"/>
  <c r="R40" i="2"/>
  <c r="E3" i="4" s="1"/>
  <c r="C3" i="11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E2" i="4" s="1"/>
  <c r="C2" i="11" s="1"/>
  <c r="R3" i="2"/>
  <c r="C4" i="10"/>
  <c r="C5" i="10"/>
  <c r="C6" i="10"/>
  <c r="C11" i="10"/>
  <c r="C12" i="10"/>
  <c r="C13" i="10"/>
  <c r="E4" i="4"/>
  <c r="C4" i="11" s="1"/>
  <c r="E5" i="4"/>
  <c r="C5" i="11" s="1"/>
  <c r="E8" i="4"/>
  <c r="C8" i="11" s="1"/>
  <c r="E9" i="4"/>
  <c r="C9" i="11" s="1"/>
  <c r="E10" i="4"/>
  <c r="C10" i="11" s="1"/>
  <c r="E11" i="4"/>
  <c r="C11" i="11" s="1"/>
  <c r="E12" i="4"/>
  <c r="C12" i="11" s="1"/>
  <c r="E13" i="4"/>
  <c r="C13" i="11" s="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B5" i="10"/>
  <c r="D5" i="10" s="1"/>
  <c r="B6" i="10"/>
  <c r="D6" i="10" s="1"/>
  <c r="B8" i="10"/>
  <c r="B9" i="10"/>
  <c r="B10" i="10"/>
  <c r="B11" i="10"/>
  <c r="B12" i="10"/>
  <c r="R86" i="1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" i="9" l="1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2" i="9" s="1"/>
  <c r="D7" i="10"/>
  <c r="D12" i="10"/>
  <c r="D9" i="10"/>
  <c r="D8" i="10"/>
  <c r="B2" i="12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12" l="1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<sst xmlns="http://schemas.openxmlformats.org/spreadsheetml/2006/main" count="2864" uniqueCount="488">
  <si>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</si>
  <si>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</si>
  <si>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</si>
  <si>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</si>
  <si>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</si>
  <si>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</si>
  <si>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</si>
  <si>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</si>
  <si>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</si>
  <si>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</si>
  <si>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</si>
  <si>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</si>
  <si>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</si>
  <si>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</si>
  <si>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</si>
  <si>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</si>
  <si>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</si>
  <si>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</si>
  <si>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</si>
  <si>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</si>
  <si>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</si>
  <si>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</si>
  <si>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</si>
  <si>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</si>
  <si>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</si>
  <si>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</si>
  <si>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</si>
  <si>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</si>
  <si>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</si>
  <si>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</si>
  <si>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</si>
  <si>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</si>
  <si>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</si>
  <si>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</si>
  <si>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</si>
  <si>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</si>
  <si>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</si>
  <si>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</si>
  <si>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</si>
  <si>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</si>
  <si>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</si>
  <si>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</si>
  <si>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</si>
  <si>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</si>
  <si>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</si>
  <si>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</si>
  <si>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</si>
  <si>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</si>
  <si>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</si>
  <si>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</si>
  <si>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</si>
  <si>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</si>
  <si>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</si>
  <si>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</si>
  <si>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</si>
  <si>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</si>
  <si>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</si>
  <si>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</si>
  <si>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</si>
  <si>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</si>
  <si>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</si>
  <si>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</si>
  <si>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</si>
  <si>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</si>
  <si>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</si>
  <si>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</si>
  <si>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</si>
  <si>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</si>
  <si>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</si>
  <si>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</si>
  <si>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</si>
  <si>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</si>
  <si>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</si>
  <si>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</si>
  <si>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</si>
  <si>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</si>
  <si>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</si>
  <si>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</si>
  <si>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</si>
  <si>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</si>
  <si>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</si>
  <si>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</si>
  <si>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</si>
  <si>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</si>
  <si>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</si>
  <si>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</si>
  <si>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</si>
  <si>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</si>
  <si>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</si>
  <si>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</si>
  <si>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</si>
  <si>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</si>
  <si>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</si>
  <si>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</si>
  <si>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</si>
  <si>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</si>
  <si>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</si>
  <si>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</si>
  <si>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</si>
  <si>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</si>
  <si>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</si>
  <si>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</si>
  <si>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</si>
  <si>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</si>
  <si>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</si>
  <si>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</si>
  <si>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</si>
  <si>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</si>
  <si>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</si>
  <si>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</si>
  <si>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</si>
  <si>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</si>
  <si>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</si>
  <si>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</si>
  <si>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</si>
  <si>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</si>
  <si>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</si>
  <si>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</si>
  <si>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</si>
  <si>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</si>
  <si>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</si>
  <si>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</si>
  <si>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</si>
  <si>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</si>
  <si>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</si>
  <si>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</si>
  <si>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</si>
  <si>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</si>
  <si>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</si>
  <si>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</si>
  <si>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</si>
  <si>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</si>
  <si>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</si>
  <si>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</si>
  <si>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</si>
  <si>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</si>
  <si>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</si>
  <si>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</si>
  <si>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</si>
  <si>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</si>
  <si>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</si>
  <si>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</si>
  <si>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</si>
  <si>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</si>
  <si>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</si>
  <si>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</si>
  <si>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</si>
  <si>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</si>
  <si>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</si>
  <si>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</si>
  <si>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</si>
  <si>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</si>
  <si>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</si>
  <si>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</si>
  <si>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</si>
  <si>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</si>
  <si>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</si>
  <si>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</si>
  <si>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</si>
  <si>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</si>
  <si>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</si>
  <si>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</si>
  <si>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</si>
  <si>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</si>
  <si>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</si>
  <si>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</si>
  <si>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</si>
  <si>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</si>
  <si>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</si>
  <si>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</si>
  <si>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</si>
  <si>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</si>
  <si>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</si>
  <si>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</si>
  <si>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</si>
  <si>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</si>
  <si>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</si>
  <si>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</si>
  <si>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</si>
  <si>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</si>
  <si>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</si>
  <si>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</si>
  <si>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</si>
  <si>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</si>
  <si>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</si>
  <si>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</si>
  <si>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</si>
  <si>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</si>
  <si>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</si>
  <si>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</si>
  <si>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</si>
  <si>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</si>
  <si>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</si>
  <si>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</si>
  <si>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</si>
  <si>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</si>
  <si>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</si>
  <si>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</si>
  <si>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</si>
  <si>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</si>
  <si>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</si>
  <si>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</si>
  <si>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</si>
  <si>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</si>
  <si>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</si>
  <si>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</si>
  <si>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</si>
  <si>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</si>
  <si>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</si>
  <si>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</si>
  <si>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</si>
  <si>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</si>
  <si>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</si>
  <si>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</si>
  <si>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</si>
  <si>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</si>
  <si>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</si>
  <si>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</si>
  <si>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</si>
  <si>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</si>
  <si>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</si>
  <si>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</si>
  <si>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</si>
  <si>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</si>
  <si>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</si>
  <si>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</si>
  <si>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</si>
  <si>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</si>
  <si>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</si>
  <si>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</si>
  <si>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</si>
  <si>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</si>
  <si>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</si>
  <si>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</si>
  <si>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</si>
  <si>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</si>
  <si>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</si>
  <si>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</si>
  <si>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</si>
  <si>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</si>
  <si>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</si>
  <si>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</si>
  <si>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</si>
  <si>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</si>
  <si>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</si>
  <si>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</si>
  <si>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</si>
  <si>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</si>
  <si>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</si>
  <si>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</si>
  <si>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</si>
  <si>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</si>
  <si>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</si>
  <si>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</si>
  <si>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</si>
  <si>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</si>
  <si>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</si>
  <si>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</si>
  <si>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</si>
  <si>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</si>
  <si>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</si>
  <si>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</si>
  <si>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</si>
  <si>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</si>
  <si>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</si>
  <si>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</si>
  <si>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</si>
  <si>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</si>
  <si>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</si>
  <si>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</si>
  <si>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</si>
  <si>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</si>
  <si>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</si>
  <si>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</si>
  <si>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</si>
  <si>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</si>
  <si>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</si>
  <si>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</si>
  <si>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</si>
  <si>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</si>
  <si>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</si>
  <si>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</si>
  <si>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</si>
  <si>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</si>
  <si>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</si>
  <si>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</si>
  <si>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</si>
  <si>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</si>
  <si>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</si>
  <si>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</si>
  <si>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</si>
  <si>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</si>
  <si>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</si>
  <si>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</si>
  <si>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</si>
  <si>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</si>
  <si>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</si>
  <si>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</si>
  <si>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</si>
  <si>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</si>
  <si>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</si>
  <si>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</si>
  <si>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</si>
  <si>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</si>
  <si>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</si>
  <si>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</si>
  <si>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</si>
  <si>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</si>
  <si>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</si>
  <si>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</si>
  <si>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</si>
  <si>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</si>
  <si>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</si>
  <si>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</si>
  <si>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</si>
  <si>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</si>
  <si>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</si>
  <si>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</si>
  <si>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</si>
  <si>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</si>
  <si>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</si>
  <si>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</si>
  <si>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</si>
  <si>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</si>
  <si>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</si>
  <si>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</si>
  <si>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</si>
  <si>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</si>
  <si>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</si>
  <si>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</si>
  <si>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</si>
  <si>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</si>
  <si>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</si>
  <si>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</si>
  <si>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</si>
  <si>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</si>
  <si>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</si>
  <si>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</si>
  <si>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</si>
  <si>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</si>
  <si>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</si>
  <si>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</si>
  <si>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</si>
  <si>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</si>
  <si>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</si>
  <si>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</si>
  <si>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</si>
  <si>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</si>
  <si>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</si>
  <si>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</si>
  <si>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</si>
  <si>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</si>
  <si>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</si>
  <si>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</si>
  <si>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</si>
  <si>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</si>
  <si>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</si>
  <si>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</si>
  <si>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</si>
  <si>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</si>
  <si>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</si>
  <si>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</si>
  <si>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</si>
  <si>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</si>
  <si>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</si>
  <si>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</si>
  <si>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</si>
  <si>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</si>
  <si>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</si>
  <si>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</si>
  <si>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</si>
  <si>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</si>
  <si>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</si>
  <si>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</si>
  <si>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</si>
  <si>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</si>
  <si>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</si>
  <si>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</si>
  <si>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</si>
  <si>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</si>
  <si>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</si>
  <si>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</si>
  <si>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</si>
  <si>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</si>
  <si>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</si>
  <si>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</si>
  <si>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</si>
  <si>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</si>
  <si>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</si>
  <si>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</si>
  <si>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</si>
  <si>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</si>
  <si>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</si>
  <si>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</si>
  <si>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</si>
  <si>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</si>
  <si>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</si>
  <si>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</si>
  <si>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</si>
  <si>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</si>
  <si>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</si>
  <si>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</si>
  <si>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</si>
  <si>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</si>
  <si>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</si>
  <si>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</si>
  <si>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</si>
  <si>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</si>
  <si>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</si>
  <si>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</si>
  <si>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</si>
  <si>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</si>
  <si>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</si>
  <si>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</si>
  <si>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</si>
  <si>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</si>
  <si>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</si>
  <si>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</si>
  <si>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</si>
  <si>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</si>
  <si>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</si>
  <si>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</si>
  <si>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</si>
  <si>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</si>
  <si>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</si>
  <si>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</si>
  <si>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</si>
  <si>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</si>
  <si>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</si>
  <si>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</si>
  <si>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</si>
  <si>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</si>
  <si>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</si>
  <si>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</si>
  <si>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</si>
  <si>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</si>
  <si>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</si>
  <si>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</si>
  <si>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</si>
  <si>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</si>
  <si>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</si>
  <si>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</si>
  <si>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</si>
  <si>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</si>
  <si>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</si>
  <si>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</si>
  <si>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</si>
  <si>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</si>
  <si>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</si>
  <si>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</si>
  <si>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</si>
  <si>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</si>
  <si>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</si>
  <si>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</si>
  <si>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</si>
  <si>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</si>
  <si>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</si>
  <si>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</si>
  <si>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</si>
  <si>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</si>
  <si>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</si>
  <si>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</si>
  <si>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</si>
  <si>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</si>
  <si>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</si>
  <si>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</si>
  <si>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</si>
  <si>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</si>
  <si>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</si>
  <si>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</si>
  <si>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</si>
  <si>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</si>
  <si>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</si>
  <si>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</si>
  <si>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</si>
  <si>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</si>
  <si>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</si>
  <si>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</si>
  <si>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</si>
  <si>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</si>
  <si>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</si>
  <si>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</si>
  <si>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</si>
  <si>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</si>
  <si>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YTD ABP</t>
  </si>
  <si>
    <t>YTD In-month</t>
  </si>
  <si>
    <t>Jun-24 In-month</t>
  </si>
  <si>
    <t>Jun-24 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</si>
</sst>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N2" zoomScale="90" zoomScaleNormal="90" zoomScaleSheetLayoutView="84" workbookViewId="0">
      <selection activeCell="AF89" sqref="AF89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331572.05719028</v>
      </c>
      <c r="U32" s="239">
        <v>618127.85119761026</v>
      </c>
      <c r="V32" s="220">
        <v>618127.85119761014</v>
      </c>
      <c r="W32" s="221">
        <v>0</v>
      </c>
      <c r="X32" s="222"/>
      <c r="Y32" s="223">
        <v>618127.85119761026</v>
      </c>
      <c r="Z32" s="224">
        <v>-278469.32119761023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75233.289999999994</v>
      </c>
      <c r="AF32" s="221">
        <v>-75233.289999999994</v>
      </c>
      <c r="AG32" s="220">
        <v>331572.05719028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331572.05719028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0</v>
      </c>
      <c r="BZ32" s="233">
        <v>75233.289999999994</v>
      </c>
      <c r="CA32" s="233">
        <v>75233.289999999994</v>
      </c>
      <c r="CB32" s="233">
        <v>90552.738595140007</v>
      </c>
      <c r="CC32" s="233">
        <v>90552.738595140007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9234</v>
      </c>
      <c r="S38" s="239">
        <v>74833.543799999985</v>
      </c>
      <c r="T38" s="239">
        <v>15166.46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-29833.543799999985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621303.57314605336</v>
      </c>
      <c r="S40" s="239">
        <v>1136479.3831462485</v>
      </c>
      <c r="T40" s="239">
        <v>737636481.51134145</v>
      </c>
      <c r="U40" s="239">
        <v>738772960.89448786</v>
      </c>
      <c r="V40" s="220">
        <v>738772960.89448786</v>
      </c>
      <c r="W40" s="221">
        <v>0</v>
      </c>
      <c r="X40" s="222"/>
      <c r="Y40" s="223">
        <v>738772960.89448786</v>
      </c>
      <c r="Z40" s="224">
        <v>-233761622.58448786</v>
      </c>
      <c r="AA40" s="225">
        <v>505011338.31</v>
      </c>
      <c r="AB40" s="225">
        <v>546871114.82000005</v>
      </c>
      <c r="AC40" s="225">
        <v>503874858.92685378</v>
      </c>
      <c r="AD40" s="220">
        <v>264107.38330087281</v>
      </c>
      <c r="AE40" s="226">
        <v>264107.38330087281</v>
      </c>
      <c r="AF40" s="221">
        <v>0</v>
      </c>
      <c r="AG40" s="220">
        <v>2911470.0786100472</v>
      </c>
      <c r="AH40" s="226">
        <v>2911470.0777041828</v>
      </c>
      <c r="AI40" s="221">
        <v>9.058644063770771E-4</v>
      </c>
      <c r="AJ40" s="227">
        <v>0</v>
      </c>
      <c r="AK40" s="228">
        <v>0</v>
      </c>
      <c r="AL40" s="228">
        <v>515175.81000019517</v>
      </c>
      <c r="AM40" s="219">
        <v>2911470.0786100472</v>
      </c>
      <c r="AN40" s="251">
        <v>5748619.3840490766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14590411.910502281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264107.38330087281</v>
      </c>
      <c r="BZ40" s="253">
        <v>250872.7313158566</v>
      </c>
      <c r="CA40" s="253">
        <v>195787.35863813901</v>
      </c>
      <c r="CB40" s="253">
        <v>248548.4223617661</v>
      </c>
      <c r="CC40" s="253">
        <v>268762.2391469056</v>
      </c>
      <c r="CD40" s="253">
        <v>260822.83544513828</v>
      </c>
      <c r="CE40" s="253">
        <v>258728.44563689709</v>
      </c>
      <c r="CF40" s="253">
        <v>281241.63664256124</v>
      </c>
      <c r="CG40" s="253">
        <v>280436.76614882448</v>
      </c>
      <c r="CH40" s="253">
        <v>244966.07012790572</v>
      </c>
      <c r="CI40" s="253">
        <v>386222.49233550846</v>
      </c>
      <c r="CJ40" s="253">
        <v>372023.21564029227</v>
      </c>
      <c r="CK40" s="253">
        <v>320493.67805682961</v>
      </c>
      <c r="CL40" s="253">
        <v>436676.89235585392</v>
      </c>
      <c r="CM40" s="253">
        <v>443745.54567528947</v>
      </c>
      <c r="CN40" s="253">
        <v>457019.46480035811</v>
      </c>
      <c r="CO40" s="253">
        <v>539289.73371185851</v>
      </c>
      <c r="CP40" s="253">
        <v>556134.31225295027</v>
      </c>
      <c r="CQ40" s="253">
        <v>569248.62313707185</v>
      </c>
      <c r="CR40" s="253">
        <v>569019.52989640227</v>
      </c>
      <c r="CS40" s="253">
        <v>541916.46614723792</v>
      </c>
      <c r="CT40" s="253">
        <v>556829.4300394248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14590411.910502281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5892642.6299999999</v>
      </c>
      <c r="S46" s="239">
        <v>11601333.67</v>
      </c>
      <c r="T46" s="239">
        <v>48283140.691863991</v>
      </c>
      <c r="U46" s="239">
        <v>59884474.361864001</v>
      </c>
      <c r="V46" s="220">
        <v>59884474.359999999</v>
      </c>
      <c r="W46" s="221">
        <v>1.8640011548995972E-3</v>
      </c>
      <c r="X46" s="222">
        <v>59884474.360000007</v>
      </c>
      <c r="Y46" s="223">
        <v>1.8639937043190002E-3</v>
      </c>
      <c r="Z46" s="224">
        <v>1160154.7681360021</v>
      </c>
      <c r="AA46" s="225">
        <v>61044629.130000003</v>
      </c>
      <c r="AB46" s="225">
        <v>28428936.57</v>
      </c>
      <c r="AC46" s="225">
        <v>49443295.460000001</v>
      </c>
      <c r="AD46" s="220">
        <v>2497752.63</v>
      </c>
      <c r="AE46" s="226">
        <v>2497752.63</v>
      </c>
      <c r="AF46" s="221">
        <v>0</v>
      </c>
      <c r="AG46" s="220">
        <v>27320560.201863997</v>
      </c>
      <c r="AH46" s="226">
        <v>27320560.199999999</v>
      </c>
      <c r="AI46" s="221">
        <v>1.8639974296092987E-3</v>
      </c>
      <c r="AJ46" s="227">
        <v>0</v>
      </c>
      <c r="AK46" s="228">
        <v>0</v>
      </c>
      <c r="AL46" s="228">
        <v>5708691.04</v>
      </c>
      <c r="AM46" s="219">
        <v>27320560.201863997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2497752.63</v>
      </c>
      <c r="BZ46" s="233">
        <v>2368676</v>
      </c>
      <c r="CA46" s="233">
        <v>1845526</v>
      </c>
      <c r="CB46" s="233">
        <v>2308998</v>
      </c>
      <c r="CC46" s="233">
        <v>2525052.483</v>
      </c>
      <c r="CD46" s="233">
        <v>2446420.4</v>
      </c>
      <c r="CE46" s="233">
        <v>2422774.4</v>
      </c>
      <c r="CF46" s="233">
        <v>2629249.0900000003</v>
      </c>
      <c r="CG46" s="233">
        <v>2617401.73</v>
      </c>
      <c r="CH46" s="233">
        <v>2263819.4688639999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21310500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-21198969.597294241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1776000</v>
      </c>
      <c r="CJ52" s="233">
        <v>1776000</v>
      </c>
      <c r="CK52" s="233">
        <v>1776000</v>
      </c>
      <c r="CL52" s="233">
        <v>1776000</v>
      </c>
      <c r="CM52" s="233">
        <v>1776000</v>
      </c>
      <c r="CN52" s="233">
        <v>1776000</v>
      </c>
      <c r="CO52" s="233">
        <v>1776000</v>
      </c>
      <c r="CP52" s="233">
        <v>1776000</v>
      </c>
      <c r="CQ52" s="233">
        <v>1776000</v>
      </c>
      <c r="CR52" s="233">
        <v>1776000</v>
      </c>
      <c r="CS52" s="233">
        <v>1776000</v>
      </c>
      <c r="CT52" s="233">
        <v>1774500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-21198969.597294241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0</v>
      </c>
      <c r="AE59" s="226">
        <v>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114319.85745887383</v>
      </c>
      <c r="S83" s="177">
        <v>209112.20649890974</v>
      </c>
      <c r="T83" s="177">
        <v>62499482.888226554</v>
      </c>
      <c r="U83" s="177">
        <v>62708595.094725467</v>
      </c>
      <c r="V83" s="220">
        <v>62708595.094725467</v>
      </c>
      <c r="W83" s="221">
        <v>0</v>
      </c>
      <c r="X83" s="222"/>
      <c r="Y83" s="223">
        <v>62708595.094725467</v>
      </c>
      <c r="Z83" s="224">
        <v>-27381659.434725471</v>
      </c>
      <c r="AA83" s="225">
        <v>35326935.659999996</v>
      </c>
      <c r="AB83" s="225">
        <v>67432357.25</v>
      </c>
      <c r="AC83" s="225">
        <v>35117823.45350109</v>
      </c>
      <c r="AD83" s="220">
        <v>48595.758527360595</v>
      </c>
      <c r="AE83" s="226">
        <v>48595.758527360595</v>
      </c>
      <c r="AF83" s="221">
        <v>0</v>
      </c>
      <c r="AG83" s="220">
        <v>535710.49446424877</v>
      </c>
      <c r="AH83" s="226">
        <v>535710.49429756973</v>
      </c>
      <c r="AI83" s="221">
        <v>1.6667903400957584E-4</v>
      </c>
      <c r="AJ83" s="227">
        <v>0</v>
      </c>
      <c r="AK83" s="228">
        <v>0</v>
      </c>
      <c r="AL83" s="228">
        <v>94792.349040035915</v>
      </c>
      <c r="AM83" s="219">
        <v>535710.49446424877</v>
      </c>
      <c r="AN83" s="229">
        <v>1057745.96666503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60830318.418182641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48595.758527360595</v>
      </c>
      <c r="BZ83" s="260">
        <v>46160.582562117612</v>
      </c>
      <c r="CA83" s="260">
        <v>36024.873989417574</v>
      </c>
      <c r="CB83" s="260">
        <v>45732.909714564965</v>
      </c>
      <c r="CC83" s="260">
        <v>49452.252003030633</v>
      </c>
      <c r="CD83" s="260">
        <v>47991.401721905444</v>
      </c>
      <c r="CE83" s="260">
        <v>47606.033997189064</v>
      </c>
      <c r="CF83" s="260">
        <v>51748.461142231266</v>
      </c>
      <c r="CG83" s="260">
        <v>51600.3649713837</v>
      </c>
      <c r="CH83" s="260">
        <v>45073.756903534653</v>
      </c>
      <c r="CI83" s="260">
        <v>71064.93858973356</v>
      </c>
      <c r="CJ83" s="260">
        <v>68452.271677813784</v>
      </c>
      <c r="CK83" s="260">
        <v>58970.836762456645</v>
      </c>
      <c r="CL83" s="260">
        <v>80348.548193477123</v>
      </c>
      <c r="CM83" s="260">
        <v>81649.18040425326</v>
      </c>
      <c r="CN83" s="260">
        <v>84091.581523265893</v>
      </c>
      <c r="CO83" s="260">
        <v>99229.311002981965</v>
      </c>
      <c r="CP83" s="260">
        <v>102328.71345454284</v>
      </c>
      <c r="CQ83" s="260">
        <v>104741.74665722121</v>
      </c>
      <c r="CR83" s="260">
        <v>104699.59350093802</v>
      </c>
      <c r="CS83" s="260">
        <v>99712.629771091772</v>
      </c>
      <c r="CT83" s="260">
        <v>102456.61512725416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60830318.418182641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1809.4560000000004</v>
      </c>
      <c r="S84" s="239">
        <v>849641.83205920015</v>
      </c>
      <c r="T84" s="239">
        <v>9936709.1757376883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363112202.0379408</v>
      </c>
      <c r="AD84" s="220">
        <v>566.35200000000009</v>
      </c>
      <c r="AE84" s="226">
        <v>14409.27736</v>
      </c>
      <c r="AF84" s="221">
        <v>-13842.925359999999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566.35200000000009</v>
      </c>
      <c r="BZ84" s="233">
        <v>14519.67736</v>
      </c>
      <c r="CA84" s="233">
        <v>14409.27736</v>
      </c>
      <c r="CB84" s="233">
        <v>17338.455901505764</v>
      </c>
      <c r="CC84" s="233">
        <v>17228.055901505762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1084246.24392</v>
      </c>
      <c r="S85" s="177">
        <v>1652606.0728970231</v>
      </c>
      <c r="T85" s="177">
        <v>259258247.15926057</v>
      </c>
      <c r="U85" s="177">
        <v>260910853.23215771</v>
      </c>
      <c r="V85" s="220">
        <v>260910853.23181474</v>
      </c>
      <c r="W85" s="221">
        <v>3.4296512603759766E-4</v>
      </c>
      <c r="X85" s="222"/>
      <c r="Y85" s="223">
        <v>260910853.23215771</v>
      </c>
      <c r="Z85" s="224">
        <v>-260874053.23215771</v>
      </c>
      <c r="AA85" s="225">
        <v>36800</v>
      </c>
      <c r="AB85" s="225">
        <v>0</v>
      </c>
      <c r="AC85" s="225">
        <v>-1615806.0728970231</v>
      </c>
      <c r="AD85" s="220">
        <v>459586.48392000003</v>
      </c>
      <c r="AE85" s="226">
        <v>459586.48392000003</v>
      </c>
      <c r="AF85" s="221">
        <v>0</v>
      </c>
      <c r="AG85" s="220">
        <v>5216503.0771429772</v>
      </c>
      <c r="AH85" s="226">
        <v>5216503.0768000009</v>
      </c>
      <c r="AI85" s="221">
        <v>3.4297630190849304E-4</v>
      </c>
      <c r="AJ85" s="227">
        <v>0</v>
      </c>
      <c r="AK85" s="228">
        <v>0</v>
      </c>
      <c r="AL85" s="228">
        <v>568359.82897702302</v>
      </c>
      <c r="AM85" s="219">
        <v>5216503.0771429772</v>
      </c>
      <c r="AN85" s="229">
        <v>9742270.7295320332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-9529408.0842221435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459586.48392000003</v>
      </c>
      <c r="BZ85" s="233">
        <v>435836.38400000002</v>
      </c>
      <c r="CA85" s="233">
        <v>339576.78400000004</v>
      </c>
      <c r="CB85" s="233">
        <v>430375.63200000004</v>
      </c>
      <c r="CC85" s="233">
        <v>464609.65687200002</v>
      </c>
      <c r="CD85" s="233">
        <v>450141.35360000003</v>
      </c>
      <c r="CE85" s="233">
        <v>629790.48960000009</v>
      </c>
      <c r="CF85" s="233">
        <v>483781.83256000013</v>
      </c>
      <c r="CG85" s="233">
        <v>481601.91832000006</v>
      </c>
      <c r="CH85" s="233">
        <v>416542.78227097599</v>
      </c>
      <c r="CI85" s="233">
        <v>661085.23547750677</v>
      </c>
      <c r="CJ85" s="233">
        <v>635730.80643750669</v>
      </c>
      <c r="CK85" s="233">
        <v>546771.66587750672</v>
      </c>
      <c r="CL85" s="233">
        <v>743755.28330633661</v>
      </c>
      <c r="CM85" s="233">
        <v>754548.53194633662</v>
      </c>
      <c r="CN85" s="233">
        <v>775838.25194633659</v>
      </c>
      <c r="CO85" s="233">
        <v>913991.09141375555</v>
      </c>
      <c r="CP85" s="233">
        <v>940985.25850834732</v>
      </c>
      <c r="CQ85" s="233">
        <v>961586.67548934976</v>
      </c>
      <c r="CR85" s="233">
        <v>959614.80452934967</v>
      </c>
      <c r="CS85" s="233">
        <v>912400.32904846733</v>
      </c>
      <c r="CT85" s="233">
        <v>935962.79555123451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-9529408.0842221435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7724155.7605249276</v>
      </c>
      <c r="S86" s="280">
        <f>SUM('Pillar C Tunnels'!S2:S85)</f>
        <v>21098136.237394057</v>
      </c>
      <c r="T86" s="280">
        <f>SUM('Pillar C Tunnels'!T2:T85)</f>
        <v>2727015257.7651691</v>
      </c>
      <c r="U86" s="280">
        <f>SUM('Pillar C Tunnels'!U2:U85)</f>
        <v>2748113394.002564</v>
      </c>
      <c r="V86" s="280">
        <f>SUM('Pillar C Tunnels'!V2:V85)</f>
        <v>2748113394.0003567</v>
      </c>
      <c r="W86" s="280">
        <f>SUM('Pillar C Tunnels'!W2:W85)</f>
        <v>2.2069662809371948E-3</v>
      </c>
      <c r="X86" s="280">
        <f>SUM('Pillar C Tunnels'!X2:X85)</f>
        <v>2754401971.9117413</v>
      </c>
      <c r="Y86" s="280">
        <f>SUM('Pillar C Tunnels'!Y2:Y85)</f>
        <v>-6288577.9091773629</v>
      </c>
      <c r="Z86" s="280">
        <f>SUM('Pillar C Tunnels'!Z2:Z85)</f>
        <v>183608699.16743636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2910623956.9326062</v>
      </c>
      <c r="AD86" s="280">
        <f>SUM('Pillar C Tunnels'!AD2:AD85)</f>
        <v>3273686.6077482332</v>
      </c>
      <c r="AE86" s="280">
        <f>SUM('Pillar C Tunnels'!AE2:AE85)</f>
        <v>3362762.823108233</v>
      </c>
      <c r="AF86" s="280">
        <f>SUM('Pillar C Tunnels'!AF2:AF85)</f>
        <v>-89076.215359999987</v>
      </c>
      <c r="AG86" s="280">
        <f>SUM('Pillar C Tunnels'!AG2:AG85)</f>
        <v>37439977.71243456</v>
      </c>
      <c r="AH86" s="280">
        <f>SUM('Pillar C Tunnels'!AH2:AH85)</f>
        <v>37439977.709155045</v>
      </c>
      <c r="AI86" s="280">
        <f>SUM('Pillar C Tunnels'!AI2:AI85)</f>
        <v>3.2795171719044447E-3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37439977.71243456</v>
      </c>
      <c r="AN86" s="280">
        <f>SUM('Pillar C Tunnels'!AN2:AN85)</f>
        <v>69500022.010311544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84628368.873882145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3273686.6077482332</v>
      </c>
      <c r="BZ86" s="280">
        <f>SUM('Pillar C Tunnels'!BZ2:BZ85)</f>
        <v>3194976.6652379748</v>
      </c>
      <c r="CA86" s="280">
        <f>SUM('Pillar C Tunnels'!CA2:CA85)</f>
        <v>2509635.5839875569</v>
      </c>
      <c r="CB86" s="280">
        <f>SUM('Pillar C Tunnels'!CB2:CB85)</f>
        <v>3175224.1585729774</v>
      </c>
      <c r="CC86" s="280">
        <f>SUM('Pillar C Tunnels'!CC2:CC85)</f>
        <v>3418735.4255185826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3446731.4203447928</v>
      </c>
      <c r="CG86" s="280">
        <f>SUM('Pillar C Tunnels'!CG2:CG85)</f>
        <v>3431040.7794402083</v>
      </c>
      <c r="CH86" s="280">
        <f>SUM('Pillar C Tunnels'!CH2:CH85)</f>
        <v>2971112.4781664163</v>
      </c>
      <c r="CI86" s="280">
        <f>SUM('Pillar C Tunnels'!CI2:CI85)</f>
        <v>4711227.2070413725</v>
      </c>
      <c r="CJ86" s="280">
        <f>SUM('Pillar C Tunnels'!CJ2:CJ85)</f>
        <v>4531975.4243942359</v>
      </c>
      <c r="CK86" s="280">
        <f>SUM('Pillar C Tunnels'!CK2:CK85)</f>
        <v>3897821.3213354158</v>
      </c>
      <c r="CL86" s="280">
        <f>SUM('Pillar C Tunnels'!CL2:CL85)</f>
        <v>5303639.4026944544</v>
      </c>
      <c r="CM86" s="280">
        <f>SUM('Pillar C Tunnels'!CM2:CM85)</f>
        <v>5380750.4968646653</v>
      </c>
      <c r="CN86" s="280">
        <f>SUM('Pillar C Tunnels'!CN2:CN85)</f>
        <v>5534171.9371087467</v>
      </c>
      <c r="CO86" s="280">
        <f>SUM('Pillar C Tunnels'!CO2:CO85)</f>
        <v>6519853.0242468333</v>
      </c>
      <c r="CP86" s="280">
        <f>SUM('Pillar C Tunnels'!CP2:CP85)</f>
        <v>6714209.0021959879</v>
      </c>
      <c r="CQ86" s="280">
        <f>SUM('Pillar C Tunnels'!CQ2:CQ85)</f>
        <v>6861591.585986631</v>
      </c>
      <c r="CR86" s="280">
        <f>SUM('Pillar C Tunnels'!CR2:CR85)</f>
        <v>6849342.1786296777</v>
      </c>
      <c r="CS86" s="280">
        <f>SUM('Pillar C Tunnels'!CS2:CS85)</f>
        <v>6512726.8654475994</v>
      </c>
      <c r="CT86" s="280">
        <f>SUM('Pillar C Tunnels'!CT2:CT85)</f>
        <v>6682713.5643659281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84628368.873882145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/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/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/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/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/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SUM(YTD!B2:B13)</f>
        <v>7724155.7605249276</v>
      </c>
      <c r="C2" s="174">
        <f>SUM(YTD!C2:C13)</f>
        <v>7392771.9234838961</v>
      </c>
      <c r="D2" s="176">
        <f>B2-C2</f>
        <v>331383.83704103157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37439977.71243456</v>
      </c>
      <c r="C2" s="174">
        <f>SUM('2024_25'!C2:C13)</f>
        <v>35079197.627024174</v>
      </c>
      <c r="D2" s="176">
        <f>B2-C2</f>
        <v>2360780.0854103863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69500022.010311544</v>
      </c>
      <c r="C2" s="174">
        <f>SUM('2025_26'!C2:C13)</f>
        <v>41665922.931398585</v>
      </c>
      <c r="D2" s="176">
        <f>B2-C2</f>
        <v>27834099.078912959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F59" workbookViewId="0">
      <selection activeCell="R89" sqref="R89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SUM(BW3:BY3)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38" si="0">SUM(BW4:BY4)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256338.76719027996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ref="R40:R42" si="1">SUM(BW40:BY40)</f>
        <v>449690.43845490238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1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1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>SUM(BW44:BY44)</f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>SUM(BW46:BY46)</f>
        <v>5507266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>SUM(BW48:BY48)</f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>SUM(BW50:BY50)</f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ref="R52:R53" si="2">SUM(BW52:BY52)</f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2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>SUM(BW55:BY55)</f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>SUM(BW57:BY57)</f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ref="R59:R65" si="3">SUM(BW59:BY59)</f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3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3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3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3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3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3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ref="R67:R79" si="4">SUM(BW67:BY67)</f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si="4"/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4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4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4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4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4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4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4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4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4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4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4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>SUM(BW81:BY81)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5">SUM(BW83:BY83)</f>
        <v>82743.040675702025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5"/>
        <v>47276.733163011522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5"/>
        <v>1018856.9440000001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6">SUM(R3:R85)</f>
        <v>7392771.9234838951</v>
      </c>
      <c r="S86" s="281">
        <f t="shared" si="6"/>
        <v>13241788.351211874</v>
      </c>
      <c r="T86" s="281">
        <f t="shared" si="6"/>
        <v>2734871605.6458101</v>
      </c>
      <c r="U86" s="281">
        <f t="shared" si="6"/>
        <v>2748113393.9970222</v>
      </c>
      <c r="V86" s="281">
        <f t="shared" si="6"/>
        <v>2748113394.0003562</v>
      </c>
      <c r="W86" s="281">
        <f t="shared" si="6"/>
        <v>-3.3340007066726685E-3</v>
      </c>
      <c r="X86" s="281">
        <f t="shared" si="6"/>
        <v>2754401971.9117413</v>
      </c>
      <c r="Y86" s="281">
        <f t="shared" si="6"/>
        <v>-6288577.9147183895</v>
      </c>
      <c r="Z86" s="281">
        <f t="shared" si="6"/>
        <v>183608699.17297739</v>
      </c>
      <c r="AA86" s="281">
        <f t="shared" si="6"/>
        <v>2931722093.1699991</v>
      </c>
      <c r="AB86" s="281">
        <f t="shared" si="6"/>
        <v>3014301046.710001</v>
      </c>
      <c r="AC86" s="281">
        <f t="shared" si="6"/>
        <v>2918480304.8187871</v>
      </c>
      <c r="AD86" s="281">
        <f t="shared" si="6"/>
        <v>2416431.5976399998</v>
      </c>
      <c r="AE86" s="281">
        <f t="shared" si="6"/>
        <v>2416431.5976399998</v>
      </c>
      <c r="AF86" s="281">
        <f t="shared" si="6"/>
        <v>0</v>
      </c>
      <c r="AG86" s="281">
        <f t="shared" si="6"/>
        <v>6509275.7631430896</v>
      </c>
      <c r="AH86" s="281">
        <f t="shared" si="6"/>
        <v>6509275.7631430896</v>
      </c>
      <c r="AI86" s="281">
        <f t="shared" si="6"/>
        <v>0</v>
      </c>
      <c r="AJ86" s="281">
        <f t="shared" si="6"/>
        <v>7231986.2527099429</v>
      </c>
      <c r="AK86" s="281">
        <f t="shared" si="6"/>
        <v>-499473.66464115935</v>
      </c>
      <c r="AL86" s="281">
        <f t="shared" si="6"/>
        <v>6509275.7631430896</v>
      </c>
      <c r="AM86" s="281">
        <f t="shared" si="6"/>
        <v>35079197.627024181</v>
      </c>
      <c r="AN86" s="281">
        <f t="shared" si="6"/>
        <v>41665922.931398593</v>
      </c>
      <c r="AO86" s="281">
        <f t="shared" si="6"/>
        <v>270850802.62221372</v>
      </c>
      <c r="AP86" s="281">
        <f t="shared" si="6"/>
        <v>513788014.28952944</v>
      </c>
      <c r="AQ86" s="281">
        <f t="shared" si="6"/>
        <v>376954485.26740009</v>
      </c>
      <c r="AR86" s="281">
        <f t="shared" si="6"/>
        <v>386560211.69414043</v>
      </c>
      <c r="AS86" s="281">
        <f t="shared" si="6"/>
        <v>436797138.46010911</v>
      </c>
      <c r="AT86" s="281">
        <f t="shared" si="6"/>
        <v>444093420.42667174</v>
      </c>
      <c r="AU86" s="281">
        <f t="shared" si="6"/>
        <v>84294184.594355464</v>
      </c>
      <c r="AV86" s="281">
        <f t="shared" si="6"/>
        <v>29784970.093115028</v>
      </c>
      <c r="AW86" s="281">
        <f t="shared" si="6"/>
        <v>0</v>
      </c>
      <c r="AX86" s="281">
        <f t="shared" si="6"/>
        <v>115003257.63985296</v>
      </c>
      <c r="AY86" s="281">
        <f t="shared" si="6"/>
        <v>274339.27</v>
      </c>
      <c r="AZ86" s="281">
        <f t="shared" si="6"/>
        <v>209129.58727539959</v>
      </c>
      <c r="BA86" s="281">
        <f t="shared" si="6"/>
        <v>-35066.749999999993</v>
      </c>
      <c r="BB86" s="281">
        <f t="shared" si="6"/>
        <v>186029.93</v>
      </c>
      <c r="BC86" s="281">
        <f t="shared" si="6"/>
        <v>163932.15</v>
      </c>
      <c r="BD86" s="281">
        <f t="shared" si="6"/>
        <v>133068.41</v>
      </c>
      <c r="BE86" s="281">
        <f t="shared" si="6"/>
        <v>120173.01125</v>
      </c>
      <c r="BF86" s="281">
        <f t="shared" si="6"/>
        <v>-1380288.79</v>
      </c>
      <c r="BG86" s="281">
        <f t="shared" si="6"/>
        <v>60567.34</v>
      </c>
      <c r="BH86" s="281">
        <f t="shared" si="6"/>
        <v>46938.15</v>
      </c>
      <c r="BI86" s="281">
        <f t="shared" si="6"/>
        <v>58085.778049999979</v>
      </c>
      <c r="BJ86" s="281">
        <f t="shared" si="6"/>
        <v>-336381.75121655897</v>
      </c>
      <c r="BK86" s="281">
        <f t="shared" si="6"/>
        <v>29834.711516881984</v>
      </c>
      <c r="BL86" s="281">
        <f t="shared" si="6"/>
        <v>22637.468483118013</v>
      </c>
      <c r="BM86" s="281">
        <f t="shared" si="6"/>
        <v>7892.2733336122583</v>
      </c>
      <c r="BN86" s="281">
        <f t="shared" si="6"/>
        <v>-45740.539600000055</v>
      </c>
      <c r="BO86" s="281">
        <f t="shared" si="6"/>
        <v>122434.88219027706</v>
      </c>
      <c r="BP86" s="281">
        <f t="shared" si="6"/>
        <v>-377753.13499999995</v>
      </c>
      <c r="BQ86" s="281">
        <f t="shared" si="6"/>
        <v>-163124.57999999999</v>
      </c>
      <c r="BR86" s="281">
        <f t="shared" si="6"/>
        <v>66012.63</v>
      </c>
      <c r="BS86" s="281">
        <f t="shared" si="6"/>
        <v>63730.71</v>
      </c>
      <c r="BT86" s="281">
        <f t="shared" si="6"/>
        <v>1809707.1699999997</v>
      </c>
      <c r="BU86" s="281">
        <f t="shared" si="6"/>
        <v>2557212.5745792002</v>
      </c>
      <c r="BV86" s="281">
        <f t="shared" si="6"/>
        <v>2416431.5976399998</v>
      </c>
      <c r="BW86" s="281">
        <f>SUM(BW3:BW85)</f>
        <v>2187838.4346929211</v>
      </c>
      <c r="BX86" s="281">
        <f>SUM(BX3:BX85)</f>
        <v>2464716.0872556479</v>
      </c>
      <c r="BY86" s="281">
        <f>SUM(BY3:BY85)</f>
        <v>2740217.4015353271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9" sqref="D19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485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355972.51719028002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Tunnels'!$BY$1:$BY$86)</f>
        <v>3078</v>
      </c>
      <c r="E2" s="174">
        <f>SUMIF('Pillar C Tunnels'!$B$1:$B$86,'In-month Summary'!$A2,'Pillar C Tunnels'!$R$1:$R$86)</f>
        <v>9234</v>
      </c>
    </row>
    <row r="3" spans="1:5" x14ac:dyDescent="0.35">
      <c r="A3" t="s">
        <v>470</v>
      </c>
      <c r="B3" s="174">
        <f>SUMIF('Pillar C Tunnels'!$B$1:$B$86,'In-month Summary'!$A3,'Pillar C Tunnels'!$AM$1:$AM$86)</f>
        <v>2911470.0786100472</v>
      </c>
      <c r="C3" s="174">
        <f>SUMIF('Pillar C Tunnels'!$B$1:$B$86,'In-month Summary'!$A3,'Pillar C Tunnels'!$AN$1:$AN$86)</f>
        <v>5748619.3840490766</v>
      </c>
      <c r="D3" s="174">
        <f>SUMIF('Pillar C Tunnels'!$B$1:$B$86,'In-month Summary'!$A3,'Pillar C Tunnels'!$BY$1:$BY$86)</f>
        <v>264107.38330087281</v>
      </c>
      <c r="E3" s="174">
        <f>SUMIF('Pillar C Tunnels'!$B$1:$B$86,'In-month Summary'!$A3,'Pillar C Tunnels'!$R$1:$R$86)</f>
        <v>621303.57314605336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Tunnels'!$BY$1:$BY$86)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27320560.201863997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Tunnels'!$BY$1:$BY$86)</f>
        <v>2497752.63</v>
      </c>
      <c r="E5" s="174">
        <f>SUMIF('Pillar C Tunnels'!$B$1:$B$86,'In-month Summary'!$A5,'Pillar C Tunnels'!$R$1:$R$86)</f>
        <v>5892642.6299999999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Tunnels'!$BY$1:$BY$86)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21310500</v>
      </c>
      <c r="D7" s="174">
        <f>SUMIF('Pillar C Tunnels'!$B$1:$B$86,'In-month Summary'!$A7,'Pillar C Tunnels'!$BY$1:$BY$86)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Tunnels'!$BY$1:$BY$86)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Tunnels'!$BY$1:$BY$86)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Tunnels'!$BY$1:$BY$86)</f>
        <v>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Tunnels'!$BY$1:$BY$86)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Tunnels'!$BY$1:$BY$86)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5818374.9147702372</v>
      </c>
      <c r="C13" s="174">
        <f>SUMIF('Pillar C Tunnels'!$B$1:$B$86,'In-month Summary'!$A13,'Pillar C Tunnels'!$AN$1:$AN$86)</f>
        <v>10800679.096197063</v>
      </c>
      <c r="D13" s="174">
        <f>SUMIF('Pillar C Tunnels'!$B$1:$B$86,'In-month Summary'!$A13,'Pillar C Tunnels'!$BY$1:$BY$86)</f>
        <v>508748.59444736061</v>
      </c>
      <c r="E13" s="174">
        <f>SUMIF('Pillar C Tunnels'!$B$1:$B$86,'In-month Summary'!$A13,'Pillar C Tunnels'!$R$1:$R$86)</f>
        <v>1200375.5573788739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A16" sqref="A16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487</v>
      </c>
      <c r="E1" s="282" t="s">
        <v>484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Summary'!$A2,ABP!BY$1:BY$85)</f>
        <v>75233.289999999994</v>
      </c>
      <c r="E2" s="174">
        <f>SUMIF(ABP!$B$1:$B$85,'ABP Summary'!$A2,ABP!R$1:R$85)</f>
        <v>256338.76719027996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Summary'!$A3,ABP!BY$1:BY$85)</f>
        <v>168425.51535078298</v>
      </c>
      <c r="E3" s="174">
        <f>SUMIF(ABP!$B$1:$B$85,'ABP Summary'!$A3,ABP!R$1:R$85)</f>
        <v>449690.43845490238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Summary'!$A4,ABP!BY$1:BY$85)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Summary'!$A5,ABP!BY$1:BY$85)</f>
        <v>2070714</v>
      </c>
      <c r="E5" s="174">
        <f>SUMIF(ABP!$B$1:$B$85,'ABP Summary'!$A5,ABP!R$1:R$85)</f>
        <v>5507266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Summary'!$A6,ABP!BY$1:BY$85)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Summary'!$A7,ABP!BY$1:BY$85)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Summary'!$A8,ABP!BY$1:BY$85)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Summary'!$A9,ABP!BY$1:BY$85)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Summary'!$A10,ABP!BY$1:BY$85)</f>
        <v>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Summary'!$A11,ABP!BY$1:BY$85)</f>
        <v>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Summary'!$A12,ABP!BY$1:BY$85)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Summary'!$A13,ABP!BY$1:BY$85)</f>
        <v>425844.59618454409</v>
      </c>
      <c r="E13" s="174">
        <f>SUMIF(ABP!$B$1:$B$85,'ABP Summary'!$A13,ABP!R$1:R$85)</f>
        <v>1148876.7178387137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75233.289999999994</v>
      </c>
      <c r="D2" s="176">
        <f>B2-C2</f>
        <v>-72155.289999999994</v>
      </c>
    </row>
    <row r="3" spans="1:4" x14ac:dyDescent="0.35">
      <c r="A3" t="s">
        <v>470</v>
      </c>
      <c r="B3" s="174">
        <f>'In-month Summary'!D3</f>
        <v>264107.38330087281</v>
      </c>
      <c r="C3" s="174">
        <f>'ABP Summary'!D3</f>
        <v>168425.51535078298</v>
      </c>
      <c r="D3" s="176">
        <f t="shared" ref="D3:D13" si="0">B3-C3</f>
        <v>95681.867950089829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2497752.63</v>
      </c>
      <c r="C5" s="174">
        <f>'ABP Summary'!D5</f>
        <v>2070714</v>
      </c>
      <c r="D5" s="176">
        <f t="shared" si="0"/>
        <v>427038.62999999989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0</v>
      </c>
      <c r="C10" s="174">
        <f>'ABP Summary'!D10</f>
        <v>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0</v>
      </c>
      <c r="D11" s="176">
        <f t="shared" si="0"/>
        <v>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508748.59444736061</v>
      </c>
      <c r="C13" s="174">
        <f>'ABP Summary'!D13</f>
        <v>425844.59618454409</v>
      </c>
      <c r="D13" s="176">
        <f t="shared" si="0"/>
        <v>82903.998262816516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" sqref="D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Summary'!E2</f>
        <v>9234</v>
      </c>
      <c r="C2" s="174">
        <f>'ABP Summary'!E2</f>
        <v>256338.76719027996</v>
      </c>
      <c r="D2" s="176">
        <f>B2-C2</f>
        <v>-247104.76719027996</v>
      </c>
    </row>
    <row r="3" spans="1:4" x14ac:dyDescent="0.35">
      <c r="A3" t="s">
        <v>470</v>
      </c>
      <c r="B3" s="174">
        <f>'In-month Summary'!E3</f>
        <v>621303.57314605336</v>
      </c>
      <c r="C3" s="174">
        <f>'ABP Summary'!E3</f>
        <v>449690.43845490238</v>
      </c>
      <c r="D3" s="176">
        <f t="shared" ref="D3:D13" si="0">B3-C3</f>
        <v>171613.13469115098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5892642.6299999999</v>
      </c>
      <c r="C5" s="174">
        <f>'ABP Summary'!E5</f>
        <v>5507266</v>
      </c>
      <c r="D5" s="176">
        <f t="shared" si="0"/>
        <v>385376.62999999989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1200375.5573788739</v>
      </c>
      <c r="C13" s="174">
        <f>'ABP Summary'!E13</f>
        <v>1148876.7178387137</v>
      </c>
      <c r="D13" s="176">
        <f t="shared" si="0"/>
        <v>51498.839540160261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B2" sqref="B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355972.51719028002</v>
      </c>
      <c r="C2" s="174">
        <f>'ABP Summary'!B2</f>
        <v>331572.05719027994</v>
      </c>
      <c r="D2" s="176">
        <f>B2-C2</f>
        <v>24400.460000000079</v>
      </c>
    </row>
    <row r="3" spans="1:4" x14ac:dyDescent="0.35">
      <c r="A3" t="s">
        <v>470</v>
      </c>
      <c r="B3" s="174">
        <f>'In-month Summary'!B3</f>
        <v>2911470.0786100472</v>
      </c>
      <c r="C3" s="174">
        <f>'ABP Summary'!B3</f>
        <v>2141801.4413098698</v>
      </c>
      <c r="D3" s="176">
        <f t="shared" ref="D3:D13" si="0">B3-C3</f>
        <v>769668.63730017748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27320560.201863997</v>
      </c>
      <c r="C5" s="174">
        <f>'ABP Summary'!B5</f>
        <v>26120727.199999999</v>
      </c>
      <c r="D5" s="176">
        <f t="shared" si="0"/>
        <v>1199833.0018639974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5818374.9147702372</v>
      </c>
      <c r="C13" s="174">
        <f>'ABP Summary'!B13</f>
        <v>5451496.9285240285</v>
      </c>
      <c r="D13" s="176">
        <f t="shared" si="0"/>
        <v>366877.98624620866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B3" sqref="B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5748619.3840490766</v>
      </c>
      <c r="C3" s="174">
        <f>'ABP Summary'!C3</f>
        <v>2712752.353883089</v>
      </c>
      <c r="D3" s="176">
        <f t="shared" ref="D3:D13" si="0">B3-C3</f>
        <v>3035867.0301659876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21310500</v>
      </c>
      <c r="C7" s="174">
        <f>'ABP Summary'!C7</f>
        <v>111530.4027057254</v>
      </c>
      <c r="D7" s="176">
        <f t="shared" si="0"/>
        <v>21198969.597294275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10800679.096197063</v>
      </c>
      <c r="C13" s="174">
        <f>'ABP Summary'!C13</f>
        <v>6475109.6447443739</v>
      </c>
      <c r="D13" s="176">
        <f t="shared" si="0"/>
        <v>4325569.4514526892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D24" sqref="D24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483</v>
      </c>
      <c r="B2" s="174">
        <f>SUM('In-month'!B2:B13)</f>
        <v>3273686.6077482337</v>
      </c>
      <c r="C2" s="174">
        <f>SUM('In-month'!C2:C13)</f>
        <v>2740217.4015353271</v>
      </c>
      <c r="D2" s="176">
        <f>B2-C2</f>
        <v>533469.20621290663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2024-06-14T11:27:00Z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