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odeleon/ucu/2021-2/ML/UT3/UT3/TD/TD3/"/>
    </mc:Choice>
  </mc:AlternateContent>
  <xr:revisionPtr revIDLastSave="0" documentId="8_{A7610A4D-2911-F441-9111-C8DD00670CE1}" xr6:coauthVersionLast="47" xr6:coauthVersionMax="47" xr10:uidLastSave="{00000000-0000-0000-0000-000000000000}"/>
  <bookViews>
    <workbookView xWindow="38500" yWindow="500" windowWidth="33900" windowHeight="28300" xr2:uid="{C840FA3C-E0F8-7B4F-B63F-1DC00D92380F}"/>
  </bookViews>
  <sheets>
    <sheet name="Sheet1" sheetId="1" r:id="rId1"/>
  </sheets>
  <definedNames>
    <definedName name="TA5_DATASET" localSheetId="0">Sheet1!$A$1:$B$41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F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J7" i="1"/>
  <c r="J5" i="1"/>
  <c r="C9" i="1" s="1"/>
  <c r="C8" i="1" l="1"/>
  <c r="C32" i="1"/>
  <c r="C16" i="1"/>
  <c r="C31" i="1"/>
  <c r="C15" i="1"/>
  <c r="C38" i="1"/>
  <c r="C30" i="1"/>
  <c r="C22" i="1"/>
  <c r="C14" i="1"/>
  <c r="C6" i="1"/>
  <c r="C21" i="1"/>
  <c r="C5" i="1"/>
  <c r="C36" i="1"/>
  <c r="C28" i="1"/>
  <c r="C20" i="1"/>
  <c r="C12" i="1"/>
  <c r="C4" i="1"/>
  <c r="C29" i="1"/>
  <c r="C35" i="1"/>
  <c r="C3" i="1"/>
  <c r="C40" i="1"/>
  <c r="C24" i="1"/>
  <c r="C39" i="1"/>
  <c r="C23" i="1"/>
  <c r="K7" i="1" s="1"/>
  <c r="C7" i="1"/>
  <c r="C37" i="1"/>
  <c r="C13" i="1"/>
  <c r="C27" i="1"/>
  <c r="C11" i="1"/>
  <c r="C2" i="1"/>
  <c r="C34" i="1"/>
  <c r="C26" i="1"/>
  <c r="C18" i="1"/>
  <c r="C10" i="1"/>
  <c r="C19" i="1"/>
  <c r="C41" i="1"/>
  <c r="C33" i="1"/>
  <c r="C25" i="1"/>
  <c r="C17" i="1"/>
  <c r="K5" i="1" l="1"/>
  <c r="K11" i="1" s="1"/>
  <c r="K14" i="1" l="1"/>
  <c r="K12" i="1" l="1"/>
  <c r="K3" i="1"/>
  <c r="J3" i="1"/>
  <c r="D5" i="1" l="1"/>
  <c r="D3" i="1"/>
  <c r="D33" i="1"/>
  <c r="D31" i="1"/>
  <c r="D30" i="1"/>
  <c r="D19" i="1"/>
  <c r="D26" i="1"/>
  <c r="D32" i="1"/>
  <c r="D27" i="1"/>
  <c r="D37" i="1"/>
  <c r="D23" i="1"/>
  <c r="D12" i="1"/>
  <c r="D35" i="1"/>
  <c r="D34" i="1"/>
  <c r="D25" i="1"/>
  <c r="D40" i="1"/>
  <c r="D7" i="1"/>
  <c r="D4" i="1"/>
  <c r="D15" i="1"/>
  <c r="D22" i="1"/>
  <c r="D17" i="1"/>
  <c r="D14" i="1"/>
  <c r="D9" i="1"/>
  <c r="D24" i="1"/>
  <c r="D11" i="1"/>
  <c r="D6" i="1"/>
  <c r="D38" i="1"/>
  <c r="D18" i="1"/>
  <c r="D10" i="1"/>
  <c r="D16" i="1"/>
  <c r="D2" i="1"/>
  <c r="D29" i="1"/>
  <c r="D21" i="1"/>
  <c r="D36" i="1"/>
  <c r="D8" i="1"/>
  <c r="D28" i="1"/>
  <c r="D39" i="1"/>
  <c r="D13" i="1"/>
  <c r="D20" i="1"/>
  <c r="D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5EE04C-E713-A24E-8DE5-E076571A9190}" name="TA5-DATASET" type="6" refreshedVersion="7" background="1" saveData="1">
    <textPr codePage="10000" sourceFile="/Users/marcelodeleon/ucu/2021-2/ML/UT3/UT3/TD/TD3/TA5-DATASE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<sst xmlns="http://schemas.openxmlformats.org/spreadsheetml/2006/main" count="20" uniqueCount="18">
  <si>
    <t>X</t>
  </si>
  <si>
    <t>Y</t>
  </si>
  <si>
    <t>(x-media(x))^2</t>
  </si>
  <si>
    <t>predicción</t>
  </si>
  <si>
    <t>clase predicha</t>
  </si>
  <si>
    <t>Probabilidad</t>
  </si>
  <si>
    <t>P(y=0)</t>
  </si>
  <si>
    <t>P(y=1)</t>
  </si>
  <si>
    <t>media(x)</t>
  </si>
  <si>
    <t>X, Y=0</t>
  </si>
  <si>
    <t>Suma</t>
  </si>
  <si>
    <t>X, Y=1</t>
  </si>
  <si>
    <t>k</t>
  </si>
  <si>
    <t>n</t>
  </si>
  <si>
    <t>meank</t>
  </si>
  <si>
    <t>sigma2</t>
  </si>
  <si>
    <t>error</t>
  </si>
  <si>
    <t>Exactitud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</si>
</sst>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Sheet1!$A$2:$A$21</c:f>
              <c:numCache>
                <c:formatCode>General</c:formatCode>
                <c:ptCount val="20"/>
                <c:pt idx="0">
                  <c:v>2.1935715120000001</c:v>
                </c:pt>
                <c:pt idx="1">
                  <c:v>3.2731303540000001</c:v>
                </c:pt>
                <c:pt idx="2">
                  <c:v>4.951766535</c:v>
                </c:pt>
                <c:pt idx="3">
                  <c:v>4.6837657310000003</c:v>
                </c:pt>
                <c:pt idx="4">
                  <c:v>5.8807698979999996</c:v>
                </c:pt>
                <c:pt idx="5">
                  <c:v>3.6818788730000001</c:v>
                </c:pt>
                <c:pt idx="6">
                  <c:v>3.9490395309999999</c:v>
                </c:pt>
                <c:pt idx="7">
                  <c:v>1.6134980649999999</c:v>
                </c:pt>
                <c:pt idx="8">
                  <c:v>4.1100542000000004</c:v>
                </c:pt>
                <c:pt idx="9">
                  <c:v>2.7220220390000001</c:v>
                </c:pt>
                <c:pt idx="10">
                  <c:v>1.979528755</c:v>
                </c:pt>
                <c:pt idx="11">
                  <c:v>2.9420197130000001</c:v>
                </c:pt>
                <c:pt idx="12">
                  <c:v>2.5126290739999999</c:v>
                </c:pt>
                <c:pt idx="13">
                  <c:v>4.706944204</c:v>
                </c:pt>
                <c:pt idx="14">
                  <c:v>2.6656561050000001</c:v>
                </c:pt>
                <c:pt idx="15">
                  <c:v>2.2081006890000001</c:v>
                </c:pt>
                <c:pt idx="16">
                  <c:v>3.2370131820000001</c:v>
                </c:pt>
                <c:pt idx="17">
                  <c:v>3.5480819709999998</c:v>
                </c:pt>
                <c:pt idx="18">
                  <c:v>1.7921864890000001</c:v>
                </c:pt>
                <c:pt idx="19">
                  <c:v>3.3279592419999999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A-8D4B-AB1B-5D3443DBD79E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Sheet1!$A$22:$A$41</c:f>
              <c:numCache>
                <c:formatCode>General</c:formatCode>
                <c:ptCount val="20"/>
                <c:pt idx="0">
                  <c:v>7.7691202219999997</c:v>
                </c:pt>
                <c:pt idx="1">
                  <c:v>9.0430062499999995</c:v>
                </c:pt>
                <c:pt idx="2">
                  <c:v>6.9826119420000001</c:v>
                </c:pt>
                <c:pt idx="3">
                  <c:v>7.7049656029999998</c:v>
                </c:pt>
                <c:pt idx="4">
                  <c:v>8.4739752060000004</c:v>
                </c:pt>
                <c:pt idx="5">
                  <c:v>6.8330546329999997</c:v>
                </c:pt>
                <c:pt idx="6">
                  <c:v>7.7918462210000001</c:v>
                </c:pt>
                <c:pt idx="7">
                  <c:v>7.5802977540000001</c:v>
                </c:pt>
                <c:pt idx="8">
                  <c:v>8.5404524469999998</c:v>
                </c:pt>
                <c:pt idx="9">
                  <c:v>6.504445102</c:v>
                </c:pt>
                <c:pt idx="10">
                  <c:v>8.0879720119999998</c:v>
                </c:pt>
                <c:pt idx="11">
                  <c:v>6.7977207640000001</c:v>
                </c:pt>
                <c:pt idx="12">
                  <c:v>5.1241049930000004</c:v>
                </c:pt>
                <c:pt idx="13">
                  <c:v>7.2943776309999997</c:v>
                </c:pt>
                <c:pt idx="14">
                  <c:v>10.25831172</c:v>
                </c:pt>
                <c:pt idx="15">
                  <c:v>7.6598262439999996</c:v>
                </c:pt>
                <c:pt idx="16">
                  <c:v>8.9777545530000005</c:v>
                </c:pt>
                <c:pt idx="17">
                  <c:v>8.5118113219999998</c:v>
                </c:pt>
                <c:pt idx="18">
                  <c:v>8.1650266770000002</c:v>
                </c:pt>
                <c:pt idx="19">
                  <c:v>7.6416136129999996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A-8D4B-AB1B-5D3443DBD79E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79243088"/>
        <c:axId val="1079384768"/>
      </c:scatterChart>
      <c:valAx>
        <c:axId val="10792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079384768"/>
        <c:crosses val="autoZero"/>
        <c:crossBetween val="midCat"/>
      </c:valAx>
      <c:valAx>
        <c:axId val="10793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107924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320227</xdr:colOff>
      <xdr:row>19</xdr:row>
      <xdr:rowOff>139935</xdr:rowOff>
    </xdr:from>
    <xdr:to>
      <xdr:col>12</xdr:col>
      <xdr:colOff>677074</xdr:colOff>
      <xdr:row>33</xdr:row>
      <xdr:rowOff>47061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B57A4-F8ED-8C47-A08A-6303CD353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5-DATASET" connectionId="1" xr16:uid="{A0C23C4A-2BB7-8E40-A78D-C3EB305B4A7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CA8A-D365-7A49-A8F9-A5299377F93E}">
  <dimension ref="A1:K42"/>
  <sheetViews>
    <sheetView tabSelected="1" topLeftCell="A2" zoomScale="163" workbookViewId="0">
      <selection activeCell="K16" sqref="K16"/>
    </sheetView>
  </sheetViews>
  <sheetFormatPr baseColWidth="10" defaultRowHeight="16" x14ac:dyDescent="0.2"/>
  <cols>
    <col min="1" max="1" width="12.1640625" bestFit="1" customWidth="1"/>
    <col min="2" max="2" width="2.1640625" bestFit="1" customWidth="1"/>
    <col min="3" max="3" width="13.33203125" bestFit="1" customWidth="1"/>
    <col min="5" max="5" width="13.1640625" bestFit="1" customWidth="1"/>
    <col min="8" max="8" width="12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/>
      <c r="J1" s="1" t="s">
        <v>5</v>
      </c>
    </row>
    <row r="2" spans="1:11" x14ac:dyDescent="0.2">
      <c r="A2">
        <v>2.1935715120000001</v>
      </c>
      <c r="B2">
        <v>0</v>
      </c>
      <c r="C2">
        <f>POWER((A2-IF(B2=0,$J$5,$J$7)),2)</f>
        <v>1.2219297119042973</v>
      </c>
      <c r="D2">
        <f>A2*(IF(($K$13-1)=0,$J$5,$J$7)/$K$12)-(POWER(IF(($K$13-1)=0,$J$5,$J$7),2)/(2*$K$12))+LN(IF(($K$13-1)=0,$J$3,$K$3))</f>
        <v>-11.208609459483938</v>
      </c>
      <c r="E2">
        <f>IF(D2&gt;0,1,0)</f>
        <v>0</v>
      </c>
      <c r="F2">
        <f>B2-E2</f>
        <v>0</v>
      </c>
      <c r="J2" s="1" t="s">
        <v>6</v>
      </c>
      <c r="K2" s="1" t="s">
        <v>7</v>
      </c>
    </row>
    <row r="3" spans="1:11" x14ac:dyDescent="0.2">
      <c r="A3">
        <v>3.2731303540000001</v>
      </c>
      <c r="B3">
        <v>0</v>
      </c>
      <c r="C3">
        <f>POWER((A3-IF(B3=0,$J$5,$J$7)),2)</f>
        <v>6.6824597717620555E-4</v>
      </c>
      <c r="D3">
        <f t="shared" ref="D3:D41" si="0">A3*(IF(($K$13-1)=0,$J$5,$J$7)/$K$12)-(POWER(IF(($K$13-1)=0,$J$5,$J$7),2)/(2*$K$12))+LN(IF(($K$13-1)=0,$J$3,$K$3))</f>
        <v>-4.5308714010694349</v>
      </c>
      <c r="E3">
        <f t="shared" ref="E3:E41" si="1">IF(D3&gt;0,1,0)</f>
        <v>0</v>
      </c>
      <c r="F3">
        <f t="shared" ref="F3:F41" si="2">B3-E3</f>
        <v>0</v>
      </c>
      <c r="J3">
        <f>COUNTIF(B:B,"=0")/K14</f>
        <v>0.5</v>
      </c>
      <c r="K3">
        <f>COUNTIF(B:B,"=0")/K14</f>
        <v>0.5</v>
      </c>
    </row>
    <row r="4" spans="1:11" x14ac:dyDescent="0.2">
      <c r="A4">
        <v>4.951766535</v>
      </c>
      <c r="B4">
        <v>0</v>
      </c>
      <c r="C4">
        <f>POWER((A4-IF(B4=0,$J$5,$J$7)),2)</f>
        <v>2.7317006590443613</v>
      </c>
      <c r="D4">
        <f t="shared" si="0"/>
        <v>5.8525299254654595</v>
      </c>
      <c r="E4">
        <f t="shared" si="1"/>
        <v>1</v>
      </c>
      <c r="F4">
        <f t="shared" si="2"/>
        <v>-1</v>
      </c>
      <c r="I4" s="1" t="s">
        <v>9</v>
      </c>
      <c r="J4" s="1" t="s">
        <v>8</v>
      </c>
      <c r="K4" s="1" t="s">
        <v>10</v>
      </c>
    </row>
    <row r="5" spans="1:11" x14ac:dyDescent="0.2">
      <c r="A5">
        <v>4.6837657310000003</v>
      </c>
      <c r="B5">
        <v>0</v>
      </c>
      <c r="C5">
        <f>POWER((A5-IF(B5=0,$J$5,$J$7)),2)</f>
        <v>1.9176292826911596</v>
      </c>
      <c r="D5">
        <f t="shared" si="0"/>
        <v>4.1947794639519547</v>
      </c>
      <c r="E5">
        <f t="shared" si="1"/>
        <v>1</v>
      </c>
      <c r="F5">
        <f t="shared" si="2"/>
        <v>-1</v>
      </c>
      <c r="J5">
        <f>AVERAGEIF(B:B,"=0",A:A)</f>
        <v>3.2989808081000001</v>
      </c>
      <c r="K5">
        <f>SUMIF(B:B,"=0",C:C)</f>
        <v>25.335688398555057</v>
      </c>
    </row>
    <row r="6" spans="1:11" x14ac:dyDescent="0.2">
      <c r="A6">
        <v>5.8807698979999996</v>
      </c>
      <c r="B6">
        <v>0</v>
      </c>
      <c r="C6">
        <f>POWER((A6-IF(B6=0,$J$5,$J$7)),2)</f>
        <v>6.6656349047266676</v>
      </c>
      <c r="D6">
        <f t="shared" si="0"/>
        <v>11.598989379224589</v>
      </c>
      <c r="E6">
        <f t="shared" si="1"/>
        <v>1</v>
      </c>
      <c r="F6">
        <f t="shared" si="2"/>
        <v>-1</v>
      </c>
      <c r="I6" s="1" t="s">
        <v>11</v>
      </c>
      <c r="J6" s="1" t="s">
        <v>8</v>
      </c>
      <c r="K6" s="1" t="s">
        <v>10</v>
      </c>
    </row>
    <row r="7" spans="1:11" x14ac:dyDescent="0.2">
      <c r="A7">
        <v>3.6818788730000001</v>
      </c>
      <c r="B7">
        <v>0</v>
      </c>
      <c r="C7">
        <f>POWER((A7-IF(B7=0,$J$5,$J$7)),2)</f>
        <v>0.14661092810416462</v>
      </c>
      <c r="D7">
        <f t="shared" si="0"/>
        <v>-2.0025094114717792</v>
      </c>
      <c r="E7">
        <f t="shared" si="1"/>
        <v>0</v>
      </c>
      <c r="F7">
        <f t="shared" si="2"/>
        <v>0</v>
      </c>
      <c r="J7">
        <f>AVERAGEIF(B:B,"=1",A:A)</f>
        <v>7.7871147454500003</v>
      </c>
      <c r="K7">
        <f>SUMIF(B:B,"=1",C:C)</f>
        <v>22.502762756022673</v>
      </c>
    </row>
    <row r="8" spans="1:11" x14ac:dyDescent="0.2">
      <c r="A8">
        <v>3.9490395309999999</v>
      </c>
      <c r="B8">
        <v>0</v>
      </c>
      <c r="C8">
        <f>POWER((A8-IF(B8=0,$J$5,$J$7)),2)</f>
        <v>0.42257634321837884</v>
      </c>
      <c r="D8">
        <f t="shared" si="0"/>
        <v>-0.34995577175302539</v>
      </c>
      <c r="E8">
        <f t="shared" si="1"/>
        <v>0</v>
      </c>
      <c r="F8">
        <f t="shared" si="2"/>
        <v>0</v>
      </c>
    </row>
    <row r="9" spans="1:11" x14ac:dyDescent="0.2">
      <c r="A9">
        <v>1.6134980649999999</v>
      </c>
      <c r="B9">
        <v>0</v>
      </c>
      <c r="C9">
        <f>POWER((A9-IF(B9=0,$J$5,$J$7)),2)</f>
        <v>2.8408520772879009</v>
      </c>
      <c r="D9">
        <f t="shared" si="0"/>
        <v>-14.796721920803197</v>
      </c>
      <c r="E9">
        <f t="shared" si="1"/>
        <v>0</v>
      </c>
      <c r="F9">
        <f t="shared" si="2"/>
        <v>0</v>
      </c>
    </row>
    <row r="10" spans="1:11" x14ac:dyDescent="0.2">
      <c r="A10">
        <v>4.1100542000000004</v>
      </c>
      <c r="B10">
        <v>0</v>
      </c>
      <c r="C10">
        <f>POWER((A10-IF(B10=0,$J$5,$J$7)),2)</f>
        <v>0.65784004704817156</v>
      </c>
      <c r="D10">
        <f t="shared" si="0"/>
        <v>0.64601938153492899</v>
      </c>
      <c r="E10">
        <f t="shared" si="1"/>
        <v>1</v>
      </c>
      <c r="F10">
        <f t="shared" si="2"/>
        <v>-1</v>
      </c>
    </row>
    <row r="11" spans="1:11" x14ac:dyDescent="0.2">
      <c r="A11">
        <v>2.7220220390000001</v>
      </c>
      <c r="B11">
        <v>0</v>
      </c>
      <c r="C11">
        <f>POWER((A11-IF(B11=0,$J$5,$J$7)),2)</f>
        <v>0.33288142124138709</v>
      </c>
      <c r="D11">
        <f t="shared" si="0"/>
        <v>-7.9398166351859008</v>
      </c>
      <c r="E11">
        <f t="shared" si="1"/>
        <v>0</v>
      </c>
      <c r="F11">
        <f t="shared" si="2"/>
        <v>0</v>
      </c>
      <c r="J11" s="1" t="s">
        <v>14</v>
      </c>
      <c r="K11">
        <f>(K5+K7)/2</f>
        <v>23.919225577288863</v>
      </c>
    </row>
    <row r="12" spans="1:11" x14ac:dyDescent="0.2">
      <c r="A12">
        <v>1.979528755</v>
      </c>
      <c r="B12">
        <v>0</v>
      </c>
      <c r="C12">
        <f>POWER((A12-IF(B12=0,$J$5,$J$7)),2)</f>
        <v>1.7409537204298053</v>
      </c>
      <c r="D12">
        <f t="shared" si="0"/>
        <v>-12.532596081555315</v>
      </c>
      <c r="E12">
        <f t="shared" si="1"/>
        <v>0</v>
      </c>
      <c r="F12">
        <f t="shared" si="2"/>
        <v>0</v>
      </c>
      <c r="J12" s="1" t="s">
        <v>15</v>
      </c>
      <c r="K12">
        <f>(1/(K14-K13))*SUM(C2:C41)</f>
        <v>1.2589066093309926</v>
      </c>
    </row>
    <row r="13" spans="1:11" x14ac:dyDescent="0.2">
      <c r="A13">
        <v>2.9420197130000001</v>
      </c>
      <c r="B13">
        <v>0</v>
      </c>
      <c r="C13">
        <f>POWER((A13-IF(B13=0,$J$5,$J$7)),2)</f>
        <v>0.12742122341499121</v>
      </c>
      <c r="D13">
        <f t="shared" si="0"/>
        <v>-6.5789951743465576</v>
      </c>
      <c r="E13">
        <f t="shared" si="1"/>
        <v>0</v>
      </c>
      <c r="F13">
        <f t="shared" si="2"/>
        <v>0</v>
      </c>
      <c r="J13" s="1" t="s">
        <v>12</v>
      </c>
      <c r="K13">
        <v>2</v>
      </c>
    </row>
    <row r="14" spans="1:11" x14ac:dyDescent="0.2">
      <c r="A14">
        <v>2.5126290739999999</v>
      </c>
      <c r="B14">
        <v>0</v>
      </c>
      <c r="C14">
        <f>POWER((A14-IF(B14=0,$J$5,$J$7)),2)</f>
        <v>0.61834904972207738</v>
      </c>
      <c r="D14">
        <f t="shared" si="0"/>
        <v>-9.2350414225206094</v>
      </c>
      <c r="E14">
        <f t="shared" si="1"/>
        <v>0</v>
      </c>
      <c r="F14">
        <f t="shared" si="2"/>
        <v>0</v>
      </c>
      <c r="J14" s="1" t="s">
        <v>13</v>
      </c>
      <c r="K14">
        <f>COUNT(B2:B41)</f>
        <v>40</v>
      </c>
    </row>
    <row r="15" spans="1:11" x14ac:dyDescent="0.2">
      <c r="A15">
        <v>4.706944204</v>
      </c>
      <c r="B15">
        <v>0</v>
      </c>
      <c r="C15">
        <f>POWER((A15-IF(B15=0,$J$5,$J$7)),2)</f>
        <v>1.9823609241942601</v>
      </c>
      <c r="D15">
        <f t="shared" si="0"/>
        <v>4.338152632015019</v>
      </c>
      <c r="E15">
        <f t="shared" si="1"/>
        <v>1</v>
      </c>
      <c r="F15">
        <f t="shared" si="2"/>
        <v>-1</v>
      </c>
    </row>
    <row r="16" spans="1:11" x14ac:dyDescent="0.2">
      <c r="A16">
        <v>2.6656561050000001</v>
      </c>
      <c r="B16">
        <v>0</v>
      </c>
      <c r="C16">
        <f>POWER((A16-IF(B16=0,$J$5,$J$7)),2)</f>
        <v>0.40110017955670313</v>
      </c>
      <c r="D16">
        <f t="shared" si="0"/>
        <v>-8.2884747425777707</v>
      </c>
      <c r="E16">
        <f t="shared" si="1"/>
        <v>0</v>
      </c>
      <c r="F16">
        <f t="shared" si="2"/>
        <v>0</v>
      </c>
      <c r="J16" s="1" t="s">
        <v>17</v>
      </c>
      <c r="K16">
        <f>(COUNT(F2:F41)+F42)/COUNT(F2:F41)</f>
        <v>0.875</v>
      </c>
    </row>
    <row r="17" spans="1:6" x14ac:dyDescent="0.2">
      <c r="A17">
        <v>2.2081006890000001</v>
      </c>
      <c r="B17">
        <v>0</v>
      </c>
      <c r="C17">
        <f>POWER((A17-IF(B17=0,$J$5,$J$7)),2)</f>
        <v>1.19001943424763</v>
      </c>
      <c r="D17">
        <f t="shared" si="0"/>
        <v>-11.118737528065548</v>
      </c>
      <c r="E17">
        <f t="shared" si="1"/>
        <v>0</v>
      </c>
      <c r="F17">
        <f t="shared" si="2"/>
        <v>0</v>
      </c>
    </row>
    <row r="18" spans="1:6" x14ac:dyDescent="0.2">
      <c r="A18">
        <v>3.2370131820000001</v>
      </c>
      <c r="B18">
        <v>0</v>
      </c>
      <c r="C18">
        <f>POWER((A18-IF(B18=0,$J$5,$J$7)),2)</f>
        <v>3.8399866844693949E-3</v>
      </c>
      <c r="D18">
        <f t="shared" si="0"/>
        <v>-4.7542784120109491</v>
      </c>
      <c r="E18">
        <f t="shared" si="1"/>
        <v>0</v>
      </c>
      <c r="F18">
        <f t="shared" si="2"/>
        <v>0</v>
      </c>
    </row>
    <row r="19" spans="1:6" x14ac:dyDescent="0.2">
      <c r="A19">
        <v>3.5480819709999998</v>
      </c>
      <c r="B19">
        <v>0</v>
      </c>
      <c r="C19">
        <f>POWER((A19-IF(B19=0,$J$5,$J$7)),2)</f>
        <v>6.2051389358132203E-2</v>
      </c>
      <c r="D19">
        <f t="shared" si="0"/>
        <v>-2.8301258690685902</v>
      </c>
      <c r="E19">
        <f t="shared" si="1"/>
        <v>0</v>
      </c>
      <c r="F19">
        <f t="shared" si="2"/>
        <v>0</v>
      </c>
    </row>
    <row r="20" spans="1:6" x14ac:dyDescent="0.2">
      <c r="A20">
        <v>1.7921864890000001</v>
      </c>
      <c r="B20">
        <v>0</v>
      </c>
      <c r="C20">
        <f>POWER((A20-IF(B20=0,$J$5,$J$7)),2)</f>
        <v>2.2704291200720323</v>
      </c>
      <c r="D20">
        <f t="shared" si="0"/>
        <v>-13.691423679410155</v>
      </c>
      <c r="E20">
        <f t="shared" si="1"/>
        <v>0</v>
      </c>
      <c r="F20">
        <f t="shared" si="2"/>
        <v>0</v>
      </c>
    </row>
    <row r="21" spans="1:6" x14ac:dyDescent="0.2">
      <c r="A21">
        <v>3.3279592419999999</v>
      </c>
      <c r="B21">
        <v>0</v>
      </c>
      <c r="C21">
        <f>POWER((A21-IF(B21=0,$J$5,$J$7)),2)</f>
        <v>8.3974963129666218E-4</v>
      </c>
      <c r="D21">
        <f t="shared" si="0"/>
        <v>-4.1917208723035895</v>
      </c>
      <c r="E21">
        <f t="shared" si="1"/>
        <v>0</v>
      </c>
      <c r="F21">
        <f t="shared" si="2"/>
        <v>0</v>
      </c>
    </row>
    <row r="22" spans="1:6" x14ac:dyDescent="0.2">
      <c r="A22">
        <v>7.7691202219999997</v>
      </c>
      <c r="B22">
        <v>1</v>
      </c>
      <c r="C22">
        <f>POWER((A22-IF(B22=0,$J$5,$J$7)),2)</f>
        <v>3.2380287419261867E-4</v>
      </c>
      <c r="D22">
        <f t="shared" si="0"/>
        <v>23.279602177349553</v>
      </c>
      <c r="E22">
        <f t="shared" si="1"/>
        <v>1</v>
      </c>
      <c r="F22">
        <f t="shared" si="2"/>
        <v>0</v>
      </c>
    </row>
    <row r="23" spans="1:6" x14ac:dyDescent="0.2">
      <c r="A23">
        <v>9.0430062499999995</v>
      </c>
      <c r="B23">
        <v>1</v>
      </c>
      <c r="C23">
        <f>POWER((A23-IF(B23=0,$J$5,$J$7)),2)</f>
        <v>1.5772634712008606</v>
      </c>
      <c r="D23">
        <f t="shared" si="0"/>
        <v>31.159373876962086</v>
      </c>
      <c r="E23">
        <f t="shared" si="1"/>
        <v>1</v>
      </c>
      <c r="F23">
        <f t="shared" si="2"/>
        <v>0</v>
      </c>
    </row>
    <row r="24" spans="1:6" x14ac:dyDescent="0.2">
      <c r="A24">
        <v>6.9826119420000001</v>
      </c>
      <c r="B24">
        <v>1</v>
      </c>
      <c r="C24">
        <f>POWER((A24-IF(B24=0,$J$5,$J$7)),2)</f>
        <v>0.64722476075890956</v>
      </c>
      <c r="D24">
        <f t="shared" si="0"/>
        <v>18.414562801743074</v>
      </c>
      <c r="E24">
        <f t="shared" si="1"/>
        <v>1</v>
      </c>
      <c r="F24">
        <f t="shared" si="2"/>
        <v>0</v>
      </c>
    </row>
    <row r="25" spans="1:6" x14ac:dyDescent="0.2">
      <c r="A25">
        <v>7.7049656029999998</v>
      </c>
      <c r="B25">
        <v>1</v>
      </c>
      <c r="C25">
        <f>POWER((A25-IF(B25=0,$J$5,$J$7)),2)</f>
        <v>6.7484816052704724E-3</v>
      </c>
      <c r="D25">
        <f t="shared" si="0"/>
        <v>22.882766243769765</v>
      </c>
      <c r="E25">
        <f t="shared" si="1"/>
        <v>1</v>
      </c>
      <c r="F25">
        <f t="shared" si="2"/>
        <v>0</v>
      </c>
    </row>
    <row r="26" spans="1:6" x14ac:dyDescent="0.2">
      <c r="A26">
        <v>8.4739752060000004</v>
      </c>
      <c r="B26">
        <v>1</v>
      </c>
      <c r="C26">
        <f>POWER((A26-IF(B26=0,$J$5,$J$7)),2)</f>
        <v>0.4717772922669583</v>
      </c>
      <c r="D26">
        <f t="shared" si="0"/>
        <v>27.639565496810697</v>
      </c>
      <c r="E26">
        <f t="shared" si="1"/>
        <v>1</v>
      </c>
      <c r="F26">
        <f t="shared" si="2"/>
        <v>0</v>
      </c>
    </row>
    <row r="27" spans="1:6" x14ac:dyDescent="0.2">
      <c r="A27">
        <v>6.8330546329999997</v>
      </c>
      <c r="B27">
        <v>1</v>
      </c>
      <c r="C27">
        <f>POWER((A27-IF(B27=0,$J$5,$J$7)),2)</f>
        <v>0.91023069816810775</v>
      </c>
      <c r="D27">
        <f t="shared" si="0"/>
        <v>17.489458494901264</v>
      </c>
      <c r="E27">
        <f t="shared" si="1"/>
        <v>1</v>
      </c>
      <c r="F27">
        <f t="shared" si="2"/>
        <v>0</v>
      </c>
    </row>
    <row r="28" spans="1:6" x14ac:dyDescent="0.2">
      <c r="A28">
        <v>7.7918462210000001</v>
      </c>
      <c r="B28">
        <v>1</v>
      </c>
      <c r="C28">
        <f>POWER((A28-IF(B28=0,$J$5,$J$7)),2)</f>
        <v>2.2386860880246517E-5</v>
      </c>
      <c r="D28">
        <f t="shared" si="0"/>
        <v>23.420176514322833</v>
      </c>
      <c r="E28">
        <f t="shared" si="1"/>
        <v>1</v>
      </c>
      <c r="F28">
        <f t="shared" si="2"/>
        <v>0</v>
      </c>
    </row>
    <row r="29" spans="1:6" x14ac:dyDescent="0.2">
      <c r="A29">
        <v>7.5802977540000001</v>
      </c>
      <c r="B29">
        <v>1</v>
      </c>
      <c r="C29">
        <f>POWER((A29-IF(B29=0,$J$5,$J$7)),2)</f>
        <v>4.2773267952429458E-2</v>
      </c>
      <c r="D29">
        <f t="shared" si="0"/>
        <v>22.111618616109496</v>
      </c>
      <c r="E29">
        <f t="shared" si="1"/>
        <v>1</v>
      </c>
      <c r="F29">
        <f t="shared" si="2"/>
        <v>0</v>
      </c>
    </row>
    <row r="30" spans="1:6" x14ac:dyDescent="0.2">
      <c r="A30">
        <v>8.5404524469999998</v>
      </c>
      <c r="B30">
        <v>1</v>
      </c>
      <c r="C30">
        <f>POWER((A30-IF(B30=0,$J$5,$J$7)),2)</f>
        <v>0.5675176925766362</v>
      </c>
      <c r="D30">
        <f t="shared" si="0"/>
        <v>28.050768281664631</v>
      </c>
      <c r="E30">
        <f t="shared" si="1"/>
        <v>1</v>
      </c>
      <c r="F30">
        <f t="shared" si="2"/>
        <v>0</v>
      </c>
    </row>
    <row r="31" spans="1:6" x14ac:dyDescent="0.2">
      <c r="A31">
        <v>6.504445102</v>
      </c>
      <c r="B31">
        <v>1</v>
      </c>
      <c r="C31">
        <f>POWER((A31-IF(B31=0,$J$5,$J$7)),2)</f>
        <v>1.6452414142281506</v>
      </c>
      <c r="D31">
        <f t="shared" si="0"/>
        <v>15.456805631393484</v>
      </c>
      <c r="E31">
        <f t="shared" si="1"/>
        <v>1</v>
      </c>
      <c r="F31">
        <f t="shared" si="2"/>
        <v>0</v>
      </c>
    </row>
    <row r="32" spans="1:6" x14ac:dyDescent="0.2">
      <c r="A32">
        <v>8.0879720119999998</v>
      </c>
      <c r="B32">
        <v>1</v>
      </c>
      <c r="C32">
        <f>POWER((A32-IF(B32=0,$J$5,$J$7)),2)</f>
        <v>9.0515094835937476E-2</v>
      </c>
      <c r="D32">
        <f t="shared" si="0"/>
        <v>25.251897387429992</v>
      </c>
      <c r="E32">
        <f t="shared" si="1"/>
        <v>1</v>
      </c>
      <c r="F32">
        <f t="shared" si="2"/>
        <v>0</v>
      </c>
    </row>
    <row r="33" spans="1:6" x14ac:dyDescent="0.2">
      <c r="A33">
        <v>6.7977207640000001</v>
      </c>
      <c r="B33">
        <v>1</v>
      </c>
      <c r="C33">
        <f>POWER((A33-IF(B33=0,$J$5,$J$7)),2)</f>
        <v>0.97890045052948316</v>
      </c>
      <c r="D33">
        <f t="shared" si="0"/>
        <v>17.270896696699317</v>
      </c>
      <c r="E33">
        <f t="shared" si="1"/>
        <v>1</v>
      </c>
      <c r="F33">
        <f t="shared" si="2"/>
        <v>0</v>
      </c>
    </row>
    <row r="34" spans="1:6" x14ac:dyDescent="0.2">
      <c r="A34">
        <v>5.1241049930000004</v>
      </c>
      <c r="B34">
        <v>1</v>
      </c>
      <c r="C34">
        <f>POWER((A34-IF(B34=0,$J$5,$J$7)),2)</f>
        <v>7.091620941643809</v>
      </c>
      <c r="D34">
        <f t="shared" si="0"/>
        <v>6.9185497060853205</v>
      </c>
      <c r="E34">
        <f t="shared" si="1"/>
        <v>1</v>
      </c>
      <c r="F34">
        <f t="shared" si="2"/>
        <v>0</v>
      </c>
    </row>
    <row r="35" spans="1:6" x14ac:dyDescent="0.2">
      <c r="A35">
        <v>7.2943776309999997</v>
      </c>
      <c r="B35">
        <v>1</v>
      </c>
      <c r="C35">
        <f>POWER((A35-IF(B35=0,$J$5,$J$7)),2)</f>
        <v>0.24278986395651295</v>
      </c>
      <c r="D35">
        <f t="shared" si="0"/>
        <v>20.343026101516706</v>
      </c>
      <c r="E35">
        <f t="shared" si="1"/>
        <v>1</v>
      </c>
      <c r="F35">
        <f t="shared" si="2"/>
        <v>0</v>
      </c>
    </row>
    <row r="36" spans="1:6" x14ac:dyDescent="0.2">
      <c r="A36">
        <v>10.25831172</v>
      </c>
      <c r="B36">
        <v>1</v>
      </c>
      <c r="C36">
        <f>POWER((A36-IF(B36=0,$J$5,$J$7)),2)</f>
        <v>6.1068144870250718</v>
      </c>
      <c r="D36">
        <f t="shared" si="0"/>
        <v>38.676788652226676</v>
      </c>
      <c r="E36">
        <f t="shared" si="1"/>
        <v>1</v>
      </c>
      <c r="F36">
        <f t="shared" si="2"/>
        <v>0</v>
      </c>
    </row>
    <row r="37" spans="1:6" x14ac:dyDescent="0.2">
      <c r="A37">
        <v>7.6598262439999996</v>
      </c>
      <c r="B37">
        <v>1</v>
      </c>
      <c r="C37">
        <f>POWER((A37-IF(B37=0,$J$5,$J$7)),2)</f>
        <v>1.6202362601386831E-2</v>
      </c>
      <c r="D37">
        <f t="shared" si="0"/>
        <v>22.603551435090779</v>
      </c>
      <c r="E37">
        <f t="shared" si="1"/>
        <v>1</v>
      </c>
      <c r="F37">
        <f t="shared" si="2"/>
        <v>0</v>
      </c>
    </row>
    <row r="38" spans="1:6" x14ac:dyDescent="0.2">
      <c r="A38">
        <v>8.9777545530000005</v>
      </c>
      <c r="B38">
        <v>1</v>
      </c>
      <c r="C38">
        <f>POWER((A38-IF(B38=0,$J$5,$J$7)),2)</f>
        <v>1.4176231513227016</v>
      </c>
      <c r="D38">
        <f t="shared" si="0"/>
        <v>30.755751838513696</v>
      </c>
      <c r="E38">
        <f t="shared" si="1"/>
        <v>1</v>
      </c>
      <c r="F38">
        <f t="shared" si="2"/>
        <v>0</v>
      </c>
    </row>
    <row r="39" spans="1:6" x14ac:dyDescent="0.2">
      <c r="A39">
        <v>8.5118113219999998</v>
      </c>
      <c r="B39">
        <v>1</v>
      </c>
      <c r="C39">
        <f>POWER((A39-IF(B39=0,$J$5,$J$7)),2)</f>
        <v>0.52518512806328932</v>
      </c>
      <c r="D39">
        <f t="shared" si="0"/>
        <v>27.873605237829075</v>
      </c>
      <c r="E39">
        <f t="shared" si="1"/>
        <v>1</v>
      </c>
      <c r="F39">
        <f t="shared" si="2"/>
        <v>0</v>
      </c>
    </row>
    <row r="40" spans="1:6" x14ac:dyDescent="0.2">
      <c r="A40">
        <v>8.1650266770000002</v>
      </c>
      <c r="B40">
        <v>1</v>
      </c>
      <c r="C40">
        <f>POWER((A40-IF(B40=0,$J$5,$J$7)),2)</f>
        <v>0.14281742800785183</v>
      </c>
      <c r="D40">
        <f t="shared" si="0"/>
        <v>25.728528071215251</v>
      </c>
      <c r="E40">
        <f t="shared" si="1"/>
        <v>1</v>
      </c>
      <c r="F40">
        <f t="shared" si="2"/>
        <v>0</v>
      </c>
    </row>
    <row r="41" spans="1:6" x14ac:dyDescent="0.2">
      <c r="A41">
        <v>7.6416136129999996</v>
      </c>
      <c r="B41">
        <v>1</v>
      </c>
      <c r="C41">
        <f>POWER((A41-IF(B41=0,$J$5,$J$7)),2)</f>
        <v>2.1170579544232626E-2</v>
      </c>
      <c r="D41">
        <f t="shared" si="0"/>
        <v>22.490895066173223</v>
      </c>
      <c r="E41">
        <f t="shared" si="1"/>
        <v>1</v>
      </c>
      <c r="F41">
        <f t="shared" si="2"/>
        <v>0</v>
      </c>
    </row>
    <row r="42" spans="1:6" x14ac:dyDescent="0.2">
      <c r="F42">
        <f>SUM(F2:F41)</f>
        <v>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Sheet1!TA5_DATASET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León</dc:creator>
  <cp:lastModifiedBy>Marcelo de León</cp:lastModifiedBy>
  <dcterms:created xsi:type="dcterms:W3CDTF">2021-11-23T02:26:51Z</dcterms:created>
  <dcterms:modified xsi:type="dcterms:W3CDTF">2021-11-23T04:37:14Z</dcterms:modified>
</cp:coreProperties>
</file>