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7D09C124-5267-485B-BA3C-2780F9C2F00D}" xr6:coauthVersionLast="47" xr6:coauthVersionMax="47" xr10:uidLastSave="{00000000-0000-0000-0000-000000000000}"/>
  <bookViews>
    <workbookView xWindow="-110" yWindow="-110" windowWidth="19420" windowHeight="10420" firstSheet="6" activeTab="9" xr2:uid="{00000000-000D-0000-FFFF-FFFF00000000}"/>
  </bookViews>
  <sheets>
    <sheet name="KPI" sheetId="7" r:id="rId1"/>
    <sheet name="RATING" sheetId="9" r:id="rId2"/>
    <sheet name="Data" sheetId="1" r:id="rId3"/>
    <sheet name="Gender" sheetId="10" r:id="rId4"/>
    <sheet name="Education By Attrition" sheetId="11" r:id="rId5"/>
    <sheet name="Attrition By Role" sheetId="12" r:id="rId6"/>
    <sheet name="Dept By Attrition" sheetId="13" r:id="rId7"/>
    <sheet name="Attrition By Age Group" sheetId="14" r:id="rId8"/>
    <sheet name="Attrition by marital status" sheetId="15" r:id="rId9"/>
    <sheet name="Dashboard" sheetId="8" r:id="rId10"/>
  </sheets>
  <definedNames>
    <definedName name="_xlchart.v1.0" hidden="1">'Attrition By Role'!$D$4:$D$12</definedName>
    <definedName name="_xlchart.v1.1" hidden="1">'Attrition By Role'!$E$4:$E$12</definedName>
    <definedName name="_xlchart.v1.8" hidden="1">'Attrition By Role'!$D$4:$D$12</definedName>
    <definedName name="_xlchart.v1.9" hidden="1">'Attrition By Role'!$E$4:$E$12</definedName>
    <definedName name="_xlchart.v2.2" hidden="1">'Attrition by marital status'!$D$4:$D$6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6" i="12"/>
  <c r="E5" i="15"/>
  <c r="E5" i="12"/>
  <c r="E9" i="12"/>
  <c r="C7" i="7"/>
  <c r="E4" i="12"/>
  <c r="E10" i="12"/>
  <c r="B6" i="9"/>
  <c r="A7" i="7"/>
  <c r="E6" i="15"/>
  <c r="E12" i="12"/>
  <c r="B10" i="10"/>
  <c r="B9" i="10"/>
  <c r="E7" i="12"/>
  <c r="E4" i="15"/>
  <c r="E8" i="12"/>
  <c r="E11" i="12"/>
  <c r="B7" i="7"/>
  <c r="C9" i="10" l="1"/>
  <c r="C10" i="10"/>
  <c r="B7" i="9"/>
  <c r="C7" i="9" s="1"/>
  <c r="C6" i="9"/>
  <c r="D7" i="7"/>
  <c r="E7"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<sst xmlns="http://schemas.openxmlformats.org/spreadsheetml/2006/main" count="19216" uniqueCount="1570">
  <si>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</si>
  <si>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</si>
  <si>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</si>
  <si>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</si>
  <si>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</si>
  <si>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</si>
  <si>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</si>
  <si>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</si>
  <si>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</si>
  <si>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</si>
  <si>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</si>
  <si>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</si>
  <si>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</si>
  <si>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</si>
  <si>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</si>
  <si>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</si>
  <si>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</si>
  <si>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</si>
  <si>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</si>
  <si>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</si>
  <si>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</si>
  <si>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</si>
  <si>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</si>
  <si>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</si>
  <si>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</si>
  <si>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</si>
  <si>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</si>
  <si>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</si>
  <si>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</si>
  <si>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</si>
  <si>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</si>
  <si>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</si>
  <si>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</si>
  <si>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</si>
  <si>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</si>
  <si>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</si>
  <si>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</si>
  <si>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</si>
  <si>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</si>
  <si>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</si>
  <si>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</si>
  <si>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</si>
  <si>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</si>
  <si>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</si>
  <si>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</si>
  <si>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</si>
  <si>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</si>
  <si>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</si>
  <si>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</si>
  <si>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</si>
  <si>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</si>
  <si>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</si>
  <si>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</si>
  <si>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</si>
  <si>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</si>
  <si>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</si>
  <si>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</si>
  <si>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</si>
  <si>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</si>
  <si>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</si>
  <si>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</si>
  <si>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</si>
  <si>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</si>
  <si>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</si>
  <si>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</si>
  <si>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</si>
  <si>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</si>
  <si>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</si>
  <si>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</si>
  <si>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</si>
  <si>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</si>
  <si>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</si>
  <si>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</si>
  <si>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</si>
  <si>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</si>
  <si>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</si>
  <si>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</si>
  <si>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</si>
  <si>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</si>
  <si>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</si>
  <si>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</si>
  <si>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</si>
  <si>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</si>
  <si>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</si>
  <si>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</si>
  <si>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</si>
  <si>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</si>
  <si>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</si>
  <si>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</si>
  <si>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</si>
  <si>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</si>
  <si>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</si>
  <si>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</si>
  <si>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</si>
  <si>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</si>
  <si>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</si>
  <si>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</si>
  <si>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</si>
  <si>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</si>
  <si>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</si>
  <si>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</si>
  <si>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</si>
  <si>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</si>
  <si>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</si>
  <si>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</si>
  <si>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</si>
  <si>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</si>
  <si>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</si>
  <si>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</si>
  <si>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</si>
  <si>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</si>
  <si>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</si>
  <si>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</si>
  <si>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</si>
  <si>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</si>
  <si>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</si>
  <si>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</si>
  <si>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</si>
  <si>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</si>
  <si>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</si>
  <si>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</si>
  <si>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</si>
  <si>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</si>
  <si>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</si>
  <si>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</si>
  <si>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</si>
  <si>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</si>
  <si>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</si>
  <si>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</si>
  <si>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</si>
  <si>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</si>
  <si>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</si>
  <si>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</si>
  <si>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</si>
  <si>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</si>
  <si>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</si>
  <si>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</si>
  <si>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</si>
  <si>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</si>
  <si>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</si>
  <si>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</si>
  <si>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</si>
  <si>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</si>
  <si>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</si>
  <si>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</si>
  <si>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</si>
  <si>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</si>
  <si>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</si>
  <si>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</si>
  <si>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</si>
  <si>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</si>
  <si>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</si>
  <si>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</si>
  <si>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</si>
  <si>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</si>
  <si>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</si>
  <si>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</si>
  <si>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</si>
  <si>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</si>
  <si>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</si>
  <si>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</si>
  <si>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</si>
  <si>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</si>
  <si>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</si>
  <si>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</si>
  <si>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</si>
  <si>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</si>
  <si>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</si>
  <si>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</si>
  <si>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</si>
  <si>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</si>
  <si>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</si>
  <si>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</si>
  <si>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</si>
  <si>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</si>
  <si>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</si>
  <si>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</si>
  <si>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</si>
  <si>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</si>
  <si>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</si>
  <si>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</si>
  <si>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</si>
  <si>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</si>
  <si>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</si>
  <si>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</si>
  <si>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</si>
  <si>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</si>
  <si>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</si>
  <si>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</si>
  <si>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</si>
  <si>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</si>
  <si>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</si>
  <si>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</si>
  <si>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</si>
  <si>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</si>
  <si>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</si>
  <si>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</si>
  <si>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</si>
  <si>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</si>
  <si>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</si>
  <si>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</si>
  <si>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</si>
  <si>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</si>
  <si>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</si>
  <si>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</si>
  <si>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</si>
  <si>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</si>
  <si>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</si>
  <si>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</si>
  <si>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</si>
  <si>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</si>
  <si>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</si>
  <si>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</si>
  <si>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</si>
  <si>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</si>
  <si>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</si>
  <si>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</si>
  <si>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</si>
  <si>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</si>
  <si>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</si>
  <si>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</si>
  <si>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</si>
  <si>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</si>
  <si>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</si>
  <si>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</si>
  <si>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</si>
  <si>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</si>
  <si>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</si>
  <si>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</si>
  <si>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</si>
  <si>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</si>
  <si>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</si>
  <si>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</si>
  <si>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</si>
  <si>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</si>
  <si>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</si>
  <si>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</si>
  <si>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</si>
  <si>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</si>
  <si>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</si>
  <si>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</si>
  <si>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</si>
  <si>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</si>
  <si>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</si>
  <si>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</si>
  <si>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</si>
  <si>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</si>
  <si>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</si>
  <si>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</si>
  <si>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</si>
  <si>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</si>
  <si>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</si>
  <si>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</si>
  <si>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</si>
  <si>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</si>
  <si>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</si>
  <si>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</si>
  <si>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</si>
  <si>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</si>
  <si>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</si>
  <si>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</si>
  <si>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</si>
  <si>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</si>
  <si>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</si>
  <si>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</si>
  <si>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</si>
  <si>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</si>
  <si>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</si>
  <si>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</si>
  <si>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</si>
  <si>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</si>
  <si>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</si>
  <si>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</si>
  <si>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</si>
  <si>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</si>
  <si>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</si>
  <si>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</si>
  <si>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</si>
  <si>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</si>
  <si>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</si>
  <si>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</si>
  <si>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</si>
  <si>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</si>
  <si>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</si>
  <si>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</si>
  <si>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</si>
  <si>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</si>
  <si>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</si>
  <si>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</si>
  <si>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</si>
  <si>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</si>
  <si>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</si>
  <si>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</si>
  <si>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</si>
  <si>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</si>
  <si>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</si>
  <si>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</si>
  <si>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</si>
  <si>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</si>
  <si>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</si>
  <si>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</si>
  <si>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</si>
  <si>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</si>
  <si>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</si>
  <si>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</si>
  <si>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</si>
  <si>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</si>
  <si>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</si>
  <si>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</si>
  <si>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</si>
  <si>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</si>
  <si>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</si>
  <si>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</si>
  <si>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</si>
  <si>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</si>
  <si>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</si>
  <si>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</si>
  <si>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</si>
  <si>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</si>
  <si>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</si>
  <si>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</si>
  <si>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</si>
  <si>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</si>
  <si>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</si>
  <si>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</si>
  <si>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</si>
  <si>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</si>
  <si>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</si>
  <si>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</si>
  <si>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</si>
  <si>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</si>
  <si>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</si>
  <si>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</si>
  <si>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</si>
  <si>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</si>
  <si>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</si>
  <si>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</si>
  <si>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</si>
  <si>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</si>
  <si>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</si>
  <si>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</si>
  <si>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</si>
  <si>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</si>
  <si>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</si>
  <si>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</si>
  <si>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</si>
  <si>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</si>
  <si>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</si>
  <si>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</si>
  <si>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</si>
  <si>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</si>
  <si>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</si>
  <si>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</si>
  <si>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</si>
  <si>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</si>
  <si>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</si>
  <si>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</si>
  <si>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</si>
  <si>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</si>
  <si>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</si>
  <si>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</si>
  <si>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</si>
  <si>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</si>
  <si>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</si>
  <si>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</si>
  <si>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</si>
  <si>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</si>
  <si>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</si>
  <si>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</si>
  <si>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</si>
  <si>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</si>
  <si>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</si>
  <si>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</si>
  <si>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</si>
  <si>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</si>
  <si>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</si>
  <si>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</si>
  <si>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</si>
  <si>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</si>
  <si>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</si>
  <si>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</si>
  <si>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</si>
  <si>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</si>
  <si>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</si>
  <si>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</si>
  <si>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</si>
  <si>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</si>
  <si>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</si>
  <si>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</si>
  <si>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</si>
  <si>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</si>
  <si>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</si>
  <si>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</si>
  <si>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</si>
  <si>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</si>
  <si>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</si>
  <si>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</si>
  <si>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</si>
  <si>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</si>
  <si>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</si>
  <si>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</si>
  <si>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</si>
  <si>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</si>
  <si>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</si>
  <si>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</si>
  <si>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</si>
  <si>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</si>
  <si>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</si>
  <si>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</si>
  <si>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</si>
  <si>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</si>
  <si>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</si>
  <si>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</si>
  <si>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</si>
  <si>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</si>
  <si>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</si>
  <si>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</si>
  <si>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</si>
  <si>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</si>
  <si>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</si>
  <si>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</si>
  <si>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</si>
  <si>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</si>
  <si>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</si>
  <si>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</si>
  <si>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</si>
  <si>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</si>
  <si>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</si>
  <si>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</si>
  <si>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</si>
  <si>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</si>
  <si>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</si>
  <si>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</si>
  <si>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</si>
  <si>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</si>
  <si>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</si>
  <si>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</si>
  <si>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</si>
  <si>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</si>
  <si>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</si>
  <si>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</si>
  <si>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</si>
  <si>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</si>
  <si>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</si>
  <si>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</si>
  <si>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</si>
  <si>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</si>
  <si>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</si>
  <si>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</si>
  <si>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</si>
  <si>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</si>
  <si>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</si>
  <si>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</si>
  <si>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</si>
  <si>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</si>
  <si>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</si>
  <si>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</si>
  <si>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</si>
  <si>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</si>
  <si>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</si>
  <si>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</si>
  <si>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</si>
  <si>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</si>
  <si>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</si>
  <si>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</si>
  <si>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</si>
  <si>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</si>
  <si>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</si>
  <si>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</si>
  <si>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</si>
  <si>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</si>
  <si>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</si>
  <si>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</si>
  <si>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</si>
  <si>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</si>
  <si>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</si>
  <si>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</si>
  <si>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</si>
  <si>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</si>
  <si>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</si>
  <si>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</si>
  <si>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</si>
  <si>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</si>
  <si>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</si>
  <si>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</si>
  <si>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</si>
  <si>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</si>
  <si>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</si>
  <si>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</si>
  <si>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</si>
  <si>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</si>
  <si>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</si>
  <si>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</si>
  <si>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</si>
  <si>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</si>
  <si>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</si>
  <si>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</si>
  <si>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</si>
  <si>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</si>
  <si>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</si>
  <si>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</si>
  <si>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</si>
  <si>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</si>
  <si>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</si>
  <si>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</si>
  <si>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</si>
  <si>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</si>
  <si>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</si>
  <si>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</si>
  <si>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</si>
  <si>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</si>
  <si>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</si>
  <si>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</si>
  <si>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</si>
  <si>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</si>
  <si>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</si>
  <si>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</si>
  <si>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</si>
  <si>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</si>
  <si>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</si>
  <si>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</si>
  <si>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</si>
  <si>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</si>
  <si>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</si>
  <si>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</si>
  <si>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</si>
  <si>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</si>
  <si>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</si>
  <si>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</si>
  <si>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</si>
  <si>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</si>
  <si>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</si>
  <si>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</si>
  <si>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</si>
  <si>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</si>
  <si>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</si>
  <si>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</si>
  <si>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</si>
  <si>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</si>
  <si>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</si>
  <si>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</si>
  <si>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</si>
  <si>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</si>
  <si>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</si>
  <si>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</si>
  <si>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</si>
  <si>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</si>
  <si>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</si>
  <si>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</si>
  <si>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</si>
  <si>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</si>
  <si>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</si>
  <si>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</si>
  <si>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</si>
  <si>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</si>
  <si>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</si>
  <si>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</si>
  <si>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</si>
  <si>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</si>
  <si>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</si>
  <si>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</si>
  <si>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</si>
  <si>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</si>
  <si>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</si>
  <si>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</si>
  <si>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</si>
  <si>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</si>
  <si>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</si>
  <si>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</si>
  <si>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</si>
  <si>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</si>
  <si>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</si>
  <si>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</si>
  <si>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</si>
  <si>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</si>
  <si>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</si>
  <si>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</si>
  <si>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</si>
  <si>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</si>
  <si>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</si>
  <si>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</si>
  <si>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</si>
  <si>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</si>
  <si>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</si>
  <si>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</si>
  <si>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</si>
  <si>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</si>
  <si>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</si>
  <si>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</si>
  <si>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</si>
  <si>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</si>
  <si>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</si>
  <si>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</si>
  <si>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</si>
  <si>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</si>
  <si>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</si>
  <si>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</si>
  <si>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</si>
  <si>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</si>
  <si>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</si>
  <si>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</si>
  <si>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</si>
  <si>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</si>
  <si>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</si>
  <si>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</si>
  <si>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</si>
  <si>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</si>
  <si>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</si>
  <si>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</si>
  <si>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</si>
  <si>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</si>
  <si>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</si>
  <si>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</si>
  <si>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</si>
  <si>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</si>
  <si>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</si>
  <si>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</si>
  <si>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</si>
  <si>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</si>
  <si>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</si>
  <si>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</si>
  <si>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</si>
  <si>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</si>
  <si>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</si>
  <si>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</si>
  <si>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</si>
  <si>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</si>
  <si>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</si>
  <si>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</si>
  <si>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</si>
  <si>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</si>
  <si>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</si>
  <si>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</si>
  <si>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</si>
  <si>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</si>
  <si>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</si>
  <si>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</si>
  <si>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</si>
  <si>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</si>
  <si>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</si>
  <si>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</si>
  <si>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</si>
  <si>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</si>
  <si>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</si>
  <si>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</si>
  <si>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</si>
  <si>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</si>
  <si>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</si>
  <si>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</si>
  <si>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</si>
  <si>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</si>
  <si>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</si>
  <si>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</si>
  <si>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</si>
  <si>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</si>
  <si>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</si>
  <si>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</si>
  <si>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</si>
  <si>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</si>
  <si>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</si>
  <si>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</si>
  <si>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</si>
  <si>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</si>
  <si>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</si>
  <si>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</si>
  <si>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</si>
  <si>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</si>
  <si>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</si>
  <si>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</si>
  <si>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</si>
  <si>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</si>
  <si>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</si>
  <si>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</si>
  <si>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</si>
  <si>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</si>
  <si>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</si>
  <si>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</si>
  <si>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</si>
  <si>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</si>
  <si>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</si>
  <si>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</si>
  <si>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</si>
  <si>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</si>
  <si>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</si>
  <si>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</si>
  <si>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</si>
  <si>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</si>
  <si>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</si>
  <si>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</si>
  <si>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</si>
  <si>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</si>
  <si>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</si>
  <si>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</si>
  <si>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</si>
  <si>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</si>
  <si>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</si>
  <si>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</si>
  <si>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</si>
  <si>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</si>
  <si>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</si>
  <si>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</si>
  <si>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</si>
  <si>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</si>
  <si>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</si>
  <si>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</si>
  <si>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</si>
  <si>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</si>
  <si>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</si>
  <si>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</si>
  <si>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</si>
  <si>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</si>
  <si>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</si>
  <si>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</si>
  <si>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</si>
  <si>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</si>
  <si>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</si>
  <si>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</si>
  <si>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</si>
  <si>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</si>
  <si>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</si>
  <si>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</si>
  <si>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</si>
  <si>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</si>
  <si>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</si>
  <si>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</si>
  <si>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</si>
  <si>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</si>
  <si>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</si>
  <si>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</si>
  <si>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</si>
  <si>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</si>
  <si>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</si>
  <si>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</si>
  <si>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</si>
  <si>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</si>
  <si>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</si>
  <si>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</si>
  <si>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</si>
  <si>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</si>
  <si>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</si>
  <si>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</si>
  <si>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</si>
  <si>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</si>
  <si>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</si>
  <si>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</si>
  <si>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</si>
  <si>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</si>
  <si>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</si>
  <si>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</si>
  <si>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</si>
  <si>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</si>
  <si>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</si>
  <si>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</si>
  <si>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</si>
  <si>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</si>
  <si>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</si>
  <si>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</si>
  <si>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</si>
  <si>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</si>
  <si>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</si>
  <si>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</si>
  <si>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</si>
  <si>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</si>
  <si>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</si>
  <si>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</si>
  <si>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</si>
  <si>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</si>
  <si>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</si>
  <si>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</si>
  <si>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</si>
  <si>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</si>
  <si>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</si>
  <si>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</si>
  <si>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</si>
  <si>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</si>
  <si>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</si>
  <si>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</si>
  <si>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</si>
  <si>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</si>
  <si>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</si>
  <si>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</si>
  <si>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</si>
  <si>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</si>
  <si>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</si>
  <si>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</si>
  <si>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</si>
  <si>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</si>
  <si>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</si>
  <si>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</si>
  <si>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</si>
  <si>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</si>
  <si>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</si>
  <si>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</si>
  <si>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</si>
  <si>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</si>
  <si>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</si>
  <si>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</si>
  <si>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</si>
  <si>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</si>
  <si>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</si>
  <si>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</si>
  <si>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</si>
  <si>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</si>
  <si>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</si>
  <si>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</si>
  <si>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</si>
  <si>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</si>
  <si>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</si>
  <si>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</si>
  <si>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</si>
  <si>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</si>
  <si>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</si>
  <si>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</si>
  <si>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</si>
  <si>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</si>
  <si>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</si>
  <si>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</si>
  <si>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</si>
  <si>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</si>
  <si>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</si>
  <si>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</si>
  <si>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</si>
  <si>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</si>
  <si>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</si>
  <si>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</si>
  <si>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</si>
  <si>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</si>
  <si>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</si>
  <si>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</si>
  <si>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</si>
  <si>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</si>
  <si>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</si>
  <si>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</si>
  <si>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</si>
  <si>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</si>
  <si>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</si>
  <si>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</si>
  <si>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</si>
  <si>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</si>
  <si>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</si>
  <si>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</si>
  <si>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</si>
  <si>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</si>
  <si>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</si>
  <si>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</si>
  <si>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</si>
  <si>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</si>
  <si>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</si>
  <si>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</si>
  <si>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</si>
  <si>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</si>
  <si>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</si>
  <si>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</si>
  <si>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</si>
  <si>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</si>
  <si>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</si>
  <si>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</si>
  <si>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</si>
  <si>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</si>
  <si>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</si>
  <si>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</si>
  <si>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</si>
  <si>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</si>
  <si>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</si>
  <si>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</si>
  <si>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</si>
  <si>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</si>
  <si>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</si>
  <si>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</si>
  <si>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</si>
  <si>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</si>
  <si>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</si>
  <si>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</si>
  <si>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</si>
  <si>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</si>
  <si>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</si>
  <si>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</si>
  <si>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</si>
  <si>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</si>
  <si>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</si>
  <si>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</si>
  <si>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</si>
  <si>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</si>
  <si>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</si>
  <si>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</si>
  <si>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</si>
  <si>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</si>
  <si>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</si>
  <si>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</si>
  <si>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</si>
  <si>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</si>
  <si>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</si>
  <si>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</si>
  <si>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</si>
  <si>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</si>
  <si>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</si>
  <si>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</si>
  <si>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</si>
  <si>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</si>
  <si>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</si>
  <si>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</si>
  <si>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</si>
  <si>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</si>
  <si>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</si>
  <si>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</si>
  <si>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</si>
  <si>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</si>
  <si>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</si>
  <si>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</si>
  <si>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</si>
  <si>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</si>
  <si>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</si>
  <si>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</si>
  <si>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</si>
  <si>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</si>
  <si>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</si>
  <si>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</si>
  <si>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</si>
  <si>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</si>
  <si>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</si>
  <si>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</si>
  <si>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</si>
  <si>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</si>
  <si>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</si>
  <si>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</si>
  <si>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</si>
  <si>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</si>
  <si>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</si>
  <si>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</si>
  <si>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</si>
  <si>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</si>
  <si>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</si>
  <si>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</si>
  <si>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</si>
  <si>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</si>
  <si>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</si>
  <si>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</si>
  <si>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</si>
  <si>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</si>
  <si>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</si>
  <si>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</si>
  <si>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</si>
  <si>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</si>
  <si>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</si>
  <si>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</si>
  <si>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</si>
  <si>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</si>
  <si>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</si>
  <si>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</si>
  <si>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</si>
  <si>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</si>
  <si>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</si>
  <si>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</si>
  <si>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</si>
  <si>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</si>
  <si>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</si>
  <si>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</si>
  <si>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</si>
  <si>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</si>
  <si>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</si>
  <si>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</si>
  <si>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</si>
  <si>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</si>
  <si>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</si>
  <si>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</si>
  <si>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</si>
  <si>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</si>
  <si>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</si>
  <si>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</si>
  <si>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</si>
  <si>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</si>
  <si>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</si>
  <si>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</si>
  <si>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</si>
  <si>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</si>
  <si>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</si>
  <si>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</si>
  <si>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</si>
  <si>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</si>
  <si>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</si>
  <si>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</si>
  <si>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</si>
  <si>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</si>
  <si>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</si>
  <si>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</si>
  <si>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</si>
  <si>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</si>
  <si>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</si>
  <si>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</si>
  <si>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</si>
  <si>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</si>
  <si>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</si>
  <si>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</si>
  <si>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</si>
  <si>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</si>
  <si>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</si>
  <si>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</si>
  <si>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</si>
  <si>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</si>
  <si>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</si>
  <si>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</si>
  <si>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</si>
  <si>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</si>
  <si>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</si>
  <si>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</si>
  <si>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</si>
  <si>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</si>
  <si>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</si>
  <si>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</si>
  <si>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</si>
  <si>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</si>
  <si>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</si>
  <si>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</si>
  <si>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</si>
  <si>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</si>
  <si>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</si>
  <si>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</si>
  <si>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</si>
  <si>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</si>
  <si>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</si>
  <si>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</si>
  <si>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</si>
  <si>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</si>
  <si>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</si>
  <si>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</si>
  <si>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</si>
  <si>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</si>
  <si>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</si>
  <si>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</si>
  <si>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</si>
  <si>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</si>
  <si>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</si>
  <si>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</si>
  <si>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</si>
  <si>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</si>
  <si>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</si>
  <si>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</si>
  <si>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</si>
  <si>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</si>
  <si>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</si>
  <si>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</si>
  <si>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</si>
  <si>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</si>
  <si>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</si>
  <si>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</si>
  <si>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</si>
  <si>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</si>
  <si>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</si>
  <si>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</si>
  <si>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</si>
  <si>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</si>
  <si>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</si>
  <si>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</si>
  <si>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</si>
  <si>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</si>
  <si>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</si>
  <si>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</si>
  <si>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</si>
  <si>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</si>
  <si>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</si>
  <si>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</si>
  <si>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</si>
  <si>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</si>
  <si>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</si>
  <si>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</si>
  <si>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</si>
  <si>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</si>
  <si>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</si>
  <si>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</si>
  <si>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</si>
  <si>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</si>
  <si>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</si>
  <si>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</si>
  <si>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</si>
  <si>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</si>
  <si>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</si>
  <si>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</si>
  <si>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</si>
  <si>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</si>
  <si>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</si>
  <si>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</si>
  <si>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</si>
  <si>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</si>
  <si>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</si>
  <si>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</si>
  <si>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</si>
  <si>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</si>
  <si>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</si>
  <si>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</si>
  <si>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</si>
  <si>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</si>
  <si>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</si>
  <si>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</si>
  <si>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</si>
  <si>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</si>
  <si>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</si>
  <si>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</si>
  <si>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</si>
  <si>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</si>
  <si>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</si>
  <si>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</si>
  <si>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</si>
  <si>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</si>
  <si>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</si>
  <si>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</si>
  <si>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</si>
  <si>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</si>
  <si>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</si>
  <si>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</si>
  <si>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</si>
  <si>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</si>
  <si>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</si>
  <si>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</si>
  <si>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</si>
  <si>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</si>
  <si>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</si>
  <si>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</si>
  <si>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</si>
  <si>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</si>
  <si>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</si>
  <si>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</si>
  <si>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</si>
  <si>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</si>
  <si>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</si>
  <si>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</si>
  <si>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</si>
  <si>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</si>
  <si>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</si>
  <si>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</si>
  <si>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</si>
  <si>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</si>
  <si>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</si>
  <si>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</si>
  <si>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</si>
  <si>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</si>
  <si>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</si>
  <si>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</si>
  <si>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</si>
  <si>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</si>
  <si>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</si>
  <si>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</si>
  <si>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</si>
  <si>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</si>
  <si>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</si>
  <si>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</si>
  <si>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</si>
  <si>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</si>
  <si>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</si>
  <si>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</si>
  <si>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</si>
  <si>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</si>
  <si>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</si>
  <si>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</si>
  <si>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</si>
  <si>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</si>
  <si>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</si>
  <si>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</si>
  <si>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</si>
  <si>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</si>
  <si>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</si>
  <si>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</si>
  <si>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</si>
  <si>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</si>
  <si>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</si>
  <si>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</si>
  <si>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</si>
  <si>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</si>
  <si>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</si>
  <si>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</si>
  <si>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</si>
  <si>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</si>
  <si>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</si>
  <si>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</si>
  <si>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</si>
  <si>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</si>
  <si>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</si>
  <si>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</si>
  <si>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</si>
  <si>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</si>
  <si>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</si>
  <si>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</si>
  <si>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</si>
  <si>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</si>
  <si>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</si>
  <si>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</si>
  <si>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</si>
  <si>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</si>
  <si>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</si>
  <si>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</si>
  <si>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</si>
  <si>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</si>
  <si>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</si>
  <si>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</si>
  <si>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</si>
  <si>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</si>
  <si>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</si>
  <si>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</si>
  <si>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</si>
  <si>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</si>
  <si>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</si>
  <si>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</si>
  <si>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</si>
  <si>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</si>
  <si>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</si>
  <si>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</si>
  <si>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</si>
  <si>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</si>
  <si>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</si>
  <si>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</si>
  <si>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</si>
  <si>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</si>
  <si>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</si>
  <si>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</si>
  <si>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</si>
  <si>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</si>
  <si>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</si>
  <si>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</si>
  <si>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</si>
  <si>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</si>
  <si>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</si>
  <si>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</si>
  <si>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</si>
  <si>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</si>
  <si>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</si>
  <si>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</si>
  <si>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</si>
  <si>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</si>
  <si>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</si>
  <si>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</si>
  <si>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</si>
  <si>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</si>
  <si>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</si>
  <si>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</si>
  <si>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</si>
  <si>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</si>
  <si>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</si>
  <si>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</si>
  <si>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</si>
  <si>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</si>
  <si>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</si>
  <si>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</si>
  <si>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</si>
  <si>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</si>
  <si>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</si>
  <si>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</si>
  <si>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</si>
  <si>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</si>
  <si>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</si>
  <si>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</si>
  <si>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</si>
  <si>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</si>
  <si>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</si>
  <si>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</si>
  <si>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</si>
  <si>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</si>
  <si>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</si>
  <si>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</si>
  <si>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</si>
  <si>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</si>
  <si>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</si>
  <si>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</si>
  <si>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</si>
  <si>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</si>
  <si>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</si>
  <si>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</si>
  <si>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</si>
  <si>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</si>
  <si>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</si>
  <si>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</si>
  <si>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</si>
  <si>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</si>
  <si>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</si>
  <si>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</si>
  <si>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</si>
  <si>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</si>
  <si>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</si>
  <si>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</si>
  <si>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</si>
  <si>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</si>
  <si>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</si>
  <si>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</si>
  <si>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</si>
  <si>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</si>
  <si>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</si>
  <si>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</si>
  <si>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</si>
  <si>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</si>
  <si>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</si>
  <si>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</si>
  <si>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</si>
  <si>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</si>
  <si>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</si>
  <si>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</si>
  <si>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</si>
  <si>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</si>
  <si>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</si>
  <si>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</si>
  <si>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</si>
  <si>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</si>
  <si>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</si>
  <si>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</si>
  <si>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</si>
  <si>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</si>
  <si>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</si>
  <si>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</si>
  <si>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</si>
  <si>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</si>
  <si>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</si>
  <si>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</si>
  <si>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</si>
  <si>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</si>
  <si>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</si>
  <si>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</si>
  <si>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</si>
  <si>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</si>
  <si>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</si>
  <si>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</si>
  <si>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</si>
  <si>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</si>
  <si>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</si>
  <si>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</si>
  <si>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</si>
  <si>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</si>
  <si>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</si>
  <si>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</si>
  <si>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</si>
  <si>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</si>
  <si>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</si>
  <si>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</si>
  <si>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</si>
  <si>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</si>
  <si>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</si>
  <si>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</si>
  <si>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</si>
  <si>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</si>
  <si>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</si>
  <si>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</si>
  <si>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</si>
  <si>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</si>
  <si>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</si>
  <si>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</si>
  <si>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</si>
  <si>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</si>
  <si>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</si>
  <si>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</si>
  <si>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</si>
  <si>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</si>
  <si>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</si>
  <si>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</si>
  <si>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</si>
  <si>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</si>
  <si>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</si>
  <si>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</si>
  <si>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</si>
  <si>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</si>
  <si>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</si>
  <si>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</si>
  <si>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</si>
  <si>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</si>
  <si>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</si>
  <si>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</si>
  <si>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</si>
  <si>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</si>
  <si>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</si>
  <si>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</si>
  <si>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</si>
  <si>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</si>
  <si>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</si>
  <si>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</si>
  <si>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</si>
  <si>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</si>
  <si>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</si>
  <si>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</si>
  <si>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</si>
  <si>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</si>
  <si>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</si>
  <si>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</si>
  <si>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</si>
  <si>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</si>
  <si>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</si>
  <si>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</si>
  <si>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</si>
  <si>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</si>
  <si>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</si>
  <si>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</si>
  <si>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</si>
  <si>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</si>
  <si>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</si>
  <si>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</si>
  <si>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</si>
  <si>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</si>
  <si>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</si>
  <si>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</si>
  <si>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</si>
  <si>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</si>
  <si>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</si>
  <si>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</si>
  <si>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</si>
  <si>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</si>
  <si>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</si>
  <si>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</si>
  <si>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</si>
  <si>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</si>
  <si>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</si>
  <si>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</si>
  <si>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</si>
  <si>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</si>
  <si>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</si>
  <si>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</si>
  <si>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</si>
  <si>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</si>
  <si>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</si>
  <si>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</si>
  <si>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</si>
  <si>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</si>
  <si>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</si>
  <si>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</si>
  <si>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</si>
  <si>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</si>
  <si>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</si>
  <si>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</si>
  <si>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</si>
  <si>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</si>
  <si>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</si>
  <si>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</si>
  <si>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</si>
  <si>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</si>
  <si>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</si>
  <si>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</si>
  <si>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</si>
  <si>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</si>
  <si>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</si>
  <si>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</si>
  <si>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</si>
  <si>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</si>
  <si>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</si>
  <si>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</si>
  <si>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</si>
  <si>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</si>
  <si>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</si>
  <si>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</si>
  <si>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</si>
  <si>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</si>
  <si>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</si>
  <si>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</si>
  <si>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</si>
  <si>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</si>
  <si>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</si>
  <si>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</si>
  <si>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</si>
  <si>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</si>
  <si>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</si>
  <si>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</si>
  <si>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</si>
  <si>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</si>
  <si>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</si>
  <si>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</si>
  <si>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</si>
  <si>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</si>
  <si>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</si>
  <si>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</si>
  <si>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</si>
  <si>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</si>
  <si>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</si>
  <si>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</si>
  <si>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</si>
  <si>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</si>
  <si>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</si>
  <si>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</si>
  <si>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</si>
  <si>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</si>
  <si>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</si>
  <si>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</si>
  <si>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</si>
  <si>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</si>
  <si>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</si>
  <si>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</si>
  <si>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</si>
  <si>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</si>
  <si>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</si>
  <si>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</si>
  <si>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</si>
  <si>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</si>
  <si>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</si>
  <si>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</si>
  <si>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</si>
  <si>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</si>
  <si>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</si>
  <si>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</si>
  <si>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</si>
  <si>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</si>
  <si>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</si>
  <si>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</si>
  <si>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</si>
  <si>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</si>
  <si>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</si>
  <si>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</si>
  <si>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</si>
  <si>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</si>
  <si>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</si>
  <si>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</si>
  <si>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</si>
  <si>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</si>
  <si>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</si>
  <si>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</si>
  <si>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</si>
  <si>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</si>
  <si>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</si>
  <si>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</si>
  <si>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</si>
  <si>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</si>
  <si>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</si>
  <si>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</si>
  <si>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</si>
  <si>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</si>
  <si>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</si>
  <si>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</si>
  <si>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</si>
  <si>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</si>
  <si>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</si>
  <si>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</si>
  <si>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</si>
  <si>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</si>
  <si>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</si>
  <si>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</si>
  <si>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</si>
  <si>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</si>
  <si>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</si>
  <si>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</si>
  <si>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</si>
  <si>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</si>
  <si>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</si>
  <si>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</si>
  <si>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</si>
  <si>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</si>
  <si>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</si>
  <si>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</si>
  <si>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</si>
  <si>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</si>
  <si>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</si>
  <si>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</si>
  <si>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</si>
  <si>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</si>
  <si>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</si>
  <si>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</si>
  <si>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</si>
  <si>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</si>
  <si>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</si>
  <si>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</si>
  <si>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</si>
  <si>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</si>
  <si>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</si>
  <si>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</si>
  <si>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</si>
  <si>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</si>
  <si>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</si>
  <si>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</si>
  <si>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</si>
  <si>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Attrition Count</t>
  </si>
  <si>
    <t>Average Age</t>
  </si>
  <si>
    <t>Active Employees</t>
  </si>
  <si>
    <t>Arrtition Rate</t>
  </si>
  <si>
    <t>Average of Job Satisfaction</t>
  </si>
  <si>
    <t>Rating</t>
  </si>
  <si>
    <t>Balance Rating</t>
  </si>
  <si>
    <t>Row Labels</t>
  </si>
  <si>
    <t>Grand Total</t>
  </si>
  <si>
    <t>Sum of Employee Count</t>
  </si>
  <si>
    <t>Marital status</t>
  </si>
  <si>
    <t>Attrotion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</si>
</sst>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5">
    <dxf>
      <numFmt numFmtId="164" formatCode="0.0"/>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265CFC33-8D1D-4EDC-BF59-96430857BDB8}">
      <tableStyleElement type="wholeTable" dxfId="1"/>
    </tableStyle>
  </tableStyles>
  <colors>
    <mruColors>
      <color rgb="FFC21058"/>
      <color rgb="FFF26ECC"/>
      <color rgb="FF562A4E"/>
      <color rgb="FFF490C7"/>
      <color rgb="FFFF66FF"/>
      <color rgb="FFBBAEC6"/>
      <color rgb="FFD5BCF6"/>
    </mruColors>
  </colors>
  <extLst>
    <ext xmlns:x14="http://schemas.microsoft.com/office/spreadsheetml/2009/9/main" uri="{46F421CA-312F-682f-3DD2-61675219B42D}">
      <x14:dxfs count="3">
        <dxf>
          <fill>
            <gradientFill degree="90">
              <stop position="0">
                <color theme="9" tint="0.40000610370189521"/>
              </stop>
              <stop position="1">
                <color theme="6" tint="-0.49803155613879818"/>
              </stop>
            </gradientFill>
          </fill>
        </dxf>
        <dxf>
          <font>
            <b/>
            <i val="0"/>
            <name val="Calibri"/>
            <family val="2"/>
            <scheme val="minor"/>
          </font>
          <fill>
            <patternFill>
              <bgColor theme="0" tint="-4.9989318521683403E-2"/>
            </patternFill>
          </fill>
        </dxf>
        <dxf>
          <fill>
            <gradientFill>
              <stop position="0">
                <color theme="3" tint="0.25098422193060094"/>
              </stop>
              <stop position="1">
                <color theme="2"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EE-4CFB-AFBC-D1CDF6A097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EE-4CFB-AFBC-D1CDF6A0971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94A-4757-8940-4E567A38BB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1E7B-4C12-8CD3-77DE8FC80645}"/>
            </c:ext>
          </c:extLst>
        </c:ser>
        <c:dLbls>
          <c:showLegendKey val="0"/>
          <c:showVal val="0"/>
          <c:showCatName val="0"/>
          <c:showSerName val="0"/>
          <c:showPercent val="0"/>
          <c:showBubbleSize val="0"/>
        </c:dLbls>
        <c:gapWidth val="182"/>
        <c:axId val="362899200"/>
        <c:axId val="362898544"/>
      </c:barChart>
      <c:catAx>
        <c:axId val="36289920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898544"/>
        <c:crosses val="autoZero"/>
        <c:auto val="1"/>
        <c:lblAlgn val="ctr"/>
        <c:lblOffset val="100"/>
        <c:noMultiLvlLbl val="0"/>
      </c:catAx>
      <c:valAx>
        <c:axId val="362898544"/>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89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B6-45DA-B72A-B04DC02EF1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B6-45DA-B72A-B04DC02EF16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B4F-4992-A071-BE8BFE168C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51185501253685"/>
          <c:y val="5.5555531253048449E-2"/>
          <c:w val="0.80148814498746301"/>
          <c:h val="0.88902900378310212"/>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6A-4D21-8FBE-19FA5D579891}"/>
            </c:ext>
          </c:extLst>
        </c:ser>
        <c:dLbls>
          <c:dLblPos val="outEnd"/>
          <c:showLegendKey val="0"/>
          <c:showVal val="1"/>
          <c:showCatName val="0"/>
          <c:showSerName val="0"/>
          <c:showPercent val="0"/>
          <c:showBubbleSize val="0"/>
        </c:dLbls>
        <c:gapWidth val="182"/>
        <c:axId val="553514984"/>
        <c:axId val="553512032"/>
      </c:barChart>
      <c:catAx>
        <c:axId val="553514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512032"/>
        <c:crosses val="autoZero"/>
        <c:auto val="1"/>
        <c:lblAlgn val="ctr"/>
        <c:lblOffset val="100"/>
        <c:noMultiLvlLbl val="0"/>
      </c:catAx>
      <c:valAx>
        <c:axId val="553512032"/>
        <c:scaling>
          <c:orientation val="minMax"/>
        </c:scaling>
        <c:delete val="1"/>
        <c:axPos val="b"/>
        <c:numFmt formatCode="General" sourceLinked="1"/>
        <c:majorTickMark val="out"/>
        <c:minorTickMark val="none"/>
        <c:tickLblPos val="nextTo"/>
        <c:crossAx val="553514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0108695652173914"/>
          <c:y val="6.8111455108359129E-2"/>
          <c:w val="0.60652173913043483"/>
          <c:h val="0.86377708978328172"/>
        </c:manualLayout>
      </c:layout>
      <c:pieChart>
        <c:varyColors val="1"/>
        <c:ser>
          <c:idx val="0"/>
          <c:order val="0"/>
          <c:tx>
            <c:strRef>
              <c:f>'Dept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1D-4B32-85AE-C807D4FA3D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1D-4B32-85AE-C807D4FA3D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1D-4B32-85AE-C807D4FA3D0D}"/>
              </c:ext>
            </c:extLst>
          </c:dPt>
          <c:cat>
            <c:strRef>
              <c:f>'Dept By Attrition'!$A$4:$A$7</c:f>
              <c:strCache>
                <c:ptCount val="3"/>
                <c:pt idx="0">
                  <c:v>HR</c:v>
                </c:pt>
                <c:pt idx="1">
                  <c:v>R&amp;D</c:v>
                </c:pt>
                <c:pt idx="2">
                  <c:v>Sales</c:v>
                </c:pt>
              </c:strCache>
            </c:strRef>
          </c:cat>
          <c:val>
            <c:numRef>
              <c:f>'Dept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E39-43C2-960B-70AC1196B2D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09-44E6-8925-A1E47BB0D1E2}"/>
            </c:ext>
          </c:extLst>
        </c:ser>
        <c:dLbls>
          <c:showLegendKey val="0"/>
          <c:showVal val="0"/>
          <c:showCatName val="0"/>
          <c:showSerName val="0"/>
          <c:showPercent val="0"/>
          <c:showBubbleSize val="0"/>
        </c:dLbls>
        <c:gapWidth val="219"/>
        <c:overlap val="-27"/>
        <c:axId val="601758896"/>
        <c:axId val="601756928"/>
      </c:barChart>
      <c:catAx>
        <c:axId val="60175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56928"/>
        <c:crosses val="autoZero"/>
        <c:auto val="1"/>
        <c:lblAlgn val="ctr"/>
        <c:lblOffset val="100"/>
        <c:noMultiLvlLbl val="0"/>
      </c:catAx>
      <c:valAx>
        <c:axId val="601756928"/>
        <c:scaling>
          <c:orientation val="minMax"/>
        </c:scaling>
        <c:delete val="1"/>
        <c:axPos val="l"/>
        <c:numFmt formatCode="General" sourceLinked="1"/>
        <c:majorTickMark val="none"/>
        <c:minorTickMark val="none"/>
        <c:tickLblPos val="nextTo"/>
        <c:crossAx val="60175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051267633791907"/>
          <c:y val="0"/>
          <c:w val="0.47781427878515265"/>
          <c:h val="0.8922449222010461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E-43B3-B951-6ED0EED4B97C}"/>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FA9E-43B3-B951-6ED0EED4B97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A9E-43B3-B951-6ED0EED4B97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7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97222222222225E-2"/>
          <c:y val="0.12347222222222222"/>
          <c:w val="0.8059722222222222"/>
          <c:h val="0.8059722222222222"/>
        </c:manualLayout>
      </c:layout>
      <c:doughnutChart>
        <c:varyColors val="1"/>
        <c:ser>
          <c:idx val="0"/>
          <c:order val="0"/>
          <c:spPr>
            <a:ln>
              <a:solidFill>
                <a:schemeClr val="bg1">
                  <a:lumMod val="95000"/>
                </a:schemeClr>
              </a:solidFill>
            </a:ln>
          </c:spPr>
          <c:dPt>
            <c:idx val="0"/>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1-99B4-4F44-8EE7-5DF2AF324F21}"/>
              </c:ext>
            </c:extLst>
          </c:dPt>
          <c:dPt>
            <c:idx val="1"/>
            <c:bubble3D val="0"/>
            <c:spPr>
              <a:solidFill>
                <a:schemeClr val="accent1">
                  <a:lumMod val="75000"/>
                </a:schemeClr>
              </a:solidFill>
              <a:ln w="19050">
                <a:solidFill>
                  <a:schemeClr val="bg1">
                    <a:lumMod val="95000"/>
                  </a:schemeClr>
                </a:solidFill>
              </a:ln>
              <a:effectLst/>
            </c:spPr>
            <c:extLst>
              <c:ext xmlns:c16="http://schemas.microsoft.com/office/drawing/2014/chart" uri="{C3380CC4-5D6E-409C-BE32-E72D297353CC}">
                <c16:uniqueId val="{00000003-99B4-4F44-8EE7-5DF2AF324F2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9B4-4F44-8EE7-5DF2AF324F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3611111111111E-2"/>
          <c:y val="0.11465277777777778"/>
          <c:w val="0.8059722222222222"/>
          <c:h val="0.8059722222222222"/>
        </c:manualLayout>
      </c:layout>
      <c:doughnut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2FF2-40D8-BC01-15DD41957E0D}"/>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FF2-40D8-BC01-15DD41957E0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FF2-40D8-BC01-15DD41957E0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11828633491317"/>
          <c:y val="0.10555550938079204"/>
          <c:w val="0.80148814498746301"/>
          <c:h val="0.8890290037831021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6ED-42A2-88AB-93AA7D81C16F}"/>
            </c:ext>
          </c:extLst>
        </c:ser>
        <c:dLbls>
          <c:dLblPos val="outEnd"/>
          <c:showLegendKey val="0"/>
          <c:showVal val="1"/>
          <c:showCatName val="0"/>
          <c:showSerName val="0"/>
          <c:showPercent val="0"/>
          <c:showBubbleSize val="0"/>
        </c:dLbls>
        <c:gapWidth val="72"/>
        <c:axId val="553514984"/>
        <c:axId val="553512032"/>
      </c:barChart>
      <c:catAx>
        <c:axId val="553514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53512032"/>
        <c:crosses val="autoZero"/>
        <c:auto val="1"/>
        <c:lblAlgn val="ctr"/>
        <c:lblOffset val="100"/>
        <c:noMultiLvlLbl val="0"/>
      </c:catAx>
      <c:valAx>
        <c:axId val="553512032"/>
        <c:scaling>
          <c:orientation val="minMax"/>
        </c:scaling>
        <c:delete val="1"/>
        <c:axPos val="b"/>
        <c:numFmt formatCode="General" sourceLinked="1"/>
        <c:majorTickMark val="out"/>
        <c:minorTickMark val="none"/>
        <c:tickLblPos val="nextTo"/>
        <c:crossAx val="553514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Attrition!PivotTable7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solidFill>
            <a:schemeClr val="bg2">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chemeClr val="accent6">
              <a:lumMod val="7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20108695652173914"/>
          <c:y val="3.0959752321981424E-2"/>
          <c:w val="0.60652173913043483"/>
          <c:h val="0.86377708978328172"/>
        </c:manualLayout>
      </c:layout>
      <c:pieChart>
        <c:varyColors val="1"/>
        <c:ser>
          <c:idx val="0"/>
          <c:order val="0"/>
          <c:tx>
            <c:strRef>
              <c:f>'Dept By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accent6"/>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ECB-48A1-A1C5-7E229A59F9A7}"/>
              </c:ext>
            </c:extLst>
          </c:dPt>
          <c:dPt>
            <c:idx val="1"/>
            <c:bubble3D val="0"/>
            <c:spPr>
              <a:solidFill>
                <a:schemeClr val="bg2">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5ECB-48A1-A1C5-7E229A59F9A7}"/>
              </c:ext>
            </c:extLst>
          </c:dPt>
          <c:dPt>
            <c:idx val="2"/>
            <c:bubble3D val="0"/>
            <c:spPr>
              <a:solidFill>
                <a:schemeClr val="accent6">
                  <a:lumMod val="7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5ECB-48A1-A1C5-7E229A59F9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By Attrition'!$A$4:$A$7</c:f>
              <c:strCache>
                <c:ptCount val="3"/>
                <c:pt idx="0">
                  <c:v>HR</c:v>
                </c:pt>
                <c:pt idx="1">
                  <c:v>R&amp;D</c:v>
                </c:pt>
                <c:pt idx="2">
                  <c:v>Sales</c:v>
                </c:pt>
              </c:strCache>
            </c:strRef>
          </c:cat>
          <c:val>
            <c:numRef>
              <c:f>'Dept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ECB-48A1-A1C5-7E229A59F9A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3000">
                <a:schemeClr val="accent6">
                  <a:lumMod val="75000"/>
                </a:schemeClr>
              </a:gs>
              <a:gs pos="67000">
                <a:schemeClr val="accent1">
                  <a:lumMod val="45000"/>
                  <a:lumOff val="55000"/>
                </a:schemeClr>
              </a:gs>
              <a:gs pos="83000">
                <a:schemeClr val="accent1">
                  <a:lumMod val="45000"/>
                  <a:lumOff val="55000"/>
                </a:schemeClr>
              </a:gs>
              <a:gs pos="89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972602739726026E-2"/>
          <c:y val="3.7533496217729743E-2"/>
          <c:w val="0.92465753424657537"/>
          <c:h val="0.81663134971550122"/>
        </c:manualLayout>
      </c:layout>
      <c:barChart>
        <c:barDir val="col"/>
        <c:grouping val="clustered"/>
        <c:varyColors val="0"/>
        <c:ser>
          <c:idx val="0"/>
          <c:order val="0"/>
          <c:tx>
            <c:strRef>
              <c:f>'Attrition By Age Group'!$B$3</c:f>
              <c:strCache>
                <c:ptCount val="1"/>
                <c:pt idx="0">
                  <c:v>Total</c:v>
                </c:pt>
              </c:strCache>
            </c:strRef>
          </c:tx>
          <c:spPr>
            <a:gradFill>
              <a:gsLst>
                <a:gs pos="33000">
                  <a:schemeClr val="accent6">
                    <a:lumMod val="75000"/>
                  </a:schemeClr>
                </a:gs>
                <a:gs pos="67000">
                  <a:schemeClr val="accent1">
                    <a:lumMod val="45000"/>
                    <a:lumOff val="55000"/>
                  </a:schemeClr>
                </a:gs>
                <a:gs pos="83000">
                  <a:schemeClr val="accent1">
                    <a:lumMod val="45000"/>
                    <a:lumOff val="55000"/>
                  </a:schemeClr>
                </a:gs>
                <a:gs pos="89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194-497E-8122-1D3C2D891D8C}"/>
            </c:ext>
          </c:extLst>
        </c:ser>
        <c:dLbls>
          <c:dLblPos val="outEnd"/>
          <c:showLegendKey val="0"/>
          <c:showVal val="1"/>
          <c:showCatName val="0"/>
          <c:showSerName val="0"/>
          <c:showPercent val="0"/>
          <c:showBubbleSize val="0"/>
        </c:dLbls>
        <c:gapWidth val="79"/>
        <c:overlap val="-27"/>
        <c:axId val="601758896"/>
        <c:axId val="601756928"/>
      </c:barChart>
      <c:catAx>
        <c:axId val="60175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601756928"/>
        <c:crosses val="autoZero"/>
        <c:auto val="1"/>
        <c:lblAlgn val="ctr"/>
        <c:lblOffset val="100"/>
        <c:noMultiLvlLbl val="0"/>
      </c:catAx>
      <c:valAx>
        <c:axId val="601756928"/>
        <c:scaling>
          <c:orientation val="minMax"/>
        </c:scaling>
        <c:delete val="1"/>
        <c:axPos val="l"/>
        <c:numFmt formatCode="General" sourceLinked="1"/>
        <c:majorTickMark val="none"/>
        <c:minorTickMark val="none"/>
        <c:tickLblPos val="nextTo"/>
        <c:crossAx val="60175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4E01D49-F2AC-471D-B2E0-44A90815A87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69A03636-88A1-46DD-B52D-2232007E1759}">
          <cx:tx>
            <cx:txData>
              <cx:f>_xlchart.v2.3</cx:f>
              <cx:v>Attrotion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4E01D49-F2AC-471D-B2E0-44A90815A87C}">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69A03636-88A1-46DD-B52D-2232007E1759}">
          <cx:tx>
            <cx:txData>
              <cx:f>_xlchart.v2.6</cx:f>
              <cx:v>Attrotion</cx:v>
            </cx:txData>
          </cx:tx>
          <cx:spPr>
            <a:gradFill>
              <a:gsLst>
                <a:gs pos="34831">
                  <a:schemeClr val="accent1">
                    <a:lumMod val="45000"/>
                    <a:lumOff val="55000"/>
                  </a:schemeClr>
                </a:gs>
                <a:gs pos="46088">
                  <a:srgbClr val="ABC0E4"/>
                </a:gs>
                <a:gs pos="22000">
                  <a:schemeClr val="accent1">
                    <a:lumMod val="45000"/>
                    <a:lumOff val="55000"/>
                  </a:schemeClr>
                </a:gs>
                <a:gs pos="100000">
                  <a:schemeClr val="accent1">
                    <a:lumMod val="45000"/>
                    <a:lumOff val="55000"/>
                  </a:schemeClr>
                </a:gs>
                <a:gs pos="95523">
                  <a:srgbClr val="A0B8CF"/>
                </a:gs>
                <a:gs pos="63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2000" b="1"/>
                </a:pPr>
                <a:endParaRPr lang="en-US" sz="2000" b="1" i="0" u="none" strike="noStrike" baseline="0">
                  <a:solidFill>
                    <a:srgbClr val="000000">
                      <a:lumMod val="65000"/>
                      <a:lumOff val="35000"/>
                    </a:srgbClr>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6</xdr:col>
      <xdr:colOff>355600</xdr:colOff>
      <xdr:row>1</xdr:row>
      <xdr:rowOff>133351</xdr:rowOff>
    </xdr:from>
    <xdr:to>
      <xdr:col>9</xdr:col>
      <xdr:colOff>203200</xdr:colOff>
      <xdr:row>8</xdr:row>
      <xdr:rowOff>95251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C364E1-0025-4341-B71A-38F6F89D422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16850" y="33020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1</xdr:row>
      <xdr:rowOff>187325</xdr:rowOff>
    </xdr:from>
    <xdr:to>
      <xdr:col>6</xdr:col>
      <xdr:colOff>203200</xdr:colOff>
      <xdr:row>6</xdr:row>
      <xdr:rowOff>76200</xdr:rowOff>
    </xdr:to>
    <xdr:graphicFrame macro="">
      <xdr:nvGraphicFramePr>
        <xdr:cNvPr id="2" name="Chart 1">
          <a:extLst>
            <a:ext uri="{FF2B5EF4-FFF2-40B4-BE49-F238E27FC236}">
              <a16:creationId xmlns:a16="http://schemas.microsoft.com/office/drawing/2014/main" id="{06E5B537-660A-47B7-BED5-67730BA84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565150</xdr:colOff>
      <xdr:row>1</xdr:row>
      <xdr:rowOff>165101</xdr:rowOff>
    </xdr:from>
    <xdr:to>
      <xdr:col>12</xdr:col>
      <xdr:colOff>234950</xdr:colOff>
      <xdr:row>7</xdr:row>
      <xdr:rowOff>107951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5C22D50-7D18-48C9-8CD3-0A58734D4C8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261350" y="361951"/>
              <a:ext cx="9906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501650</xdr:colOff>
      <xdr:row>2</xdr:row>
      <xdr:rowOff>28575</xdr:rowOff>
    </xdr:from>
    <xdr:to>
      <xdr:col>10</xdr:col>
      <xdr:colOff>450850</xdr:colOff>
      <xdr:row>16</xdr:row>
      <xdr:rowOff>15875</xdr:rowOff>
    </xdr:to>
    <xdr:graphicFrame macro="">
      <xdr:nvGraphicFramePr>
        <xdr:cNvPr id="7" name="Chart 6">
          <a:extLst>
            <a:ext uri="{FF2B5EF4-FFF2-40B4-BE49-F238E27FC236}">
              <a16:creationId xmlns:a16="http://schemas.microsoft.com/office/drawing/2014/main" id="{4F3880ED-872F-4D76-86FA-34D23094C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431800</xdr:colOff>
      <xdr:row>2</xdr:row>
      <xdr:rowOff>28575</xdr:rowOff>
    </xdr:from>
    <xdr:to>
      <xdr:col>7</xdr:col>
      <xdr:colOff>533400</xdr:colOff>
      <xdr:row>12</xdr:row>
      <xdr:rowOff>12700</xdr:rowOff>
    </xdr:to>
    <xdr:graphicFrame macro="">
      <xdr:nvGraphicFramePr>
        <xdr:cNvPr id="4" name="Chart 3">
          <a:extLst>
            <a:ext uri="{FF2B5EF4-FFF2-40B4-BE49-F238E27FC236}">
              <a16:creationId xmlns:a16="http://schemas.microsoft.com/office/drawing/2014/main" id="{C7D64DE7-EF44-43A0-9FF1-A9F954AE1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323851</xdr:colOff>
      <xdr:row>0</xdr:row>
      <xdr:rowOff>177799</xdr:rowOff>
    </xdr:from>
    <xdr:to>
      <xdr:col>8</xdr:col>
      <xdr:colOff>234950</xdr:colOff>
      <xdr:row>12</xdr:row>
      <xdr:rowOff>101600</xdr:rowOff>
    </xdr:to>
    <xdr:graphicFrame macro="">
      <xdr:nvGraphicFramePr>
        <xdr:cNvPr id="2" name="Chart 1">
          <a:extLst>
            <a:ext uri="{FF2B5EF4-FFF2-40B4-BE49-F238E27FC236}">
              <a16:creationId xmlns:a16="http://schemas.microsoft.com/office/drawing/2014/main" id="{B62CEF1E-91D0-479B-9B0E-44E01DF6B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82550</xdr:colOff>
      <xdr:row>12</xdr:row>
      <xdr:rowOff>60325</xdr:rowOff>
    </xdr:from>
    <xdr:to>
      <xdr:col>11</xdr:col>
      <xdr:colOff>31750</xdr:colOff>
      <xdr:row>26</xdr:row>
      <xdr:rowOff>47625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A5DEE5E-6141-4B89-A31C-00BC11542E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45200" y="24225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6350</xdr:colOff>
      <xdr:row>3</xdr:row>
      <xdr:rowOff>127000</xdr:rowOff>
    </xdr:from>
    <xdr:to>
      <xdr:col>7</xdr:col>
      <xdr:colOff>285750</xdr:colOff>
      <xdr:row>14</xdr:row>
      <xdr:rowOff>12700</xdr:rowOff>
    </xdr:to>
    <xdr:graphicFrame macro="">
      <xdr:nvGraphicFramePr>
        <xdr:cNvPr id="2" name="Chart 1">
          <a:extLst>
            <a:ext uri="{FF2B5EF4-FFF2-40B4-BE49-F238E27FC236}">
              <a16:creationId xmlns:a16="http://schemas.microsoft.com/office/drawing/2014/main" id="{3FD80A34-52A9-4F34-A19D-594DD44A8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457200</xdr:colOff>
      <xdr:row>1</xdr:row>
      <xdr:rowOff>69849</xdr:rowOff>
    </xdr:from>
    <xdr:to>
      <xdr:col>9</xdr:col>
      <xdr:colOff>203200</xdr:colOff>
      <xdr:row>13</xdr:row>
      <xdr:rowOff>76200</xdr:rowOff>
    </xdr:to>
    <xdr:graphicFrame macro="">
      <xdr:nvGraphicFramePr>
        <xdr:cNvPr id="2" name="Chart 1">
          <a:extLst>
            <a:ext uri="{FF2B5EF4-FFF2-40B4-BE49-F238E27FC236}">
              <a16:creationId xmlns:a16="http://schemas.microsoft.com/office/drawing/2014/main" id="{87340FD5-0349-4F05-9B8E-4F2AE60B5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403225</xdr:colOff>
      <xdr:row>2</xdr:row>
      <xdr:rowOff>31749</xdr:rowOff>
    </xdr:from>
    <xdr:to>
      <xdr:col>14</xdr:col>
      <xdr:colOff>317500</xdr:colOff>
      <xdr:row>14</xdr:row>
      <xdr:rowOff>47624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73198B1-86A6-4879-9DAC-9273A8CE8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54875" y="425449"/>
              <a:ext cx="3876675" cy="2378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115458</xdr:colOff>
      <xdr:row>2</xdr:row>
      <xdr:rowOff>105835</xdr:rowOff>
    </xdr:from>
    <xdr:ext cx="14754225" cy="7439025"/>
    <xdr:grpSp>
      <xdr:nvGrpSpPr>
        <xdr:cNvPr id="111" name="Shape 2">
          <a:extLst>
            <a:ext uri="{FF2B5EF4-FFF2-40B4-BE49-F238E27FC236}">
              <a16:creationId xmlns:a16="http://schemas.microsoft.com/office/drawing/2014/main" id="{F0657B36-7224-4B04-A0B9-AAE9310A0416}"/>
            </a:ext>
          </a:extLst>
        </xdr:cNvPr>
        <xdr:cNvGrpSpPr/>
      </xdr:nvGrpSpPr>
      <xdr:grpSpPr>
        <a:xfrm>
          <a:off x="1443185" y="490683"/>
          <a:ext cx="14754225" cy="7439025"/>
          <a:chOff x="0" y="60488"/>
          <a:chExt cx="10692000" cy="7439025"/>
        </a:xfrm>
      </xdr:grpSpPr>
      <xdr:grpSp>
        <xdr:nvGrpSpPr>
          <xdr:cNvPr id="112" name="Shape 29">
            <a:extLst>
              <a:ext uri="{FF2B5EF4-FFF2-40B4-BE49-F238E27FC236}">
                <a16:creationId xmlns:a16="http://schemas.microsoft.com/office/drawing/2014/main" id="{2F3AACF4-3E18-4713-9A48-3374139CD421}"/>
              </a:ext>
            </a:extLst>
          </xdr:cNvPr>
          <xdr:cNvGrpSpPr/>
        </xdr:nvGrpSpPr>
        <xdr:grpSpPr>
          <a:xfrm>
            <a:off x="0" y="60488"/>
            <a:ext cx="10692000" cy="7439025"/>
            <a:chOff x="1752600" y="190500"/>
            <a:chExt cx="13468350" cy="7776000"/>
          </a:xfrm>
        </xdr:grpSpPr>
        <xdr:sp macro="" textlink="">
          <xdr:nvSpPr>
            <xdr:cNvPr id="113" name="Shape 4">
              <a:extLst>
                <a:ext uri="{FF2B5EF4-FFF2-40B4-BE49-F238E27FC236}">
                  <a16:creationId xmlns:a16="http://schemas.microsoft.com/office/drawing/2014/main" id="{39D8398B-8A88-430C-B637-65238A67371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4" name="Shape 30">
              <a:extLst>
                <a:ext uri="{FF2B5EF4-FFF2-40B4-BE49-F238E27FC236}">
                  <a16:creationId xmlns:a16="http://schemas.microsoft.com/office/drawing/2014/main" id="{1B6115D0-75A5-4280-BC91-CAD8704F196B}"/>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115" name="Shape 31">
              <a:extLst>
                <a:ext uri="{FF2B5EF4-FFF2-40B4-BE49-F238E27FC236}">
                  <a16:creationId xmlns:a16="http://schemas.microsoft.com/office/drawing/2014/main" id="{D24F1592-ECE7-40D4-9246-795E7625E528}"/>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116" name="Shape 32">
              <a:extLst>
                <a:ext uri="{FF2B5EF4-FFF2-40B4-BE49-F238E27FC236}">
                  <a16:creationId xmlns:a16="http://schemas.microsoft.com/office/drawing/2014/main" id="{C7A31556-9D1B-43A1-A840-57185A1F5106}"/>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7" name="Shape 33">
              <a:extLst>
                <a:ext uri="{FF2B5EF4-FFF2-40B4-BE49-F238E27FC236}">
                  <a16:creationId xmlns:a16="http://schemas.microsoft.com/office/drawing/2014/main" id="{6B630947-6027-4900-AEAD-7154F1C9E41D}"/>
                </a:ext>
              </a:extLst>
            </xdr:cNvPr>
            <xdr:cNvSpPr/>
          </xdr:nvSpPr>
          <xdr:spPr>
            <a:xfrm>
              <a:off x="5846123" y="2294838"/>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18" name="Shape 34">
              <a:extLst>
                <a:ext uri="{FF2B5EF4-FFF2-40B4-BE49-F238E27FC236}">
                  <a16:creationId xmlns:a16="http://schemas.microsoft.com/office/drawing/2014/main" id="{149605C7-FE2D-43B8-8EDB-AE159A1ACF1C}"/>
                </a:ext>
              </a:extLst>
            </xdr:cNvPr>
            <xdr:cNvGrpSpPr/>
          </xdr:nvGrpSpPr>
          <xdr:grpSpPr>
            <a:xfrm>
              <a:off x="1846116" y="1215714"/>
              <a:ext cx="13289109" cy="998848"/>
              <a:chOff x="1846116" y="1215714"/>
              <a:chExt cx="13403409" cy="998848"/>
            </a:xfrm>
          </xdr:grpSpPr>
          <xdr:sp macro="" textlink="">
            <xdr:nvSpPr>
              <xdr:cNvPr id="133" name="Shape 35">
                <a:extLst>
                  <a:ext uri="{FF2B5EF4-FFF2-40B4-BE49-F238E27FC236}">
                    <a16:creationId xmlns:a16="http://schemas.microsoft.com/office/drawing/2014/main" id="{1489C9F7-DE6B-487A-816D-327CEAE1224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4" name="Shape 36">
                <a:extLst>
                  <a:ext uri="{FF2B5EF4-FFF2-40B4-BE49-F238E27FC236}">
                    <a16:creationId xmlns:a16="http://schemas.microsoft.com/office/drawing/2014/main" id="{F2E5FC30-E4BA-4E5B-9F4C-BADC97B7B64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5" name="Shape 37">
                <a:extLst>
                  <a:ext uri="{FF2B5EF4-FFF2-40B4-BE49-F238E27FC236}">
                    <a16:creationId xmlns:a16="http://schemas.microsoft.com/office/drawing/2014/main" id="{85E16B18-5608-4B88-9EF5-AC660820AE4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6" name="Shape 38">
                <a:extLst>
                  <a:ext uri="{FF2B5EF4-FFF2-40B4-BE49-F238E27FC236}">
                    <a16:creationId xmlns:a16="http://schemas.microsoft.com/office/drawing/2014/main" id="{6B4D7FCF-4428-45F7-88C3-19A4288EE43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7" name="Shape 39">
                <a:extLst>
                  <a:ext uri="{FF2B5EF4-FFF2-40B4-BE49-F238E27FC236}">
                    <a16:creationId xmlns:a16="http://schemas.microsoft.com/office/drawing/2014/main" id="{4FAD3C57-3CEC-40A8-B6E7-BE8CA4739AF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19" name="Shape 40">
              <a:extLst>
                <a:ext uri="{FF2B5EF4-FFF2-40B4-BE49-F238E27FC236}">
                  <a16:creationId xmlns:a16="http://schemas.microsoft.com/office/drawing/2014/main" id="{A508B78C-4F9D-41E5-9829-88767E57C4F0}"/>
                </a:ext>
              </a:extLst>
            </xdr:cNvPr>
            <xdr:cNvGrpSpPr/>
          </xdr:nvGrpSpPr>
          <xdr:grpSpPr>
            <a:xfrm>
              <a:off x="1847145" y="5162550"/>
              <a:ext cx="3867930" cy="2709509"/>
              <a:chOff x="1847145" y="2304895"/>
              <a:chExt cx="3867930" cy="2772878"/>
            </a:xfrm>
          </xdr:grpSpPr>
          <xdr:sp macro="" textlink="">
            <xdr:nvSpPr>
              <xdr:cNvPr id="131" name="Shape 41">
                <a:extLst>
                  <a:ext uri="{FF2B5EF4-FFF2-40B4-BE49-F238E27FC236}">
                    <a16:creationId xmlns:a16="http://schemas.microsoft.com/office/drawing/2014/main" id="{CDE3EE0D-41FB-4DE7-9AD2-41BD36E00DB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2" name="Shape 42">
                <a:extLst>
                  <a:ext uri="{FF2B5EF4-FFF2-40B4-BE49-F238E27FC236}">
                    <a16:creationId xmlns:a16="http://schemas.microsoft.com/office/drawing/2014/main" id="{6E3C31CE-325B-444C-9C93-5C1AA874F9D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20" name="Shape 43">
              <a:extLst>
                <a:ext uri="{FF2B5EF4-FFF2-40B4-BE49-F238E27FC236}">
                  <a16:creationId xmlns:a16="http://schemas.microsoft.com/office/drawing/2014/main" id="{7224217D-ABAD-45FB-A5E9-B4587ED418F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1" name="Shape 44">
              <a:extLst>
                <a:ext uri="{FF2B5EF4-FFF2-40B4-BE49-F238E27FC236}">
                  <a16:creationId xmlns:a16="http://schemas.microsoft.com/office/drawing/2014/main" id="{F8FE5D8D-D71F-412B-B81C-A9C60811BFA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2" name="Shape 45">
              <a:extLst>
                <a:ext uri="{FF2B5EF4-FFF2-40B4-BE49-F238E27FC236}">
                  <a16:creationId xmlns:a16="http://schemas.microsoft.com/office/drawing/2014/main" id="{CC180DD3-2218-49FB-B297-B03B637C3A3D}"/>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3" name="Shape 46">
              <a:extLst>
                <a:ext uri="{FF2B5EF4-FFF2-40B4-BE49-F238E27FC236}">
                  <a16:creationId xmlns:a16="http://schemas.microsoft.com/office/drawing/2014/main" id="{B30D34BA-0D09-4A5F-8C7B-1259C4F97F2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4" name="Shape 47">
              <a:extLst>
                <a:ext uri="{FF2B5EF4-FFF2-40B4-BE49-F238E27FC236}">
                  <a16:creationId xmlns:a16="http://schemas.microsoft.com/office/drawing/2014/main" id="{8266E20B-FA85-49F9-8B5A-F456AAA2EAC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5" name="Shape 48">
              <a:extLst>
                <a:ext uri="{FF2B5EF4-FFF2-40B4-BE49-F238E27FC236}">
                  <a16:creationId xmlns:a16="http://schemas.microsoft.com/office/drawing/2014/main" id="{2DEE4514-FA43-4587-B42E-013B70467E8F}"/>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6" name="Shape 49">
              <a:extLst>
                <a:ext uri="{FF2B5EF4-FFF2-40B4-BE49-F238E27FC236}">
                  <a16:creationId xmlns:a16="http://schemas.microsoft.com/office/drawing/2014/main" id="{DCE53DB3-4C56-4B0B-B532-DE5B067A2EF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7" name="Shape 50">
              <a:extLst>
                <a:ext uri="{FF2B5EF4-FFF2-40B4-BE49-F238E27FC236}">
                  <a16:creationId xmlns:a16="http://schemas.microsoft.com/office/drawing/2014/main" id="{5084D6A9-D962-4BFA-985A-7B568601654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28" name="Shape 51">
              <a:extLst>
                <a:ext uri="{FF2B5EF4-FFF2-40B4-BE49-F238E27FC236}">
                  <a16:creationId xmlns:a16="http://schemas.microsoft.com/office/drawing/2014/main" id="{5F25B62D-0895-4135-B13A-C9D1EC3B460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9" name="Shape 52">
              <a:extLst>
                <a:ext uri="{FF2B5EF4-FFF2-40B4-BE49-F238E27FC236}">
                  <a16:creationId xmlns:a16="http://schemas.microsoft.com/office/drawing/2014/main" id="{46D34A95-E387-4DB3-9ABF-06C2615D167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0" name="Shape 53">
              <a:extLst>
                <a:ext uri="{FF2B5EF4-FFF2-40B4-BE49-F238E27FC236}">
                  <a16:creationId xmlns:a16="http://schemas.microsoft.com/office/drawing/2014/main" id="{CBB9E468-604D-47EC-A62F-505B846C6949}"/>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307880</xdr:colOff>
      <xdr:row>7</xdr:row>
      <xdr:rowOff>182802</xdr:rowOff>
    </xdr:from>
    <xdr:to>
      <xdr:col>5</xdr:col>
      <xdr:colOff>298258</xdr:colOff>
      <xdr:row>9</xdr:row>
      <xdr:rowOff>182803</xdr:rowOff>
    </xdr:to>
    <xdr:sp macro="" textlink="">
      <xdr:nvSpPr>
        <xdr:cNvPr id="138" name="TextBox 137">
          <a:extLst>
            <a:ext uri="{FF2B5EF4-FFF2-40B4-BE49-F238E27FC236}">
              <a16:creationId xmlns:a16="http://schemas.microsoft.com/office/drawing/2014/main" id="{9CD17553-AF48-4544-8479-2F13319C4135}"/>
            </a:ext>
          </a:extLst>
        </xdr:cNvPr>
        <xdr:cNvSpPr txBox="1"/>
      </xdr:nvSpPr>
      <xdr:spPr>
        <a:xfrm>
          <a:off x="1635607" y="1529772"/>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2</xdr:col>
      <xdr:colOff>509924</xdr:colOff>
      <xdr:row>9</xdr:row>
      <xdr:rowOff>134697</xdr:rowOff>
    </xdr:from>
    <xdr:to>
      <xdr:col>5</xdr:col>
      <xdr:colOff>336743</xdr:colOff>
      <xdr:row>11</xdr:row>
      <xdr:rowOff>163560</xdr:rowOff>
    </xdr:to>
    <xdr:sp macro="" textlink="KPI!A7">
      <xdr:nvSpPr>
        <xdr:cNvPr id="139" name="TextBox 138">
          <a:extLst>
            <a:ext uri="{FF2B5EF4-FFF2-40B4-BE49-F238E27FC236}">
              <a16:creationId xmlns:a16="http://schemas.microsoft.com/office/drawing/2014/main" id="{7319B103-1AB8-40E4-87FD-5389E1B651FB}"/>
            </a:ext>
          </a:extLst>
        </xdr:cNvPr>
        <xdr:cNvSpPr txBox="1"/>
      </xdr:nvSpPr>
      <xdr:spPr>
        <a:xfrm>
          <a:off x="1837651" y="1866515"/>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EC9296-4A11-4A4A-AFD4-44B48E74DB10}" type="TxLink">
            <a:rPr lang="en-US" sz="2800" b="1" i="0" u="none" strike="noStrike">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8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546870</xdr:colOff>
      <xdr:row>7</xdr:row>
      <xdr:rowOff>163561</xdr:rowOff>
    </xdr:from>
    <xdr:to>
      <xdr:col>9</xdr:col>
      <xdr:colOff>288636</xdr:colOff>
      <xdr:row>10</xdr:row>
      <xdr:rowOff>67349</xdr:rowOff>
    </xdr:to>
    <xdr:sp macro="" textlink="">
      <xdr:nvSpPr>
        <xdr:cNvPr id="140" name="TextBox 139">
          <a:extLst>
            <a:ext uri="{FF2B5EF4-FFF2-40B4-BE49-F238E27FC236}">
              <a16:creationId xmlns:a16="http://schemas.microsoft.com/office/drawing/2014/main" id="{08BCA877-B6F9-4990-9A72-BE6B0D3B1A86}"/>
            </a:ext>
          </a:extLst>
        </xdr:cNvPr>
        <xdr:cNvSpPr txBox="1"/>
      </xdr:nvSpPr>
      <xdr:spPr>
        <a:xfrm>
          <a:off x="4530052" y="1510531"/>
          <a:ext cx="1733357" cy="48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7030A0"/>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113916</xdr:colOff>
      <xdr:row>9</xdr:row>
      <xdr:rowOff>162024</xdr:rowOff>
    </xdr:from>
    <xdr:to>
      <xdr:col>9</xdr:col>
      <xdr:colOff>604598</xdr:colOff>
      <xdr:row>11</xdr:row>
      <xdr:rowOff>190887</xdr:rowOff>
    </xdr:to>
    <xdr:sp macro="" textlink="KPI!B7">
      <xdr:nvSpPr>
        <xdr:cNvPr id="141" name="TextBox 140">
          <a:extLst>
            <a:ext uri="{FF2B5EF4-FFF2-40B4-BE49-F238E27FC236}">
              <a16:creationId xmlns:a16="http://schemas.microsoft.com/office/drawing/2014/main" id="{A9B9C5CC-ACD1-448A-9405-E11C52813625}"/>
            </a:ext>
          </a:extLst>
        </xdr:cNvPr>
        <xdr:cNvSpPr txBox="1"/>
      </xdr:nvSpPr>
      <xdr:spPr>
        <a:xfrm>
          <a:off x="4760961" y="1893842"/>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B950E3-F880-445C-88F3-AB0A81D1EB8B}" type="TxLink">
            <a:rPr lang="en-US" sz="2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210128</xdr:colOff>
      <xdr:row>8</xdr:row>
      <xdr:rowOff>36945</xdr:rowOff>
    </xdr:from>
    <xdr:to>
      <xdr:col>14</xdr:col>
      <xdr:colOff>413712</xdr:colOff>
      <xdr:row>10</xdr:row>
      <xdr:rowOff>36946</xdr:rowOff>
    </xdr:to>
    <xdr:sp macro="" textlink="">
      <xdr:nvSpPr>
        <xdr:cNvPr id="142" name="TextBox 141">
          <a:extLst>
            <a:ext uri="{FF2B5EF4-FFF2-40B4-BE49-F238E27FC236}">
              <a16:creationId xmlns:a16="http://schemas.microsoft.com/office/drawing/2014/main" id="{0A46A78A-2D1E-4847-B268-3AFD93B82757}"/>
            </a:ext>
          </a:extLst>
        </xdr:cNvPr>
        <xdr:cNvSpPr txBox="1"/>
      </xdr:nvSpPr>
      <xdr:spPr>
        <a:xfrm>
          <a:off x="7512628" y="1576339"/>
          <a:ext cx="2195175"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Active</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a:t>
          </a:r>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Employees</a:t>
          </a:r>
        </a:p>
      </xdr:txBody>
    </xdr:sp>
    <xdr:clientData/>
  </xdr:twoCellAnchor>
  <xdr:twoCellAnchor>
    <xdr:from>
      <xdr:col>11</xdr:col>
      <xdr:colOff>489142</xdr:colOff>
      <xdr:row>10</xdr:row>
      <xdr:rowOff>27325</xdr:rowOff>
    </xdr:from>
    <xdr:to>
      <xdr:col>14</xdr:col>
      <xdr:colOff>315961</xdr:colOff>
      <xdr:row>12</xdr:row>
      <xdr:rowOff>56188</xdr:rowOff>
    </xdr:to>
    <xdr:sp macro="" textlink="KPI!D7">
      <xdr:nvSpPr>
        <xdr:cNvPr id="143" name="TextBox 142">
          <a:extLst>
            <a:ext uri="{FF2B5EF4-FFF2-40B4-BE49-F238E27FC236}">
              <a16:creationId xmlns:a16="http://schemas.microsoft.com/office/drawing/2014/main" id="{51E826A7-92F7-4B6D-8D94-B74AA74519A5}"/>
            </a:ext>
          </a:extLst>
        </xdr:cNvPr>
        <xdr:cNvSpPr txBox="1"/>
      </xdr:nvSpPr>
      <xdr:spPr>
        <a:xfrm>
          <a:off x="7791642" y="1951567"/>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45F27C-0472-4CB9-B65A-8E858826D44F}" type="TxLink">
            <a:rPr lang="en-US" sz="2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508385</xdr:colOff>
      <xdr:row>8</xdr:row>
      <xdr:rowOff>36945</xdr:rowOff>
    </xdr:from>
    <xdr:to>
      <xdr:col>18</xdr:col>
      <xdr:colOff>498764</xdr:colOff>
      <xdr:row>10</xdr:row>
      <xdr:rowOff>36946</xdr:rowOff>
    </xdr:to>
    <xdr:sp macro="" textlink="">
      <xdr:nvSpPr>
        <xdr:cNvPr id="144" name="TextBox 143">
          <a:extLst>
            <a:ext uri="{FF2B5EF4-FFF2-40B4-BE49-F238E27FC236}">
              <a16:creationId xmlns:a16="http://schemas.microsoft.com/office/drawing/2014/main" id="{F32C7607-4FB3-4D4D-B31D-29703A6F0777}"/>
            </a:ext>
          </a:extLst>
        </xdr:cNvPr>
        <xdr:cNvSpPr txBox="1"/>
      </xdr:nvSpPr>
      <xdr:spPr>
        <a:xfrm>
          <a:off x="10466340" y="1576339"/>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Attrition</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Rate</a:t>
          </a:r>
          <a:endPar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46566</xdr:colOff>
      <xdr:row>9</xdr:row>
      <xdr:rowOff>181264</xdr:rowOff>
    </xdr:from>
    <xdr:to>
      <xdr:col>18</xdr:col>
      <xdr:colOff>537249</xdr:colOff>
      <xdr:row>12</xdr:row>
      <xdr:rowOff>17703</xdr:rowOff>
    </xdr:to>
    <xdr:sp macro="" textlink="KPI!E7">
      <xdr:nvSpPr>
        <xdr:cNvPr id="145" name="TextBox 144">
          <a:extLst>
            <a:ext uri="{FF2B5EF4-FFF2-40B4-BE49-F238E27FC236}">
              <a16:creationId xmlns:a16="http://schemas.microsoft.com/office/drawing/2014/main" id="{96C8B5D0-0B2A-4146-A7E3-913DF51E7A66}"/>
            </a:ext>
          </a:extLst>
        </xdr:cNvPr>
        <xdr:cNvSpPr txBox="1"/>
      </xdr:nvSpPr>
      <xdr:spPr>
        <a:xfrm>
          <a:off x="10668384" y="1913082"/>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0065A2-5983-45F8-9707-8C34D5D3D92F}" type="TxLink">
            <a:rPr lang="en-US" sz="2800" b="1" i="0" u="none" strike="noStrike">
              <a:solidFill>
                <a:srgbClr val="000000"/>
              </a:solidFill>
              <a:latin typeface="Calibri"/>
              <a:ea typeface="Lato black" panose="020F0502020204030203" pitchFamily="34" charset="0"/>
              <a:cs typeface="Calibri"/>
            </a:rPr>
            <a:pPr algn="ctr"/>
            <a:t>16.12%</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219749</xdr:colOff>
      <xdr:row>8</xdr:row>
      <xdr:rowOff>8082</xdr:rowOff>
    </xdr:from>
    <xdr:to>
      <xdr:col>23</xdr:col>
      <xdr:colOff>210127</xdr:colOff>
      <xdr:row>10</xdr:row>
      <xdr:rowOff>8083</xdr:rowOff>
    </xdr:to>
    <xdr:sp macro="" textlink="">
      <xdr:nvSpPr>
        <xdr:cNvPr id="146" name="TextBox 145">
          <a:extLst>
            <a:ext uri="{FF2B5EF4-FFF2-40B4-BE49-F238E27FC236}">
              <a16:creationId xmlns:a16="http://schemas.microsoft.com/office/drawing/2014/main" id="{1E27FC39-00DC-4C18-8C97-048A9B332F6B}"/>
            </a:ext>
          </a:extLst>
        </xdr:cNvPr>
        <xdr:cNvSpPr txBox="1"/>
      </xdr:nvSpPr>
      <xdr:spPr>
        <a:xfrm>
          <a:off x="13497022" y="1547476"/>
          <a:ext cx="1981969" cy="3848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rPr>
            <a:t>Average</a:t>
          </a:r>
          <a:r>
            <a:rPr lang="en-US" sz="1800" baseline="0">
              <a:solidFill>
                <a:srgbClr val="7030A0"/>
              </a:solidFill>
              <a:latin typeface="Lato black" panose="020F0502020204030203" pitchFamily="34" charset="0"/>
              <a:ea typeface="Lato black" panose="020F0502020204030203" pitchFamily="34" charset="0"/>
              <a:cs typeface="Lato black" panose="020F0502020204030203" pitchFamily="34" charset="0"/>
            </a:rPr>
            <a:t> Age</a:t>
          </a:r>
          <a:endParaRPr lang="en-US" sz="1800">
            <a:solidFill>
              <a:srgbClr val="7030A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142779</xdr:colOff>
      <xdr:row>9</xdr:row>
      <xdr:rowOff>171643</xdr:rowOff>
    </xdr:from>
    <xdr:to>
      <xdr:col>22</xdr:col>
      <xdr:colOff>633462</xdr:colOff>
      <xdr:row>12</xdr:row>
      <xdr:rowOff>8082</xdr:rowOff>
    </xdr:to>
    <xdr:sp macro="" textlink="KPI!C7">
      <xdr:nvSpPr>
        <xdr:cNvPr id="148" name="TextBox 147">
          <a:extLst>
            <a:ext uri="{FF2B5EF4-FFF2-40B4-BE49-F238E27FC236}">
              <a16:creationId xmlns:a16="http://schemas.microsoft.com/office/drawing/2014/main" id="{81141365-1F3F-40D8-9441-AE2CEFD926EE}"/>
            </a:ext>
          </a:extLst>
        </xdr:cNvPr>
        <xdr:cNvSpPr txBox="1"/>
      </xdr:nvSpPr>
      <xdr:spPr>
        <a:xfrm>
          <a:off x="13420052" y="1903461"/>
          <a:ext cx="1818410"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17B372-674B-420D-AC45-F91E3C8C68BD}" type="TxLink">
            <a:rPr lang="en-US" sz="2800" b="1" i="0" u="none" strike="noStrike">
              <a:solidFill>
                <a:srgbClr val="000000"/>
              </a:solidFill>
              <a:latin typeface="Calibri"/>
              <a:ea typeface="Lato black" panose="020F0502020204030203" pitchFamily="34" charset="0"/>
              <a:cs typeface="Calibri"/>
            </a:rPr>
            <a:pPr algn="ctr"/>
            <a:t>37</a:t>
          </a:fld>
          <a:endParaRPr lang="en-US" sz="5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5</xdr:col>
      <xdr:colOff>577273</xdr:colOff>
      <xdr:row>8</xdr:row>
      <xdr:rowOff>76970</xdr:rowOff>
    </xdr:from>
    <xdr:ext cx="333375" cy="314325"/>
    <xdr:pic>
      <xdr:nvPicPr>
        <xdr:cNvPr id="149" name="image4.png">
          <a:extLst>
            <a:ext uri="{FF2B5EF4-FFF2-40B4-BE49-F238E27FC236}">
              <a16:creationId xmlns:a16="http://schemas.microsoft.com/office/drawing/2014/main" id="{DA2DC1FC-7EC1-4608-B18E-9BB1EAC41F6E}"/>
            </a:ext>
          </a:extLst>
        </xdr:cNvPr>
        <xdr:cNvPicPr preferRelativeResize="0"/>
      </xdr:nvPicPr>
      <xdr:blipFill>
        <a:blip xmlns:r="http://schemas.openxmlformats.org/officeDocument/2006/relationships" r:embed="rId1" cstate="print"/>
        <a:stretch>
          <a:fillRect/>
        </a:stretch>
      </xdr:blipFill>
      <xdr:spPr>
        <a:xfrm>
          <a:off x="3896591" y="1616364"/>
          <a:ext cx="333375" cy="314325"/>
        </a:xfrm>
        <a:prstGeom prst="rect">
          <a:avLst/>
        </a:prstGeom>
        <a:noFill/>
      </xdr:spPr>
    </xdr:pic>
    <xdr:clientData fLocksWithSheet="0"/>
  </xdr:oneCellAnchor>
  <xdr:oneCellAnchor>
    <xdr:from>
      <xdr:col>14</xdr:col>
      <xdr:colOff>404090</xdr:colOff>
      <xdr:row>8</xdr:row>
      <xdr:rowOff>67348</xdr:rowOff>
    </xdr:from>
    <xdr:ext cx="419100" cy="304800"/>
    <xdr:pic>
      <xdr:nvPicPr>
        <xdr:cNvPr id="150" name="image5.png">
          <a:extLst>
            <a:ext uri="{FF2B5EF4-FFF2-40B4-BE49-F238E27FC236}">
              <a16:creationId xmlns:a16="http://schemas.microsoft.com/office/drawing/2014/main" id="{A3265136-C389-4F3D-A18D-08A2F9BDFD56}"/>
            </a:ext>
          </a:extLst>
        </xdr:cNvPr>
        <xdr:cNvPicPr preferRelativeResize="0"/>
      </xdr:nvPicPr>
      <xdr:blipFill>
        <a:blip xmlns:r="http://schemas.openxmlformats.org/officeDocument/2006/relationships" r:embed="rId2" cstate="print"/>
        <a:stretch>
          <a:fillRect/>
        </a:stretch>
      </xdr:blipFill>
      <xdr:spPr>
        <a:xfrm>
          <a:off x="9698181" y="1606742"/>
          <a:ext cx="419100" cy="304800"/>
        </a:xfrm>
        <a:prstGeom prst="rect">
          <a:avLst/>
        </a:prstGeom>
        <a:noFill/>
      </xdr:spPr>
    </xdr:pic>
    <xdr:clientData fLocksWithSheet="0"/>
  </xdr:oneCellAnchor>
  <xdr:oneCellAnchor>
    <xdr:from>
      <xdr:col>19</xdr:col>
      <xdr:colOff>0</xdr:colOff>
      <xdr:row>8</xdr:row>
      <xdr:rowOff>57727</xdr:rowOff>
    </xdr:from>
    <xdr:ext cx="390525" cy="314325"/>
    <xdr:pic>
      <xdr:nvPicPr>
        <xdr:cNvPr id="151" name="image2.png">
          <a:extLst>
            <a:ext uri="{FF2B5EF4-FFF2-40B4-BE49-F238E27FC236}">
              <a16:creationId xmlns:a16="http://schemas.microsoft.com/office/drawing/2014/main" id="{6346AEAF-8EC5-4FA2-AFA7-192C73EE22F1}"/>
            </a:ext>
          </a:extLst>
        </xdr:cNvPr>
        <xdr:cNvPicPr preferRelativeResize="0"/>
      </xdr:nvPicPr>
      <xdr:blipFill>
        <a:blip xmlns:r="http://schemas.openxmlformats.org/officeDocument/2006/relationships" r:embed="rId3" cstate="print"/>
        <a:stretch>
          <a:fillRect/>
        </a:stretch>
      </xdr:blipFill>
      <xdr:spPr>
        <a:xfrm>
          <a:off x="12613409" y="1597121"/>
          <a:ext cx="390525" cy="314325"/>
        </a:xfrm>
        <a:prstGeom prst="rect">
          <a:avLst/>
        </a:prstGeom>
        <a:noFill/>
      </xdr:spPr>
    </xdr:pic>
    <xdr:clientData fLocksWithSheet="0"/>
  </xdr:oneCellAnchor>
  <xdr:oneCellAnchor>
    <xdr:from>
      <xdr:col>23</xdr:col>
      <xdr:colOff>230909</xdr:colOff>
      <xdr:row>8</xdr:row>
      <xdr:rowOff>76969</xdr:rowOff>
    </xdr:from>
    <xdr:ext cx="295275" cy="266700"/>
    <xdr:pic>
      <xdr:nvPicPr>
        <xdr:cNvPr id="153" name="image6.png">
          <a:extLst>
            <a:ext uri="{FF2B5EF4-FFF2-40B4-BE49-F238E27FC236}">
              <a16:creationId xmlns:a16="http://schemas.microsoft.com/office/drawing/2014/main" id="{3D5FE5FE-55B1-488E-9885-52EF338A3B62}"/>
            </a:ext>
          </a:extLst>
        </xdr:cNvPr>
        <xdr:cNvPicPr preferRelativeResize="0"/>
      </xdr:nvPicPr>
      <xdr:blipFill>
        <a:blip xmlns:r="http://schemas.openxmlformats.org/officeDocument/2006/relationships" r:embed="rId4" cstate="print"/>
        <a:stretch>
          <a:fillRect/>
        </a:stretch>
      </xdr:blipFill>
      <xdr:spPr>
        <a:xfrm>
          <a:off x="15499773" y="1616363"/>
          <a:ext cx="295275" cy="266700"/>
        </a:xfrm>
        <a:prstGeom prst="rect">
          <a:avLst/>
        </a:prstGeom>
        <a:noFill/>
      </xdr:spPr>
    </xdr:pic>
    <xdr:clientData fLocksWithSheet="0"/>
  </xdr:oneCellAnchor>
  <xdr:oneCellAnchor>
    <xdr:from>
      <xdr:col>10</xdr:col>
      <xdr:colOff>76970</xdr:colOff>
      <xdr:row>7</xdr:row>
      <xdr:rowOff>153940</xdr:rowOff>
    </xdr:from>
    <xdr:ext cx="485775" cy="400050"/>
    <xdr:pic>
      <xdr:nvPicPr>
        <xdr:cNvPr id="154" name="image7.png">
          <a:extLst>
            <a:ext uri="{FF2B5EF4-FFF2-40B4-BE49-F238E27FC236}">
              <a16:creationId xmlns:a16="http://schemas.microsoft.com/office/drawing/2014/main" id="{652BFF9B-C526-4A02-89A3-77154F86EEFD}"/>
            </a:ext>
          </a:extLst>
        </xdr:cNvPr>
        <xdr:cNvPicPr preferRelativeResize="0"/>
      </xdr:nvPicPr>
      <xdr:blipFill>
        <a:blip xmlns:r="http://schemas.openxmlformats.org/officeDocument/2006/relationships" r:embed="rId5" cstate="print"/>
        <a:stretch>
          <a:fillRect/>
        </a:stretch>
      </xdr:blipFill>
      <xdr:spPr>
        <a:xfrm>
          <a:off x="6715606" y="1500910"/>
          <a:ext cx="485775" cy="400050"/>
        </a:xfrm>
        <a:prstGeom prst="rect">
          <a:avLst/>
        </a:prstGeom>
        <a:noFill/>
      </xdr:spPr>
    </xdr:pic>
    <xdr:clientData fLocksWithSheet="0"/>
  </xdr:oneCellAnchor>
  <xdr:twoCellAnchor>
    <xdr:from>
      <xdr:col>4</xdr:col>
      <xdr:colOff>307878</xdr:colOff>
      <xdr:row>3</xdr:row>
      <xdr:rowOff>96212</xdr:rowOff>
    </xdr:from>
    <xdr:to>
      <xdr:col>14</xdr:col>
      <xdr:colOff>606136</xdr:colOff>
      <xdr:row>6</xdr:row>
      <xdr:rowOff>144319</xdr:rowOff>
    </xdr:to>
    <xdr:sp macro="" textlink="">
      <xdr:nvSpPr>
        <xdr:cNvPr id="155" name="TextBox 154">
          <a:extLst>
            <a:ext uri="{FF2B5EF4-FFF2-40B4-BE49-F238E27FC236}">
              <a16:creationId xmlns:a16="http://schemas.microsoft.com/office/drawing/2014/main" id="{C4F9E60C-9ACC-45B5-91DA-B6C7D7FD5CE8}"/>
            </a:ext>
          </a:extLst>
        </xdr:cNvPr>
        <xdr:cNvSpPr txBox="1"/>
      </xdr:nvSpPr>
      <xdr:spPr>
        <a:xfrm>
          <a:off x="2963333" y="673485"/>
          <a:ext cx="6936894" cy="62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2</xdr:col>
      <xdr:colOff>567653</xdr:colOff>
      <xdr:row>3</xdr:row>
      <xdr:rowOff>115453</xdr:rowOff>
    </xdr:from>
    <xdr:ext cx="817802" cy="615759"/>
    <xdr:pic>
      <xdr:nvPicPr>
        <xdr:cNvPr id="156" name="image1.png">
          <a:extLst>
            <a:ext uri="{FF2B5EF4-FFF2-40B4-BE49-F238E27FC236}">
              <a16:creationId xmlns:a16="http://schemas.microsoft.com/office/drawing/2014/main" id="{734BF386-6FF2-4FC6-8AFD-CEFB27BE6796}"/>
            </a:ext>
          </a:extLst>
        </xdr:cNvPr>
        <xdr:cNvPicPr preferRelativeResize="0"/>
      </xdr:nvPicPr>
      <xdr:blipFill>
        <a:blip xmlns:r="http://schemas.openxmlformats.org/officeDocument/2006/relationships" r:embed="rId6" cstate="print"/>
        <a:stretch>
          <a:fillRect/>
        </a:stretch>
      </xdr:blipFill>
      <xdr:spPr>
        <a:xfrm>
          <a:off x="1895380" y="692726"/>
          <a:ext cx="817802" cy="615759"/>
        </a:xfrm>
        <a:prstGeom prst="rect">
          <a:avLst/>
        </a:prstGeom>
        <a:noFill/>
      </xdr:spPr>
    </xdr:pic>
    <xdr:clientData fLocksWithSheet="0"/>
  </xdr:oneCellAnchor>
  <xdr:oneCellAnchor>
    <xdr:from>
      <xdr:col>15</xdr:col>
      <xdr:colOff>336742</xdr:colOff>
      <xdr:row>3</xdr:row>
      <xdr:rowOff>76970</xdr:rowOff>
    </xdr:from>
    <xdr:ext cx="723900" cy="628650"/>
    <xdr:pic>
      <xdr:nvPicPr>
        <xdr:cNvPr id="186" name="image3.png">
          <a:extLst>
            <a:ext uri="{FF2B5EF4-FFF2-40B4-BE49-F238E27FC236}">
              <a16:creationId xmlns:a16="http://schemas.microsoft.com/office/drawing/2014/main" id="{8A70D54C-553F-49CD-AF35-5EB56EA02B0E}"/>
            </a:ext>
          </a:extLst>
        </xdr:cNvPr>
        <xdr:cNvPicPr preferRelativeResize="0"/>
      </xdr:nvPicPr>
      <xdr:blipFill>
        <a:blip xmlns:r="http://schemas.openxmlformats.org/officeDocument/2006/relationships" r:embed="rId7" cstate="print"/>
        <a:stretch>
          <a:fillRect/>
        </a:stretch>
      </xdr:blipFill>
      <xdr:spPr>
        <a:xfrm>
          <a:off x="10294697" y="654243"/>
          <a:ext cx="723900" cy="628650"/>
        </a:xfrm>
        <a:prstGeom prst="rect">
          <a:avLst/>
        </a:prstGeom>
        <a:noFill/>
      </xdr:spPr>
    </xdr:pic>
    <xdr:clientData fLocksWithSheet="0"/>
  </xdr:oneCellAnchor>
  <xdr:twoCellAnchor>
    <xdr:from>
      <xdr:col>16</xdr:col>
      <xdr:colOff>394469</xdr:colOff>
      <xdr:row>3</xdr:row>
      <xdr:rowOff>1</xdr:rowOff>
    </xdr:from>
    <xdr:to>
      <xdr:col>19</xdr:col>
      <xdr:colOff>230908</xdr:colOff>
      <xdr:row>8</xdr:row>
      <xdr:rowOff>76970</xdr:rowOff>
    </xdr:to>
    <xdr:sp macro="" textlink="">
      <xdr:nvSpPr>
        <xdr:cNvPr id="187" name="TextBox 186">
          <a:extLst>
            <a:ext uri="{FF2B5EF4-FFF2-40B4-BE49-F238E27FC236}">
              <a16:creationId xmlns:a16="http://schemas.microsoft.com/office/drawing/2014/main" id="{943D248D-3C57-4174-8801-821134E5C55B}"/>
            </a:ext>
          </a:extLst>
        </xdr:cNvPr>
        <xdr:cNvSpPr txBox="1"/>
      </xdr:nvSpPr>
      <xdr:spPr>
        <a:xfrm>
          <a:off x="11016287" y="577274"/>
          <a:ext cx="1828030" cy="1039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a:solidFill>
                <a:srgbClr val="7030A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18</xdr:col>
      <xdr:colOff>240531</xdr:colOff>
      <xdr:row>3</xdr:row>
      <xdr:rowOff>1</xdr:rowOff>
    </xdr:from>
    <xdr:to>
      <xdr:col>21</xdr:col>
      <xdr:colOff>9622</xdr:colOff>
      <xdr:row>7</xdr:row>
      <xdr:rowOff>9621</xdr:rowOff>
    </xdr:to>
    <xdr:graphicFrame macro="">
      <xdr:nvGraphicFramePr>
        <xdr:cNvPr id="188" name="Chart 187">
          <a:extLst>
            <a:ext uri="{FF2B5EF4-FFF2-40B4-BE49-F238E27FC236}">
              <a16:creationId xmlns:a16="http://schemas.microsoft.com/office/drawing/2014/main" id="{CB2E4262-40A8-4506-BB54-67437D6AA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442575</xdr:colOff>
      <xdr:row>3</xdr:row>
      <xdr:rowOff>182802</xdr:rowOff>
    </xdr:from>
    <xdr:to>
      <xdr:col>20</xdr:col>
      <xdr:colOff>173180</xdr:colOff>
      <xdr:row>5</xdr:row>
      <xdr:rowOff>76968</xdr:rowOff>
    </xdr:to>
    <xdr:sp macro="" textlink="RATING!$B$6">
      <xdr:nvSpPr>
        <xdr:cNvPr id="195" name="TextBox 194">
          <a:extLst>
            <a:ext uri="{FF2B5EF4-FFF2-40B4-BE49-F238E27FC236}">
              <a16:creationId xmlns:a16="http://schemas.microsoft.com/office/drawing/2014/main" id="{41B7C1AC-9D9E-481C-BFA5-97A69CBB5E5D}"/>
            </a:ext>
          </a:extLst>
        </xdr:cNvPr>
        <xdr:cNvSpPr txBox="1"/>
      </xdr:nvSpPr>
      <xdr:spPr>
        <a:xfrm>
          <a:off x="13055984" y="760075"/>
          <a:ext cx="394469" cy="279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7CEA72-1678-4879-AD8B-A55237604B79}" type="TxLink">
            <a:rPr lang="en-US" sz="11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05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365606</xdr:colOff>
      <xdr:row>18</xdr:row>
      <xdr:rowOff>139508</xdr:rowOff>
    </xdr:from>
    <xdr:to>
      <xdr:col>8</xdr:col>
      <xdr:colOff>564470</xdr:colOff>
      <xdr:row>26</xdr:row>
      <xdr:rowOff>40114</xdr:rowOff>
    </xdr:to>
    <xdr:graphicFrame macro="">
      <xdr:nvGraphicFramePr>
        <xdr:cNvPr id="51" name="Chart 50">
          <a:extLst>
            <a:ext uri="{FF2B5EF4-FFF2-40B4-BE49-F238E27FC236}">
              <a16:creationId xmlns:a16="http://schemas.microsoft.com/office/drawing/2014/main" id="{37C9507D-69E0-423D-9850-E26B26D38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259773</xdr:colOff>
      <xdr:row>18</xdr:row>
      <xdr:rowOff>187614</xdr:rowOff>
    </xdr:from>
    <xdr:to>
      <xdr:col>4</xdr:col>
      <xdr:colOff>372045</xdr:colOff>
      <xdr:row>26</xdr:row>
      <xdr:rowOff>88220</xdr:rowOff>
    </xdr:to>
    <xdr:graphicFrame macro="">
      <xdr:nvGraphicFramePr>
        <xdr:cNvPr id="83" name="Chart 82">
          <a:extLst>
            <a:ext uri="{FF2B5EF4-FFF2-40B4-BE49-F238E27FC236}">
              <a16:creationId xmlns:a16="http://schemas.microsoft.com/office/drawing/2014/main" id="{F5FECD88-9E69-43E3-8670-7D674834D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xdr:col>
      <xdr:colOff>375229</xdr:colOff>
      <xdr:row>20</xdr:row>
      <xdr:rowOff>7649</xdr:rowOff>
    </xdr:from>
    <xdr:to>
      <xdr:col>6</xdr:col>
      <xdr:colOff>442885</xdr:colOff>
      <xdr:row>23</xdr:row>
      <xdr:rowOff>161896</xdr:rowOff>
    </xdr:to>
    <xdr:pic>
      <xdr:nvPicPr>
        <xdr:cNvPr id="3" name="Graphic 2" descr="Male profile with solid fill">
          <a:extLst>
            <a:ext uri="{FF2B5EF4-FFF2-40B4-BE49-F238E27FC236}">
              <a16:creationId xmlns:a16="http://schemas.microsoft.com/office/drawing/2014/main" id="{2567D756-1B61-429F-BAAD-32455790ACC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694547" y="3856134"/>
          <a:ext cx="731520" cy="731520"/>
        </a:xfrm>
        <a:prstGeom prst="rect">
          <a:avLst/>
        </a:prstGeom>
      </xdr:spPr>
    </xdr:pic>
    <xdr:clientData/>
  </xdr:twoCellAnchor>
  <xdr:twoCellAnchor editAs="oneCell">
    <xdr:from>
      <xdr:col>4</xdr:col>
      <xdr:colOff>153939</xdr:colOff>
      <xdr:row>20</xdr:row>
      <xdr:rowOff>36513</xdr:rowOff>
    </xdr:from>
    <xdr:to>
      <xdr:col>5</xdr:col>
      <xdr:colOff>221596</xdr:colOff>
      <xdr:row>23</xdr:row>
      <xdr:rowOff>190760</xdr:rowOff>
    </xdr:to>
    <xdr:pic>
      <xdr:nvPicPr>
        <xdr:cNvPr id="5" name="Graphic 4" descr="Female Profile with solid fill">
          <a:extLst>
            <a:ext uri="{FF2B5EF4-FFF2-40B4-BE49-F238E27FC236}">
              <a16:creationId xmlns:a16="http://schemas.microsoft.com/office/drawing/2014/main" id="{B2467E9F-3518-40A7-9691-859FB89027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809394" y="3884998"/>
          <a:ext cx="731520" cy="731520"/>
        </a:xfrm>
        <a:prstGeom prst="rect">
          <a:avLst/>
        </a:prstGeom>
      </xdr:spPr>
    </xdr:pic>
    <xdr:clientData/>
  </xdr:twoCellAnchor>
  <xdr:twoCellAnchor>
    <xdr:from>
      <xdr:col>2</xdr:col>
      <xdr:colOff>644622</xdr:colOff>
      <xdr:row>22</xdr:row>
      <xdr:rowOff>0</xdr:rowOff>
    </xdr:from>
    <xdr:to>
      <xdr:col>3</xdr:col>
      <xdr:colOff>606137</xdr:colOff>
      <xdr:row>23</xdr:row>
      <xdr:rowOff>96211</xdr:rowOff>
    </xdr:to>
    <xdr:sp macro="" textlink="Gender!B9">
      <xdr:nvSpPr>
        <xdr:cNvPr id="2" name="TextBox 1">
          <a:extLst>
            <a:ext uri="{FF2B5EF4-FFF2-40B4-BE49-F238E27FC236}">
              <a16:creationId xmlns:a16="http://schemas.microsoft.com/office/drawing/2014/main" id="{F5D67E75-62EC-485E-9B3F-320071DB6F24}"/>
            </a:ext>
          </a:extLst>
        </xdr:cNvPr>
        <xdr:cNvSpPr txBox="1"/>
      </xdr:nvSpPr>
      <xdr:spPr>
        <a:xfrm>
          <a:off x="1972349" y="4233333"/>
          <a:ext cx="625379"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5AB49E-661A-4C9F-B72D-42CC8AFB6983}"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625379</xdr:colOff>
      <xdr:row>13</xdr:row>
      <xdr:rowOff>115455</xdr:rowOff>
    </xdr:from>
    <xdr:to>
      <xdr:col>7</xdr:col>
      <xdr:colOff>529167</xdr:colOff>
      <xdr:row>15</xdr:row>
      <xdr:rowOff>0</xdr:rowOff>
    </xdr:to>
    <xdr:sp macro="" textlink="">
      <xdr:nvSpPr>
        <xdr:cNvPr id="6" name="TextBox 5">
          <a:extLst>
            <a:ext uri="{FF2B5EF4-FFF2-40B4-BE49-F238E27FC236}">
              <a16:creationId xmlns:a16="http://schemas.microsoft.com/office/drawing/2014/main" id="{AA9C8777-64AB-4D92-8879-AA2B5867F3B3}"/>
            </a:ext>
          </a:extLst>
        </xdr:cNvPr>
        <xdr:cNvSpPr txBox="1"/>
      </xdr:nvSpPr>
      <xdr:spPr>
        <a:xfrm>
          <a:off x="1953106" y="2616970"/>
          <a:ext cx="3223106" cy="269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latin typeface="Lato Black" panose="020F0502020204030203" pitchFamily="34" charset="0"/>
              <a:ea typeface="Lato Black" panose="020F0502020204030203" pitchFamily="34" charset="0"/>
              <a:cs typeface="Lato Black" panose="020F0502020204030203" pitchFamily="34" charset="0"/>
            </a:rPr>
            <a:t>Total</a:t>
          </a:r>
          <a:r>
            <a:rPr lang="en-US" sz="1400" b="1"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Employess By Gender</a:t>
          </a:r>
          <a:endParaRPr lang="en-US" sz="14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96213</xdr:colOff>
      <xdr:row>16</xdr:row>
      <xdr:rowOff>48107</xdr:rowOff>
    </xdr:from>
    <xdr:to>
      <xdr:col>6</xdr:col>
      <xdr:colOff>644621</xdr:colOff>
      <xdr:row>19</xdr:row>
      <xdr:rowOff>125076</xdr:rowOff>
    </xdr:to>
    <mc:AlternateContent xmlns:mc="http://schemas.openxmlformats.org/markup-compatibility/2006" xmlns:a14="http://schemas.microsoft.com/office/drawing/2010/main">
      <mc:Choice Requires="a14">
        <xdr:graphicFrame macro="">
          <xdr:nvGraphicFramePr>
            <xdr:cNvPr id="57" name="Gender 3">
              <a:extLst>
                <a:ext uri="{FF2B5EF4-FFF2-40B4-BE49-F238E27FC236}">
                  <a16:creationId xmlns:a16="http://schemas.microsoft.com/office/drawing/2014/main" id="{937243A8-F077-4CE9-ACEF-AD16741B47E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51668" y="3126895"/>
              <a:ext cx="1876135" cy="654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67348</xdr:colOff>
      <xdr:row>15</xdr:row>
      <xdr:rowOff>38486</xdr:rowOff>
    </xdr:from>
    <xdr:to>
      <xdr:col>16</xdr:col>
      <xdr:colOff>558030</xdr:colOff>
      <xdr:row>26</xdr:row>
      <xdr:rowOff>105834</xdr:rowOff>
    </xdr:to>
    <xdr:graphicFrame macro="">
      <xdr:nvGraphicFramePr>
        <xdr:cNvPr id="58" name="Chart 57">
          <a:extLst>
            <a:ext uri="{FF2B5EF4-FFF2-40B4-BE49-F238E27FC236}">
              <a16:creationId xmlns:a16="http://schemas.microsoft.com/office/drawing/2014/main" id="{A39B4A8F-77F2-4791-A079-C954CF4F0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153940</xdr:colOff>
      <xdr:row>13</xdr:row>
      <xdr:rowOff>57727</xdr:rowOff>
    </xdr:from>
    <xdr:to>
      <xdr:col>15</xdr:col>
      <xdr:colOff>134697</xdr:colOff>
      <xdr:row>14</xdr:row>
      <xdr:rowOff>173182</xdr:rowOff>
    </xdr:to>
    <xdr:sp macro="" textlink="">
      <xdr:nvSpPr>
        <xdr:cNvPr id="4" name="TextBox 3">
          <a:extLst>
            <a:ext uri="{FF2B5EF4-FFF2-40B4-BE49-F238E27FC236}">
              <a16:creationId xmlns:a16="http://schemas.microsoft.com/office/drawing/2014/main" id="{8D5604E6-5721-4F25-B5F0-99DE582516EF}"/>
            </a:ext>
          </a:extLst>
        </xdr:cNvPr>
        <xdr:cNvSpPr txBox="1"/>
      </xdr:nvSpPr>
      <xdr:spPr>
        <a:xfrm>
          <a:off x="6792576" y="2559242"/>
          <a:ext cx="3300076"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586894</xdr:colOff>
      <xdr:row>15</xdr:row>
      <xdr:rowOff>28864</xdr:rowOff>
    </xdr:from>
    <xdr:to>
      <xdr:col>24</xdr:col>
      <xdr:colOff>153939</xdr:colOff>
      <xdr:row>26</xdr:row>
      <xdr:rowOff>173181</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5A6E04EC-446C-472F-B1D9-8F3ADF9358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813694" y="2981614"/>
              <a:ext cx="4189845" cy="23096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288637</xdr:colOff>
      <xdr:row>13</xdr:row>
      <xdr:rowOff>67349</xdr:rowOff>
    </xdr:from>
    <xdr:to>
      <xdr:col>22</xdr:col>
      <xdr:colOff>481061</xdr:colOff>
      <xdr:row>14</xdr:row>
      <xdr:rowOff>105834</xdr:rowOff>
    </xdr:to>
    <xdr:sp macro="" textlink="">
      <xdr:nvSpPr>
        <xdr:cNvPr id="7" name="TextBox 6">
          <a:extLst>
            <a:ext uri="{FF2B5EF4-FFF2-40B4-BE49-F238E27FC236}">
              <a16:creationId xmlns:a16="http://schemas.microsoft.com/office/drawing/2014/main" id="{BA249DDD-52BC-4319-867D-7453E3250E23}"/>
            </a:ext>
          </a:extLst>
        </xdr:cNvPr>
        <xdr:cNvSpPr txBox="1"/>
      </xdr:nvSpPr>
      <xdr:spPr>
        <a:xfrm>
          <a:off x="12238182" y="2568864"/>
          <a:ext cx="2847879" cy="230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1" baseline="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 By Job Role</a:t>
          </a:r>
          <a:endPar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413712</xdr:colOff>
      <xdr:row>29</xdr:row>
      <xdr:rowOff>123538</xdr:rowOff>
    </xdr:from>
    <xdr:to>
      <xdr:col>8</xdr:col>
      <xdr:colOff>442576</xdr:colOff>
      <xdr:row>40</xdr:row>
      <xdr:rowOff>57921</xdr:rowOff>
    </xdr:to>
    <xdr:graphicFrame macro="">
      <xdr:nvGraphicFramePr>
        <xdr:cNvPr id="67" name="Chart 66">
          <a:extLst>
            <a:ext uri="{FF2B5EF4-FFF2-40B4-BE49-F238E27FC236}">
              <a16:creationId xmlns:a16="http://schemas.microsoft.com/office/drawing/2014/main" id="{EA8A2E67-010F-4325-BC60-576E59F13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635000</xdr:colOff>
      <xdr:row>27</xdr:row>
      <xdr:rowOff>153939</xdr:rowOff>
    </xdr:from>
    <xdr:to>
      <xdr:col>7</xdr:col>
      <xdr:colOff>404091</xdr:colOff>
      <xdr:row>29</xdr:row>
      <xdr:rowOff>9621</xdr:rowOff>
    </xdr:to>
    <xdr:sp macro="" textlink="">
      <xdr:nvSpPr>
        <xdr:cNvPr id="8" name="TextBox 7">
          <a:extLst>
            <a:ext uri="{FF2B5EF4-FFF2-40B4-BE49-F238E27FC236}">
              <a16:creationId xmlns:a16="http://schemas.microsoft.com/office/drawing/2014/main" id="{27DB5F6E-4DB9-4FA1-9A04-8708210EABD8}"/>
            </a:ext>
          </a:extLst>
        </xdr:cNvPr>
        <xdr:cNvSpPr txBox="1"/>
      </xdr:nvSpPr>
      <xdr:spPr>
        <a:xfrm>
          <a:off x="1962727" y="5349394"/>
          <a:ext cx="3088409" cy="240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19243</xdr:colOff>
      <xdr:row>29</xdr:row>
      <xdr:rowOff>57729</xdr:rowOff>
    </xdr:from>
    <xdr:to>
      <xdr:col>14</xdr:col>
      <xdr:colOff>519544</xdr:colOff>
      <xdr:row>40</xdr:row>
      <xdr:rowOff>76970</xdr:rowOff>
    </xdr:to>
    <xdr:graphicFrame macro="">
      <xdr:nvGraphicFramePr>
        <xdr:cNvPr id="69" name="Chart 68">
          <a:extLst>
            <a:ext uri="{FF2B5EF4-FFF2-40B4-BE49-F238E27FC236}">
              <a16:creationId xmlns:a16="http://schemas.microsoft.com/office/drawing/2014/main" id="{F71614D6-911D-4F0E-AC78-08244B99F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606136</xdr:colOff>
      <xdr:row>27</xdr:row>
      <xdr:rowOff>134698</xdr:rowOff>
    </xdr:from>
    <xdr:to>
      <xdr:col>13</xdr:col>
      <xdr:colOff>384849</xdr:colOff>
      <xdr:row>28</xdr:row>
      <xdr:rowOff>153940</xdr:rowOff>
    </xdr:to>
    <xdr:sp macro="" textlink="">
      <xdr:nvSpPr>
        <xdr:cNvPr id="9" name="TextBox 8">
          <a:extLst>
            <a:ext uri="{FF2B5EF4-FFF2-40B4-BE49-F238E27FC236}">
              <a16:creationId xmlns:a16="http://schemas.microsoft.com/office/drawing/2014/main" id="{CBFA7203-0301-4A30-BF8B-7FDEF1AC3F3B}"/>
            </a:ext>
          </a:extLst>
        </xdr:cNvPr>
        <xdr:cNvSpPr txBox="1"/>
      </xdr:nvSpPr>
      <xdr:spPr>
        <a:xfrm>
          <a:off x="6580909" y="5330153"/>
          <a:ext cx="2434167"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Lato Black" panose="020F0502020204030203" pitchFamily="34" charset="0"/>
              <a:ea typeface="Lato Black" panose="020F0502020204030203" pitchFamily="34" charset="0"/>
              <a:cs typeface="Lato Black" panose="020F0502020204030203" pitchFamily="34" charset="0"/>
            </a:rPr>
            <a:t>Attrition By Age</a:t>
          </a:r>
          <a:r>
            <a:rPr lang="en-US" sz="1400" b="1" baseline="0">
              <a:latin typeface="Lato Black" panose="020F0502020204030203" pitchFamily="34" charset="0"/>
              <a:ea typeface="Lato Black" panose="020F0502020204030203" pitchFamily="34" charset="0"/>
              <a:cs typeface="Lato Black" panose="020F0502020204030203" pitchFamily="34" charset="0"/>
            </a:rPr>
            <a:t> Group</a:t>
          </a:r>
          <a:endParaRPr lang="en-US" sz="14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19243</xdr:colOff>
      <xdr:row>29</xdr:row>
      <xdr:rowOff>125076</xdr:rowOff>
    </xdr:from>
    <xdr:to>
      <xdr:col>19</xdr:col>
      <xdr:colOff>346364</xdr:colOff>
      <xdr:row>40</xdr:row>
      <xdr:rowOff>86591</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F5C3BC9E-A3DD-43B7-875E-4A6BC0B905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925243" y="5833726"/>
              <a:ext cx="2968721" cy="21268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240530</xdr:colOff>
      <xdr:row>27</xdr:row>
      <xdr:rowOff>96212</xdr:rowOff>
    </xdr:from>
    <xdr:to>
      <xdr:col>19</xdr:col>
      <xdr:colOff>38485</xdr:colOff>
      <xdr:row>28</xdr:row>
      <xdr:rowOff>163560</xdr:rowOff>
    </xdr:to>
    <xdr:sp macro="" textlink="">
      <xdr:nvSpPr>
        <xdr:cNvPr id="10" name="TextBox 9">
          <a:extLst>
            <a:ext uri="{FF2B5EF4-FFF2-40B4-BE49-F238E27FC236}">
              <a16:creationId xmlns:a16="http://schemas.microsoft.com/office/drawing/2014/main" id="{1ECF1CC9-7B98-4A36-AB9E-C1998B979B6A}"/>
            </a:ext>
          </a:extLst>
        </xdr:cNvPr>
        <xdr:cNvSpPr txBox="1"/>
      </xdr:nvSpPr>
      <xdr:spPr>
        <a:xfrm>
          <a:off x="10198485" y="5291667"/>
          <a:ext cx="2453409" cy="259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1" baseline="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US" sz="1400" b="1">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192429</xdr:colOff>
      <xdr:row>29</xdr:row>
      <xdr:rowOff>140857</xdr:rowOff>
    </xdr:from>
    <xdr:to>
      <xdr:col>24</xdr:col>
      <xdr:colOff>86591</xdr:colOff>
      <xdr:row>37</xdr:row>
      <xdr:rowOff>1</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C17F6CF1-A2C3-45FF-96DF-E97D7811893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97429" y="5721160"/>
              <a:ext cx="1221889" cy="1398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511082</xdr:colOff>
      <xdr:row>29</xdr:row>
      <xdr:rowOff>115457</xdr:rowOff>
    </xdr:from>
    <xdr:to>
      <xdr:col>22</xdr:col>
      <xdr:colOff>182803</xdr:colOff>
      <xdr:row>40</xdr:row>
      <xdr:rowOff>86591</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D7F3F918-00AA-40E0-85C7-6F04C093896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124491" y="5695760"/>
              <a:ext cx="1663312" cy="2087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0.41216</cdr:x>
      <cdr:y>0.33673</cdr:y>
    </cdr:from>
    <cdr:to>
      <cdr:x>0.58108</cdr:x>
      <cdr:y>0.65306</cdr:y>
    </cdr:to>
    <cdr:sp macro="" textlink="">
      <cdr:nvSpPr>
        <cdr:cNvPr id="2" name="TextBox 1">
          <a:extLst xmlns:a="http://schemas.openxmlformats.org/drawingml/2006/main">
            <a:ext uri="{FF2B5EF4-FFF2-40B4-BE49-F238E27FC236}">
              <a16:creationId xmlns:a16="http://schemas.microsoft.com/office/drawing/2014/main" id="{208C1135-7FD4-4A0D-834D-574F6D3D2FEC}"/>
            </a:ext>
          </a:extLst>
        </cdr:cNvPr>
        <cdr:cNvSpPr txBox="1"/>
      </cdr:nvSpPr>
      <cdr:spPr>
        <a:xfrm xmlns:a="http://schemas.openxmlformats.org/drawingml/2006/main">
          <a:off x="586894" y="317499"/>
          <a:ext cx="240530" cy="2982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0.26647</cdr:x>
      <cdr:y>0.40275</cdr:y>
    </cdr:from>
    <cdr:to>
      <cdr:x>0.67612</cdr:x>
      <cdr:y>0.6032</cdr:y>
    </cdr:to>
    <cdr:sp macro="" textlink="Gender!$B$10">
      <cdr:nvSpPr>
        <cdr:cNvPr id="2" name="TextBox 1">
          <a:extLst xmlns:a="http://schemas.openxmlformats.org/drawingml/2006/main">
            <a:ext uri="{FF2B5EF4-FFF2-40B4-BE49-F238E27FC236}">
              <a16:creationId xmlns:a16="http://schemas.microsoft.com/office/drawing/2014/main" id="{F5D67E75-62EC-485E-9B3F-320071DB6F24}"/>
            </a:ext>
          </a:extLst>
        </cdr:cNvPr>
        <cdr:cNvSpPr txBox="1"/>
      </cdr:nvSpPr>
      <cdr:spPr>
        <a:xfrm xmlns:a="http://schemas.openxmlformats.org/drawingml/2006/main">
          <a:off x="406785" y="579965"/>
          <a:ext cx="625379" cy="28863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A7E2F75-C1DB-40BB-9613-FB7F9BA454CA}"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US" sz="2400" b="1">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33.790271527774" createdVersion="7" refreshedVersion="7" minRefreshableVersion="3" recordCount="1470" xr:uid="{FC5101E1-006B-4159-B4B6-A2A0D0C357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25321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521509-0A64-4191-A72B-49E83CAE2971}"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FA3E4F-50CC-40FD-8981-34D332D1841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66F7E4-3A9E-44C1-BFBE-86FD478E2D9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13B1E9-E066-48F7-ABE9-56EF0D29094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E90CFF-1555-455D-A20A-D04B871052B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65CAB-21D8-4E74-AFA9-B151CE06D64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3A2D66-7ACB-4C94-9E2F-1FA8D2E20443}"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755797-C315-4DD2-9579-BC2DA9791FA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9FD58D8-7C8D-45C9-9B73-D8E144449D89}" sourceName="Gender">
  <pivotTables>
    <pivotTable tabId="10" name="PivotTable1"/>
    <pivotTable tabId="14" name="PivotTable8"/>
    <pivotTable tabId="15" name="PivotTable9"/>
    <pivotTable tabId="12" name="PivotTable2"/>
    <pivotTable tabId="13" name="PivotTable7"/>
    <pivotTable tabId="11" name="PivotTable1"/>
    <pivotTable tabId="7" name="KPI"/>
    <pivotTable tabId="9" name="PivotTable2"/>
  </pivotTables>
  <data>
    <tabular pivotCacheId="3253211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5DDACA-AD8A-4C8A-84A7-05E96E78B0F1}" sourceName="Department">
  <pivotTables>
    <pivotTable tabId="14" name="PivotTable8"/>
    <pivotTable tabId="15" name="PivotTable9"/>
    <pivotTable tabId="12" name="PivotTable2"/>
    <pivotTable tabId="13" name="PivotTable7"/>
    <pivotTable tabId="11" name="PivotTable1"/>
    <pivotTable tabId="10" name="PivotTable1"/>
    <pivotTable tabId="7" name="KPI"/>
    <pivotTable tabId="9" name="PivotTable2"/>
  </pivotTables>
  <data>
    <tabular pivotCacheId="32532119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1D859E7-BEDA-4A93-AFFF-A2112A47AD30}" sourceName="Education Field">
  <pivotTables>
    <pivotTable tabId="14" name="PivotTable8"/>
    <pivotTable tabId="15" name="PivotTable9"/>
    <pivotTable tabId="12" name="PivotTable2"/>
    <pivotTable tabId="13" name="PivotTable7"/>
    <pivotTable tabId="11" name="PivotTable1"/>
    <pivotTable tabId="10" name="PivotTable1"/>
    <pivotTable tabId="7" name="KPI"/>
    <pivotTable tabId="9" name="PivotTable2"/>
  </pivotTables>
  <data>
    <tabular pivotCacheId="32532119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6FBBD64-FB42-48B7-8B3B-A68CD99FA1D2}"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6158B9D-DBF9-4DC8-BB47-D011877B5A63}"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500CBD9-C8D8-413A-B763-75296F807C61}" cache="Slicer_Gender2" caption="Gender" columnCount="2" style="Slicer" rowHeight="262466"/>
  <slicer name="Department 1" xr10:uid="{789C57C4-A4BD-4E30-99E1-44D1D5290FAF}" cache="Slicer_Department" caption="Department" style="Slicer" rowHeight="262466"/>
  <slicer name="Education Field 2" xr10:uid="{D931282B-06AF-42BC-A98F-40D240022461}" cache="Slicer_Education_Field1" caption="Education Field"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6D07-DDDF-4DA6-A878-2CDB3A336314}">
  <dimension ref="A3:E7"/>
  <sheetViews>
    <sheetView workbookViewId="0">
      <selection activeCell="C7" sqref="C7"/>
    </sheetView>
  </sheetViews>
  <sheetFormatPr defaultRowHeight="15.5" x14ac:dyDescent="0.35"/>
  <cols>
    <col min="1" max="1" width="23.83203125" bestFit="1" customWidth="1"/>
    <col min="2" max="2" width="22.08203125" bestFit="1" customWidth="1"/>
    <col min="3" max="3" width="13.08203125" bestFit="1" customWidth="1"/>
    <col min="4" max="4" width="16.4140625" customWidth="1"/>
    <col min="5" max="5" width="13.83203125" customWidth="1"/>
  </cols>
  <sheetData>
    <row r="3" spans="1:5" x14ac:dyDescent="0.35">
      <c r="A3" s="2" t="s">
        <v>1554</v>
      </c>
      <c r="B3" s="7" t="s">
        <v>1555</v>
      </c>
      <c r="C3" s="4" t="s">
        <v>1556</v>
      </c>
    </row>
    <row r="4" spans="1:5" x14ac:dyDescent="0.35">
      <c r="A4" s="5">
        <v>1470</v>
      </c>
      <c r="B4" s="8">
        <v>237</v>
      </c>
      <c r="C4" s="6">
        <v>36.923809523809524</v>
      </c>
    </row>
    <row r="6" spans="1:5" x14ac:dyDescent="0.35">
      <c r="A6" t="s">
        <v>1557</v>
      </c>
      <c r="B6" t="s">
        <v>1558</v>
      </c>
      <c r="C6" t="s">
        <v>1559</v>
      </c>
      <c r="D6" t="s">
        <v>1560</v>
      </c>
      <c r="E6" t="s">
        <v>1561</v>
      </c>
    </row>
    <row r="7" spans="1:5" x14ac:dyDescent="0.35">
      <c r="A7">
        <f>GETPIVOTDATA("Count of Employee Number",$A$3)</f>
        <v>1470</v>
      </c>
      <c r="B7">
        <f>GETPIVOTDATA("Sum of CF_attrition count",$A$3)</f>
        <v>237</v>
      </c>
      <c r="C7" s="11">
        <f>GETPIVOTDATA("Average of Age",$A$3)</f>
        <v>36.923809523809524</v>
      </c>
      <c r="D7">
        <f>A7-B7</f>
        <v>1233</v>
      </c>
      <c r="E7" s="9">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7183A-4EB4-4132-997B-85675FD828E8}">
  <dimension ref="A3:C7"/>
  <sheetViews>
    <sheetView workbookViewId="0">
      <selection activeCell="I2" sqref="I2"/>
    </sheetView>
  </sheetViews>
  <sheetFormatPr defaultRowHeight="15.5" x14ac:dyDescent="0.35"/>
  <cols>
    <col min="1" max="1" width="23" bestFit="1" customWidth="1"/>
  </cols>
  <sheetData>
    <row r="3" spans="1:3" x14ac:dyDescent="0.35">
      <c r="A3" s="3" t="s">
        <v>1562</v>
      </c>
    </row>
    <row r="4" spans="1:3" x14ac:dyDescent="0.35">
      <c r="A4" s="13">
        <v>2.6265306122448981</v>
      </c>
    </row>
    <row r="6" spans="1:3" x14ac:dyDescent="0.35">
      <c r="A6" t="s">
        <v>1563</v>
      </c>
      <c r="B6" s="10">
        <f>GETPIVOTDATA("Job Satisfaction",$A$3)</f>
        <v>2.6265306122448981</v>
      </c>
      <c r="C6">
        <f>B6/4</f>
        <v>0.65663265306122454</v>
      </c>
    </row>
    <row r="7" spans="1:3" x14ac:dyDescent="0.35">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7" sqref="B7"/>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1BB71-14DB-42E8-9D0E-B1691B1B8387}">
  <dimension ref="A3:C10"/>
  <sheetViews>
    <sheetView workbookViewId="0">
      <selection activeCell="C19" sqref="C19"/>
    </sheetView>
  </sheetViews>
  <sheetFormatPr defaultRowHeight="15.5" x14ac:dyDescent="0.35"/>
  <cols>
    <col min="1" max="1" width="12" bestFit="1" customWidth="1"/>
    <col min="2" max="2" width="20.58203125" bestFit="1" customWidth="1"/>
  </cols>
  <sheetData>
    <row r="3" spans="1:3" x14ac:dyDescent="0.35">
      <c r="A3" s="14" t="s">
        <v>1565</v>
      </c>
      <c r="B3" s="3" t="s">
        <v>1567</v>
      </c>
    </row>
    <row r="4" spans="1:3" x14ac:dyDescent="0.35">
      <c r="A4" s="15" t="s">
        <v>51</v>
      </c>
      <c r="B4" s="16">
        <v>588</v>
      </c>
    </row>
    <row r="5" spans="1:3" x14ac:dyDescent="0.35">
      <c r="A5" s="17" t="s">
        <v>62</v>
      </c>
      <c r="B5" s="18">
        <v>882</v>
      </c>
    </row>
    <row r="6" spans="1:3" x14ac:dyDescent="0.35">
      <c r="A6" s="19" t="s">
        <v>1566</v>
      </c>
      <c r="B6" s="20">
        <v>1470</v>
      </c>
    </row>
    <row r="9" spans="1:3" x14ac:dyDescent="0.35">
      <c r="A9" s="21" t="s">
        <v>51</v>
      </c>
      <c r="B9">
        <f>IFERROR(GETPIVOTDATA("Employee Count",$A$3,"Gender","Female"),0)</f>
        <v>588</v>
      </c>
      <c r="C9" s="22">
        <f>IFERROR(B9/(B9+$B$10),0)</f>
        <v>0.4</v>
      </c>
    </row>
    <row r="10" spans="1:3" x14ac:dyDescent="0.35">
      <c r="A10" s="21" t="s">
        <v>62</v>
      </c>
      <c r="B10">
        <f>IFERROR(GETPIVOTDATA("Employee Count",$A$3,"Gender","Male"),0)</f>
        <v>882</v>
      </c>
      <c r="C10" s="22">
        <f>IFERROR(B10/($B$10+$B$9),0)</f>
        <v>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FDA8-89A8-4C0A-98C0-462124B2A47B}">
  <dimension ref="A3:B9"/>
  <sheetViews>
    <sheetView workbookViewId="0">
      <selection activeCell="H17" sqref="H17"/>
    </sheetView>
  </sheetViews>
  <sheetFormatPr defaultRowHeight="15.5" x14ac:dyDescent="0.35"/>
  <cols>
    <col min="1" max="1" width="15.58203125" bestFit="1" customWidth="1"/>
    <col min="2" max="2" width="22.08203125" bestFit="1" customWidth="1"/>
  </cols>
  <sheetData>
    <row r="3" spans="1:2" x14ac:dyDescent="0.35">
      <c r="A3" s="14" t="s">
        <v>1565</v>
      </c>
      <c r="B3" s="3" t="s">
        <v>1555</v>
      </c>
    </row>
    <row r="4" spans="1:2" x14ac:dyDescent="0.35">
      <c r="A4" s="15" t="s">
        <v>134</v>
      </c>
      <c r="B4" s="16">
        <v>5</v>
      </c>
    </row>
    <row r="5" spans="1:2" x14ac:dyDescent="0.35">
      <c r="A5" s="17" t="s">
        <v>65</v>
      </c>
      <c r="B5" s="18">
        <v>31</v>
      </c>
    </row>
    <row r="6" spans="1:2" x14ac:dyDescent="0.35">
      <c r="A6" s="17" t="s">
        <v>55</v>
      </c>
      <c r="B6" s="18">
        <v>44</v>
      </c>
    </row>
    <row r="7" spans="1:2" x14ac:dyDescent="0.35">
      <c r="A7" s="17" t="s">
        <v>71</v>
      </c>
      <c r="B7" s="18">
        <v>58</v>
      </c>
    </row>
    <row r="8" spans="1:2" x14ac:dyDescent="0.35">
      <c r="A8" s="17" t="s">
        <v>77</v>
      </c>
      <c r="B8" s="18">
        <v>99</v>
      </c>
    </row>
    <row r="9" spans="1:2" x14ac:dyDescent="0.35">
      <c r="A9" s="19" t="s">
        <v>1566</v>
      </c>
      <c r="B9"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312A2-2DE6-4EB5-8ED0-DFE7DB6AFEF3}">
  <dimension ref="A3:E13"/>
  <sheetViews>
    <sheetView topLeftCell="A7" workbookViewId="0">
      <selection activeCell="D15" sqref="D15"/>
    </sheetView>
  </sheetViews>
  <sheetFormatPr defaultRowHeight="15.5" x14ac:dyDescent="0.35"/>
  <cols>
    <col min="1" max="1" width="22.83203125" bestFit="1" customWidth="1"/>
    <col min="2" max="2" width="22.08203125" bestFit="1" customWidth="1"/>
    <col min="4" max="4" width="24.6640625" customWidth="1"/>
  </cols>
  <sheetData>
    <row r="3" spans="1:5" x14ac:dyDescent="0.35">
      <c r="A3" s="14" t="s">
        <v>1565</v>
      </c>
      <c r="B3" s="3" t="s">
        <v>1555</v>
      </c>
      <c r="D3" t="s">
        <v>9</v>
      </c>
      <c r="E3" t="s">
        <v>0</v>
      </c>
    </row>
    <row r="4" spans="1:5" x14ac:dyDescent="0.35">
      <c r="A4" s="15" t="s">
        <v>83</v>
      </c>
      <c r="B4" s="16">
        <v>9</v>
      </c>
      <c r="D4" t="str">
        <f>A4</f>
        <v>Healthcare Representative</v>
      </c>
      <c r="E4">
        <f>GETPIVOTDATA("CF_attrition count",$A$3,"Job Role",A4)</f>
        <v>9</v>
      </c>
    </row>
    <row r="5" spans="1:5" x14ac:dyDescent="0.35">
      <c r="A5" s="17" t="s">
        <v>163</v>
      </c>
      <c r="B5" s="18">
        <v>12</v>
      </c>
      <c r="D5" t="str">
        <f t="shared" ref="D5:D12" si="0">A5</f>
        <v>Human Resources</v>
      </c>
      <c r="E5">
        <f t="shared" ref="E5:E12" si="1">GETPIVOTDATA("CF_attrition count",$A$3,"Job Role",A5)</f>
        <v>12</v>
      </c>
    </row>
    <row r="6" spans="1:5" x14ac:dyDescent="0.35">
      <c r="A6" s="17" t="s">
        <v>68</v>
      </c>
      <c r="B6" s="18">
        <v>62</v>
      </c>
      <c r="D6" t="str">
        <f t="shared" si="0"/>
        <v>Laboratory Technician</v>
      </c>
      <c r="E6">
        <f t="shared" si="1"/>
        <v>62</v>
      </c>
    </row>
    <row r="7" spans="1:5" x14ac:dyDescent="0.35">
      <c r="A7" s="17" t="s">
        <v>95</v>
      </c>
      <c r="B7" s="18">
        <v>5</v>
      </c>
      <c r="D7" t="str">
        <f t="shared" si="0"/>
        <v>Manager</v>
      </c>
      <c r="E7">
        <f t="shared" si="1"/>
        <v>5</v>
      </c>
    </row>
    <row r="8" spans="1:5" x14ac:dyDescent="0.35">
      <c r="A8" s="17" t="s">
        <v>81</v>
      </c>
      <c r="B8" s="18">
        <v>10</v>
      </c>
      <c r="D8" t="str">
        <f t="shared" si="0"/>
        <v>Manufacturing Director</v>
      </c>
      <c r="E8">
        <f t="shared" si="1"/>
        <v>10</v>
      </c>
    </row>
    <row r="9" spans="1:5" x14ac:dyDescent="0.35">
      <c r="A9" s="17" t="s">
        <v>101</v>
      </c>
      <c r="B9" s="18">
        <v>2</v>
      </c>
      <c r="D9" t="str">
        <f t="shared" si="0"/>
        <v>Research Director</v>
      </c>
      <c r="E9">
        <f t="shared" si="1"/>
        <v>2</v>
      </c>
    </row>
    <row r="10" spans="1:5" x14ac:dyDescent="0.35">
      <c r="A10" s="17" t="s">
        <v>63</v>
      </c>
      <c r="B10" s="18">
        <v>47</v>
      </c>
      <c r="D10" t="str">
        <f t="shared" si="0"/>
        <v>Research Scientist</v>
      </c>
      <c r="E10">
        <f t="shared" si="1"/>
        <v>47</v>
      </c>
    </row>
    <row r="11" spans="1:5" x14ac:dyDescent="0.35">
      <c r="A11" s="17" t="s">
        <v>52</v>
      </c>
      <c r="B11" s="18">
        <v>57</v>
      </c>
      <c r="D11" t="str">
        <f t="shared" si="0"/>
        <v>Sales Executive</v>
      </c>
      <c r="E11">
        <f t="shared" si="1"/>
        <v>57</v>
      </c>
    </row>
    <row r="12" spans="1:5" x14ac:dyDescent="0.35">
      <c r="A12" s="17" t="s">
        <v>99</v>
      </c>
      <c r="B12" s="18">
        <v>33</v>
      </c>
      <c r="D12" t="str">
        <f t="shared" si="0"/>
        <v>Sales Representative</v>
      </c>
      <c r="E12">
        <f t="shared" si="1"/>
        <v>33</v>
      </c>
    </row>
    <row r="13" spans="1:5" x14ac:dyDescent="0.35">
      <c r="A13" s="19" t="s">
        <v>1566</v>
      </c>
      <c r="B13" s="2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B059-FA31-4A97-8B63-073F78677837}">
  <dimension ref="A3:B7"/>
  <sheetViews>
    <sheetView workbookViewId="0">
      <selection activeCell="B9" sqref="B9"/>
    </sheetView>
  </sheetViews>
  <sheetFormatPr defaultRowHeight="15.5" x14ac:dyDescent="0.35"/>
  <cols>
    <col min="1" max="1" width="12" bestFit="1" customWidth="1"/>
    <col min="2" max="2" width="22.08203125" bestFit="1" customWidth="1"/>
  </cols>
  <sheetData>
    <row r="3" spans="1:2" x14ac:dyDescent="0.35">
      <c r="A3" s="14" t="s">
        <v>1565</v>
      </c>
      <c r="B3" s="3" t="s">
        <v>1555</v>
      </c>
    </row>
    <row r="4" spans="1:2" x14ac:dyDescent="0.35">
      <c r="A4" s="15" t="s">
        <v>161</v>
      </c>
      <c r="B4" s="23">
        <v>5.0632911392405063E-2</v>
      </c>
    </row>
    <row r="5" spans="1:2" x14ac:dyDescent="0.35">
      <c r="A5" s="17" t="s">
        <v>60</v>
      </c>
      <c r="B5" s="24">
        <v>0.56118143459915615</v>
      </c>
    </row>
    <row r="6" spans="1:2" x14ac:dyDescent="0.35">
      <c r="A6" s="17" t="s">
        <v>48</v>
      </c>
      <c r="B6" s="24">
        <v>0.3881856540084388</v>
      </c>
    </row>
    <row r="7" spans="1:2" x14ac:dyDescent="0.35">
      <c r="A7" s="19" t="s">
        <v>1566</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008E-A19D-470D-86FD-3E6AA64CFE79}">
  <dimension ref="A3:B9"/>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4" t="s">
        <v>1565</v>
      </c>
      <c r="B3" s="3" t="s">
        <v>1555</v>
      </c>
    </row>
    <row r="4" spans="1:2" x14ac:dyDescent="0.35">
      <c r="A4" s="15" t="s">
        <v>69</v>
      </c>
      <c r="B4" s="16">
        <v>112</v>
      </c>
    </row>
    <row r="5" spans="1:2" x14ac:dyDescent="0.35">
      <c r="A5" s="17" t="s">
        <v>46</v>
      </c>
      <c r="B5" s="18">
        <v>51</v>
      </c>
    </row>
    <row r="6" spans="1:2" x14ac:dyDescent="0.35">
      <c r="A6" s="17" t="s">
        <v>92</v>
      </c>
      <c r="B6" s="18">
        <v>38</v>
      </c>
    </row>
    <row r="7" spans="1:2" x14ac:dyDescent="0.35">
      <c r="A7" s="17" t="s">
        <v>58</v>
      </c>
      <c r="B7" s="18">
        <v>25</v>
      </c>
    </row>
    <row r="8" spans="1:2" x14ac:dyDescent="0.35">
      <c r="A8" s="17" t="s">
        <v>75</v>
      </c>
      <c r="B8" s="18">
        <v>11</v>
      </c>
    </row>
    <row r="9" spans="1:2" x14ac:dyDescent="0.35">
      <c r="A9" s="19" t="s">
        <v>1566</v>
      </c>
      <c r="B9" s="2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D160-1846-4636-8AAE-4D57F1BC74A1}">
  <dimension ref="A3:E7"/>
  <sheetViews>
    <sheetView workbookViewId="0">
      <selection activeCell="J2" sqref="J2"/>
    </sheetView>
  </sheetViews>
  <sheetFormatPr defaultRowHeight="15.5" x14ac:dyDescent="0.35"/>
  <cols>
    <col min="1" max="1" width="12" bestFit="1" customWidth="1"/>
    <col min="2" max="2" width="22.08203125" bestFit="1" customWidth="1"/>
    <col min="4" max="4" width="12.5" customWidth="1"/>
  </cols>
  <sheetData>
    <row r="3" spans="1:5" x14ac:dyDescent="0.35">
      <c r="A3" s="14" t="s">
        <v>1565</v>
      </c>
      <c r="B3" s="3" t="s">
        <v>1555</v>
      </c>
      <c r="D3" t="s">
        <v>1568</v>
      </c>
      <c r="E3" t="s">
        <v>1569</v>
      </c>
    </row>
    <row r="4" spans="1:5" x14ac:dyDescent="0.35">
      <c r="A4" s="15" t="s">
        <v>79</v>
      </c>
      <c r="B4" s="16">
        <v>33</v>
      </c>
      <c r="D4" t="str">
        <f>A4</f>
        <v>Divorced</v>
      </c>
      <c r="E4">
        <f>GETPIVOTDATA("CF_attrition count",$A$3,"Marital Status",A4)</f>
        <v>33</v>
      </c>
    </row>
    <row r="5" spans="1:5" x14ac:dyDescent="0.35">
      <c r="A5" s="17" t="s">
        <v>64</v>
      </c>
      <c r="B5" s="18">
        <v>84</v>
      </c>
      <c r="D5" t="str">
        <f t="shared" ref="D5:D6" si="0">A5</f>
        <v>Married</v>
      </c>
      <c r="E5">
        <f t="shared" ref="E5:E6" si="1">GETPIVOTDATA("CF_attrition count",$A$3,"Marital Status",A5)</f>
        <v>84</v>
      </c>
    </row>
    <row r="6" spans="1:5" x14ac:dyDescent="0.35">
      <c r="A6" s="17" t="s">
        <v>53</v>
      </c>
      <c r="B6" s="18">
        <v>120</v>
      </c>
      <c r="D6" t="str">
        <f t="shared" si="0"/>
        <v>Single</v>
      </c>
      <c r="E6">
        <f t="shared" si="1"/>
        <v>120</v>
      </c>
    </row>
    <row r="7" spans="1:5" x14ac:dyDescent="0.35">
      <c r="A7" s="19" t="s">
        <v>1566</v>
      </c>
      <c r="B7" s="20">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0C5D-2FCF-4E14-AABC-C62DEADC69F8}">
  <dimension ref="A1"/>
  <sheetViews>
    <sheetView showGridLines="0" tabSelected="1" topLeftCell="A4" zoomScale="66" zoomScaleNormal="66" workbookViewId="0">
      <selection activeCell="B16" sqref="B16"/>
    </sheetView>
  </sheetViews>
  <sheetFormatPr defaultRowHeight="15.5" x14ac:dyDescent="0.35"/>
  <cols>
    <col min="1" max="16384" width="8.6640625" style="1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Data</vt:lpstr>
      <vt:lpstr>Gender</vt:lpstr>
      <vt:lpstr>Education By Attrition</vt:lpstr>
      <vt:lpstr>Attrition By Role</vt:lpstr>
      <vt:lpstr>Dept By Attrition</vt:lpstr>
      <vt:lpstr>Attrition By Age Group</vt:lpstr>
      <vt:lpstr>Attrition by 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Marcel Ezeokoye</cp:lastModifiedBy>
  <dcterms:created xsi:type="dcterms:W3CDTF">2022-12-29T16:02:46Z</dcterms:created>
  <dcterms:modified xsi:type="dcterms:W3CDTF">2024-05-23T06:15:32Z</dcterms:modified>
</cp:coreProperties>
</file>