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outorado\mooc-data\results\"/>
    </mc:Choice>
  </mc:AlternateContent>
  <xr:revisionPtr revIDLastSave="0" documentId="13_ncr:1_{DF1FAE03-FFE4-4BA7-8C03-F7F4CC2D6D23}" xr6:coauthVersionLast="33" xr6:coauthVersionMax="33" xr10:uidLastSave="{00000000-0000-0000-0000-000000000000}"/>
  <bookViews>
    <workbookView xWindow="0" yWindow="0" windowWidth="28800" windowHeight="12225" tabRatio="604" firstSheet="1" activeTab="6" xr2:uid="{7C2FDDF7-4E84-4182-A79F-8948F9230662}"/>
  </bookViews>
  <sheets>
    <sheet name="Considerando Null" sheetId="1" r:id="rId1"/>
    <sheet name="Considerando Null como 0" sheetId="2" r:id="rId2"/>
    <sheet name="Planilha3" sheetId="3" r:id="rId3"/>
    <sheet name="Planilha2" sheetId="5" r:id="rId4"/>
    <sheet name="Planilha4" sheetId="6" r:id="rId5"/>
    <sheet name="Planilha4 (2)" sheetId="8" r:id="rId6"/>
    <sheet name="Planilha4 (3)" sheetId="14" r:id="rId7"/>
    <sheet name="Planilha4 (4)" sheetId="15" r:id="rId8"/>
    <sheet name="Planilha9" sheetId="13" r:id="rId9"/>
    <sheet name="Planilha8" sheetId="12" r:id="rId10"/>
    <sheet name="Planilha5" sheetId="10" r:id="rId11"/>
    <sheet name="Planilha7" sheetId="9" r:id="rId12"/>
    <sheet name="Planilha1" sheetId="4" r:id="rId13"/>
    <sheet name="Planilha6" sheetId="11" r:id="rId1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5" l="1"/>
  <c r="Q26" i="15"/>
  <c r="R26" i="15"/>
  <c r="S26" i="15"/>
  <c r="T26" i="15"/>
  <c r="U26" i="15"/>
  <c r="V26" i="15"/>
  <c r="W26" i="15"/>
  <c r="E20" i="15"/>
  <c r="F20" i="15"/>
  <c r="G20" i="15"/>
  <c r="H20" i="15"/>
  <c r="I20" i="15"/>
  <c r="J20" i="15"/>
  <c r="K20" i="15"/>
  <c r="L20" i="15"/>
  <c r="M20" i="15"/>
  <c r="N20" i="15"/>
  <c r="O20" i="15"/>
  <c r="D20" i="15"/>
  <c r="C20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C14" i="15"/>
  <c r="E8" i="15"/>
  <c r="F8" i="15"/>
  <c r="G8" i="15"/>
  <c r="H8" i="15"/>
  <c r="I8" i="15"/>
  <c r="J8" i="15"/>
  <c r="K8" i="15"/>
  <c r="L8" i="15"/>
  <c r="M8" i="15"/>
  <c r="N8" i="15"/>
  <c r="O8" i="15"/>
  <c r="D8" i="15"/>
  <c r="C8" i="15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D20" i="14"/>
  <c r="C20" i="14"/>
  <c r="C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D14" i="14"/>
  <c r="J8" i="14"/>
  <c r="G8" i="14"/>
  <c r="H8" i="14"/>
  <c r="I8" i="14"/>
  <c r="K8" i="14"/>
  <c r="L8" i="14"/>
  <c r="M8" i="14"/>
  <c r="N8" i="14"/>
  <c r="O8" i="14"/>
  <c r="P8" i="14"/>
  <c r="Q8" i="14"/>
  <c r="R8" i="14"/>
  <c r="E8" i="14"/>
  <c r="F8" i="14"/>
  <c r="D8" i="14"/>
  <c r="C8" i="14"/>
  <c r="J27" i="14"/>
  <c r="G27" i="14"/>
  <c r="AB26" i="14"/>
  <c r="AA26" i="14"/>
  <c r="Z26" i="14"/>
  <c r="Y26" i="14"/>
  <c r="X26" i="14"/>
  <c r="W26" i="14"/>
  <c r="V26" i="14"/>
  <c r="U26" i="14"/>
  <c r="T26" i="14"/>
  <c r="S26" i="14"/>
  <c r="M27" i="14" l="1"/>
  <c r="D27" i="14"/>
  <c r="P27" i="14"/>
  <c r="D69" i="10"/>
  <c r="E69" i="10"/>
  <c r="E51" i="10"/>
  <c r="D51" i="10"/>
  <c r="D68" i="10"/>
  <c r="C68" i="10"/>
  <c r="B68" i="10"/>
  <c r="D50" i="10"/>
  <c r="C50" i="10"/>
  <c r="B50" i="10"/>
  <c r="A12" i="12"/>
  <c r="Q24" i="8"/>
  <c r="N24" i="8"/>
  <c r="K24" i="8"/>
  <c r="H24" i="8"/>
  <c r="E24" i="8"/>
  <c r="D7" i="10"/>
  <c r="D6" i="10"/>
  <c r="D5" i="10"/>
  <c r="D4" i="10"/>
  <c r="B4" i="10"/>
  <c r="B7" i="10"/>
  <c r="B6" i="10"/>
  <c r="B5" i="10"/>
  <c r="Y23" i="8" l="1"/>
  <c r="X23" i="8"/>
  <c r="AC23" i="8"/>
  <c r="AB23" i="8"/>
  <c r="AA23" i="8"/>
  <c r="Z23" i="8"/>
  <c r="W23" i="8"/>
  <c r="V23" i="8"/>
  <c r="U23" i="8"/>
  <c r="T23" i="8"/>
  <c r="X23" i="6"/>
  <c r="W23" i="6"/>
  <c r="V23" i="6"/>
  <c r="U23" i="6"/>
  <c r="T23" i="6"/>
  <c r="S23" i="6"/>
  <c r="Q23" i="6"/>
  <c r="R23" i="6"/>
</calcChain>
</file>

<file path=xl/sharedStrings.xml><?xml version="1.0" encoding="utf-8"?>
<sst xmlns="http://schemas.openxmlformats.org/spreadsheetml/2006/main" count="2211" uniqueCount="1193">
  <si>
    <t>explained_variance_score</t>
  </si>
  <si>
    <t>mean_absolute_error</t>
  </si>
  <si>
    <t>mean_squared_error</t>
  </si>
  <si>
    <t>r2_score</t>
  </si>
  <si>
    <t>CB22x</t>
  </si>
  <si>
    <t>CS50x</t>
  </si>
  <si>
    <t>ER22x</t>
  </si>
  <si>
    <t>PH207x</t>
  </si>
  <si>
    <t>LinearRegression</t>
  </si>
  <si>
    <t>DecisionTree
Default</t>
  </si>
  <si>
    <t>Decision Tree
criterion='mae', max_depth=5</t>
  </si>
  <si>
    <t>SVR
 (kernel='linear')</t>
  </si>
  <si>
    <t>2,01x</t>
  </si>
  <si>
    <t>6,002x</t>
  </si>
  <si>
    <t>6,00x</t>
  </si>
  <si>
    <t>7,00x</t>
  </si>
  <si>
    <t>8,02x</t>
  </si>
  <si>
    <t>8,MReV</t>
  </si>
  <si>
    <t>RandomForestRegressor(criterion='mae')</t>
  </si>
  <si>
    <t>Pipeline([('scaler', StandardScaler()),
                  ('poly', SVR(kernel='poly', cache_size = 7000))])</t>
  </si>
  <si>
    <t>2.01x</t>
  </si>
  <si>
    <t>6.002x</t>
  </si>
  <si>
    <t>6.00x</t>
  </si>
  <si>
    <t>7.00x</t>
  </si>
  <si>
    <t>8.02x</t>
  </si>
  <si>
    <t>8.MReV</t>
  </si>
  <si>
    <t>DecisionTree</t>
  </si>
  <si>
    <t>SVM</t>
  </si>
  <si>
    <t>RandomForest</t>
  </si>
  <si>
    <t>0.2531</t>
  </si>
  <si>
    <t>_LinearRegression</t>
  </si>
  <si>
    <t>0.0865</t>
  </si>
  <si>
    <t>0.2245</t>
  </si>
  <si>
    <t>0.2305</t>
  </si>
  <si>
    <t>0.2552</t>
  </si>
  <si>
    <t>0.1742</t>
  </si>
  <si>
    <t>0.1938</t>
  </si>
  <si>
    <t>0.1573</t>
  </si>
  <si>
    <t>0.1524</t>
  </si>
  <si>
    <t>0.1664</t>
  </si>
  <si>
    <t>0.1937</t>
  </si>
  <si>
    <t>_DecisionTree</t>
  </si>
  <si>
    <t>0.0075</t>
  </si>
  <si>
    <t>0.1630</t>
  </si>
  <si>
    <t>0.1997</t>
  </si>
  <si>
    <t>0.1024</t>
  </si>
  <si>
    <t>0.1354</t>
  </si>
  <si>
    <t>0.0782</t>
  </si>
  <si>
    <t>0.0827</t>
  </si>
  <si>
    <t>0.0886</t>
  </si>
  <si>
    <t>0.2513</t>
  </si>
  <si>
    <t>_DeepLearning</t>
  </si>
  <si>
    <t>0.0578</t>
  </si>
  <si>
    <t>0.2219</t>
  </si>
  <si>
    <t>0.2743</t>
  </si>
  <si>
    <t>0.2699</t>
  </si>
  <si>
    <t>0.1865</t>
  </si>
  <si>
    <t>0.1873</t>
  </si>
  <si>
    <t>0.1678</t>
  </si>
  <si>
    <t>0.1698</t>
  </si>
  <si>
    <t>0.1745</t>
  </si>
  <si>
    <t>0.1926</t>
  </si>
  <si>
    <t>_RandonForest</t>
  </si>
  <si>
    <t>0.0079</t>
  </si>
  <si>
    <t>0.1619</t>
  </si>
  <si>
    <t>0.1645</t>
  </si>
  <si>
    <t>0.2032</t>
  </si>
  <si>
    <t>0.1083</t>
  </si>
  <si>
    <t>0.1394</t>
  </si>
  <si>
    <t>0.0764</t>
  </si>
  <si>
    <t>0.0841</t>
  </si>
  <si>
    <t>0.0909</t>
  </si>
  <si>
    <t>{'_DeepLearning': {'7.00x': {'explained_variance_score': 0.49039313247256655,</t>
  </si>
  <si>
    <t xml:space="preserve">   'mean_absolute_error': 0.0945732069621727,</t>
  </si>
  <si>
    <t xml:space="preserve">   'mean_squared_error': 0.047433447767153955,</t>
  </si>
  <si>
    <t xml:space="preserve">   'n_test': 8404,</t>
  </si>
  <si>
    <t xml:space="preserve">   'n_train': 12605,</t>
  </si>
  <si>
    <t xml:space="preserve">   'r2_score': 0.4796317321696796,</t>
  </si>
  <si>
    <t xml:space="preserve">   'test_time': 5003,</t>
  </si>
  <si>
    <t xml:space="preserve">   'train_time': 739998},</t>
  </si>
  <si>
    <t xml:space="preserve">  '8.02x': {'explained_variance_score': 0.22796299790135288,</t>
  </si>
  <si>
    <t xml:space="preserve">   'mean_absolute_error': 0.13896741232530316,</t>
  </si>
  <si>
    <t xml:space="preserve">   'mean_squared_error': 0.07088808820255463,</t>
  </si>
  <si>
    <t xml:space="preserve">   'n_test': 12420,</t>
  </si>
  <si>
    <t xml:space="preserve">   'n_train': 18628,</t>
  </si>
  <si>
    <t xml:space="preserve">   'r2_score': 0.22450069443101417,</t>
  </si>
  <si>
    <t xml:space="preserve">   'test_time': 5001,</t>
  </si>
  <si>
    <t xml:space="preserve">   'train_time': 627002},</t>
  </si>
  <si>
    <t xml:space="preserve">  '8.MReV': {'explained_variance_score': 0.39379319588758477,</t>
  </si>
  <si>
    <t xml:space="preserve">   'mean_absolute_error': 0.11209994061433115,</t>
  </si>
  <si>
    <t xml:space="preserve">   'mean_squared_error': 0.0561221151847786,</t>
  </si>
  <si>
    <t xml:space="preserve">   'n_test': 3791,</t>
  </si>
  <si>
    <t xml:space="preserve">   'n_train': 5686,</t>
  </si>
  <si>
    <t xml:space="preserve">   'r2_score': 0.39376012932031246,</t>
  </si>
  <si>
    <t xml:space="preserve">   'test_time': 2000,</t>
  </si>
  <si>
    <t xml:space="preserve">   'train_time': 806005},</t>
  </si>
  <si>
    <t xml:space="preserve">  'CS50x': {'explained_variance_score': 0.30111470302608945,</t>
  </si>
  <si>
    <t xml:space="preserve">   'mean_absolute_error': 0.024213398157395927,</t>
  </si>
  <si>
    <t xml:space="preserve">   'mean_squared_error': 0.010255831316183179,</t>
  </si>
  <si>
    <t xml:space="preserve">   'n_test': 67849,</t>
  </si>
  <si>
    <t xml:space="preserve">   'n_train': 101772,</t>
  </si>
  <si>
    <t xml:space="preserve">   'r2_score': 0.29924681842916356,</t>
  </si>
  <si>
    <t xml:space="preserve">   'test_time': 22002,</t>
  </si>
  <si>
    <t xml:space="preserve">   'train_time': 751002},</t>
  </si>
  <si>
    <t xml:space="preserve">  'PH278x': {'explained_variance_score': -0.8113188759704688,</t>
  </si>
  <si>
    <t xml:space="preserve">   'mean_absolute_error': 0.29101021526304355,</t>
  </si>
  <si>
    <t xml:space="preserve">   'mean_squared_error': 0.30627601469285104,</t>
  </si>
  <si>
    <t xml:space="preserve">   'n_test': 15841,</t>
  </si>
  <si>
    <t xml:space="preserve">   'n_train': 23761,</t>
  </si>
  <si>
    <t xml:space="preserve">   'r2_score': -0.8113595099814128,</t>
  </si>
  <si>
    <t xml:space="preserve">   'test_time': 6004,</t>
  </si>
  <si>
    <t xml:space="preserve">   'train_time': 273003}},</t>
  </si>
  <si>
    <t xml:space="preserve"> '_LinearRegression': {'7.00x': {'explained_variance_score': 0.46026589402624285,</t>
  </si>
  <si>
    <t xml:space="preserve">   'mean_absolute_error': 0.11025112646835078,</t>
  </si>
  <si>
    <t xml:space="preserve">   'mean_squared_error': 0.049228465403360205,</t>
  </si>
  <si>
    <t xml:space="preserve">   'r2_score': 0.45993950522756955,</t>
  </si>
  <si>
    <t xml:space="preserve">   'test_time': 999,</t>
  </si>
  <si>
    <t xml:space="preserve">   'train_time': 997000},</t>
  </si>
  <si>
    <t xml:space="preserve">  '8.02x': {'explained_variance_score': 0.2367312505852469,</t>
  </si>
  <si>
    <t xml:space="preserve">   'mean_absolute_error': 0.14505953894044302,</t>
  </si>
  <si>
    <t xml:space="preserve">   'mean_squared_error': 0.06978447360406606,</t>
  </si>
  <si>
    <t xml:space="preserve">   'r2_score': 0.23657398313783018,</t>
  </si>
  <si>
    <t xml:space="preserve">   'test_time': 1002,</t>
  </si>
  <si>
    <t xml:space="preserve">   'train_time': 995001},</t>
  </si>
  <si>
    <t xml:space="preserve">  '8.MReV': {'explained_variance_score': 0.392098495938049,</t>
  </si>
  <si>
    <t xml:space="preserve">   'mean_absolute_error': 0.12546290460813253,</t>
  </si>
  <si>
    <t xml:space="preserve">   'mean_squared_error': 0.056277027234132915,</t>
  </si>
  <si>
    <t xml:space="preserve">   'r2_score': 0.39208674512126584,</t>
  </si>
  <si>
    <t xml:space="preserve">   'test_time': 1998,</t>
  </si>
  <si>
    <t xml:space="preserve">   'train_time': 998998},</t>
  </si>
  <si>
    <t xml:space="preserve">  'CS50x': {'explained_variance_score': 0.1648134357735379,</t>
  </si>
  <si>
    <t xml:space="preserve">   'mean_absolute_error': 0.031807230122024785,</t>
  </si>
  <si>
    <t xml:space="preserve">   'mean_squared_error': 0.012223456937372326,</t>
  </si>
  <si>
    <t xml:space="preserve">   'r2_score': 0.16480428796233704,</t>
  </si>
  <si>
    <t xml:space="preserve">   'test_time': 5005,</t>
  </si>
  <si>
    <t xml:space="preserve">   'train_time': 973000},</t>
  </si>
  <si>
    <t xml:space="preserve">  'PH278x': {'explained_variance_score': 0.09871245413071927,</t>
  </si>
  <si>
    <t xml:space="preserve">   'mean_absolute_error': 0.29583105637505785,</t>
  </si>
  <si>
    <t xml:space="preserve">   'mean_squared_error': 0.15239770798277144,</t>
  </si>
  <si>
    <t xml:space="preserve">   'r2_score': 0.09869847976571999,</t>
  </si>
  <si>
    <t xml:space="preserve">   'test_time': 1999,</t>
  </si>
  <si>
    <t xml:space="preserve">   'train_time': 994995}},</t>
  </si>
  <si>
    <t xml:space="preserve"> '_RandonForest': {'7.00x': {'explained_variance_score': 0.3986959004575146,</t>
  </si>
  <si>
    <t xml:space="preserve">   'mean_absolute_error': 0.06958246073298428,</t>
  </si>
  <si>
    <t xml:space="preserve">   'mean_squared_error': 0.05532790016658734,</t>
  </si>
  <si>
    <t xml:space="preserve">   'r2_score': 0.39302570385126734,</t>
  </si>
  <si>
    <t xml:space="preserve">   'test_time': 2001,</t>
  </si>
  <si>
    <t xml:space="preserve">   'train_time': 992999},</t>
  </si>
  <si>
    <t xml:space="preserve">  '8.02x': {'explained_variance_score': 0.20947018952671492,</t>
  </si>
  <si>
    <t xml:space="preserve">   'mean_absolute_error': 0.08564927536231885,</t>
  </si>
  <si>
    <t xml:space="preserve">   'mean_squared_error': 0.07742248812399355,</t>
  </si>
  <si>
    <t xml:space="preserve">   'r2_score': 0.15301586912571974,</t>
  </si>
  <si>
    <t xml:space="preserve">   'train_time': 993000},</t>
  </si>
  <si>
    <t xml:space="preserve">  '8.MReV': {'explained_variance_score': 0.35552287059809706,</t>
  </si>
  <si>
    <t xml:space="preserve">   'mean_absolute_error': 0.0743545238723292,</t>
  </si>
  <si>
    <t xml:space="preserve">   'mean_squared_error': 0.06152936164600369,</t>
  </si>
  <si>
    <t xml:space="preserve">   'r2_score': 0.33535020687541894,</t>
  </si>
  <si>
    <t xml:space="preserve">   'test_time': 1000,</t>
  </si>
  <si>
    <t xml:space="preserve">   'train_time': 997997},</t>
  </si>
  <si>
    <t xml:space="preserve">  'CS50x': {'explained_variance_score': 0.01405408396371477,</t>
  </si>
  <si>
    <t xml:space="preserve">   'mean_absolute_error': 0.014631018880160355,</t>
  </si>
  <si>
    <t xml:space="preserve">   'mean_squared_error': 0.014429836843579123,</t>
  </si>
  <si>
    <t xml:space="preserve">   'r2_score': 0.014048323734584423,</t>
  </si>
  <si>
    <t xml:space="preserve">   'train_time': 960002},</t>
  </si>
  <si>
    <t xml:space="preserve">  'PH278x': {'explained_variance_score': 0.07261809101606587,</t>
  </si>
  <si>
    <t xml:space="preserve">   'mean_absolute_error': 0.19568976074742758,</t>
  </si>
  <si>
    <t xml:space="preserve">   'mean_squared_error': 0.1879942317246386,</t>
  </si>
  <si>
    <t xml:space="preserve">   'r2_score': -0.1118243777514516,</t>
  </si>
  <si>
    <t xml:space="preserve">   'test_time': 1001,</t>
  </si>
  <si>
    <t xml:space="preserve">   'train_time': 987000}},</t>
  </si>
  <si>
    <t xml:space="preserve"> '_SupportVectorMachine': {'7.00x': {'explained_variance_score': 0.4927223171860293,</t>
  </si>
  <si>
    <t xml:space="preserve">   'mean_absolute_error': 0.10977258262115448,</t>
  </si>
  <si>
    <t xml:space="preserve">   'mean_squared_error': 0.04628306803809289,</t>
  </si>
  <si>
    <t xml:space="preserve">   'r2_score': 0.4922519639921099,</t>
  </si>
  <si>
    <t xml:space="preserve">   'train_time': 373000},</t>
  </si>
  <si>
    <t xml:space="preserve">  '8.02x': {'explained_variance_score': 0.2423901203131701,</t>
  </si>
  <si>
    <t xml:space="preserve">   'mean_absolute_error': 0.14857565506556578,</t>
  </si>
  <si>
    <t xml:space="preserve">   'mean_squared_error': 0.06926570921449418,</t>
  </si>
  <si>
    <t xml:space="preserve">   'r2_score': 0.24224914569430067,</t>
  </si>
  <si>
    <t xml:space="preserve">   'test_time': 2003,</t>
  </si>
  <si>
    <t xml:space="preserve">   'train_time': 288003},</t>
  </si>
  <si>
    <t xml:space="preserve">  '8.MReV': {'explained_variance_score': 0.40800497145864534,</t>
  </si>
  <si>
    <t xml:space="preserve">   'mean_absolute_error': 0.13165581769002663,</t>
  </si>
  <si>
    <t xml:space="preserve">   'mean_squared_error': 0.05519082012775053,</t>
  </si>
  <si>
    <t xml:space="preserve">   'r2_score': 0.40382012426309866,</t>
  </si>
  <si>
    <t xml:space="preserve">   'test_time': 2015,</t>
  </si>
  <si>
    <t xml:space="preserve">   'train_time': 846001},</t>
  </si>
  <si>
    <t xml:space="preserve">  'CS50x': {'explained_variance_score': 0.2604141423141787,</t>
  </si>
  <si>
    <t xml:space="preserve">   'mean_absolute_error': 0.0994971731256151,</t>
  </si>
  <si>
    <t xml:space="preserve">   'mean_squared_error': 0.01735361345736068,</t>
  </si>
  <si>
    <t xml:space="preserve">   'r2_score': -0.18572541484834826,</t>
  </si>
  <si>
    <t xml:space="preserve">   'test_time': 6001,</t>
  </si>
  <si>
    <t xml:space="preserve">   'train_time': 913001},</t>
  </si>
  <si>
    <t xml:space="preserve">  'PH278x': {'explained_variance_score': 0.07835855985388407,</t>
  </si>
  <si>
    <t xml:space="preserve">   'mean_absolute_error': 0.2523684893712918,</t>
  </si>
  <si>
    <t xml:space="preserve">   'mean_squared_error': 0.16312686701956458,</t>
  </si>
  <si>
    <t xml:space="preserve">   'r2_score': 0.03524472131555856,</t>
  </si>
  <si>
    <t xml:space="preserve">   'test_time': 2004,</t>
  </si>
  <si>
    <t xml:space="preserve">   'train_time': 80001}}}</t>
  </si>
  <si>
    <t>{'_DeepLearning': {'14.73x': {'explained_variance_score': 0.8649440015645246,</t>
  </si>
  <si>
    <t xml:space="preserve">   'mean_absolute_error': 0.03347740597726554,</t>
  </si>
  <si>
    <t xml:space="preserve">   'mean_squared_error': 0.008111855845287275,</t>
  </si>
  <si>
    <t xml:space="preserve">   'n_test': 9452,</t>
  </si>
  <si>
    <t xml:space="preserve">   'n_train': 14176,</t>
  </si>
  <si>
    <t xml:space="preserve">   'r2_score': 0.8515986883368564,</t>
  </si>
  <si>
    <t xml:space="preserve">   'train_time': 379999},</t>
  </si>
  <si>
    <t xml:space="preserve">  '3.091x': {'explained_variance_score': 0.5570821091827518,</t>
  </si>
  <si>
    <t xml:space="preserve">   'mean_absolute_error': 0.031183131666858037,</t>
  </si>
  <si>
    <t xml:space="preserve">   'mean_squared_error': 0.008802789288003333,</t>
  </si>
  <si>
    <t xml:space="preserve">   'n_test': 1858,</t>
  </si>
  <si>
    <t xml:space="preserve">   'n_train': 2787,</t>
  </si>
  <si>
    <t xml:space="preserve">   'r2_score': 0.5339706976859049,</t>
  </si>
  <si>
    <t xml:space="preserve">   'test_time': 2007,</t>
  </si>
  <si>
    <t xml:space="preserve">   'train_time': 796002},</t>
  </si>
  <si>
    <t xml:space="preserve">  '6.00x': {'explained_variance_score': 0.8327810698162338,</t>
  </si>
  <si>
    <t xml:space="preserve">   'mean_absolute_error': 0.018053825583849287,</t>
  </si>
  <si>
    <t xml:space="preserve">   'mean_squared_error': 0.004618131134551769,</t>
  </si>
  <si>
    <t xml:space="preserve">   'n_test': 25936,</t>
  </si>
  <si>
    <t xml:space="preserve">   'n_train': 38904,</t>
  </si>
  <si>
    <t xml:space="preserve">   'r2_score': 0.8275855017881291,</t>
  </si>
  <si>
    <t xml:space="preserve">   'test_time': 13999,</t>
  </si>
  <si>
    <t xml:space="preserve">   'train_time': 182002},</t>
  </si>
  <si>
    <t xml:space="preserve">  'ER22x': {'explained_variance_score': 0.6155091382552901,</t>
  </si>
  <si>
    <t xml:space="preserve">   'mean_absolute_error': 0.046330364580204966,</t>
  </si>
  <si>
    <t xml:space="preserve">   'mean_squared_error': 0.01361474615874173,</t>
  </si>
  <si>
    <t xml:space="preserve">   'n_test': 18774,</t>
  </si>
  <si>
    <t xml:space="preserve">   'n_train': 28161,</t>
  </si>
  <si>
    <t xml:space="preserve">   'r2_score': 0.6153346247617463,</t>
  </si>
  <si>
    <t xml:space="preserve">   'test_time': 6003,</t>
  </si>
  <si>
    <t xml:space="preserve">   'train_time': 510003},</t>
  </si>
  <si>
    <t xml:space="preserve">  'PH207x': {'explained_variance_score': 0.7971717762705548,</t>
  </si>
  <si>
    <t xml:space="preserve">   'mean_absolute_error': 0.03746065543058315,</t>
  </si>
  <si>
    <t xml:space="preserve">   'mean_squared_error': 0.009754950557281995,</t>
  </si>
  <si>
    <t xml:space="preserve">   'n_test': 14193,</t>
  </si>
  <si>
    <t xml:space="preserve">   'n_train': 21288,</t>
  </si>
  <si>
    <t xml:space="preserve">   'r2_score': 0.7957591307007306,</t>
  </si>
  <si>
    <t xml:space="preserve">   'test_time': 8000,</t>
  </si>
  <si>
    <t xml:space="preserve">   'train_time': 550003}},</t>
  </si>
  <si>
    <t xml:space="preserve"> '_LinearRegression': {'14.73x': {'explained_variance_score': 0.8913622502818782,</t>
  </si>
  <si>
    <t xml:space="preserve">   'mean_absolute_error': 0.03447911288178857,</t>
  </si>
  <si>
    <t xml:space="preserve">   'mean_squared_error': 0.005938447212748227,</t>
  </si>
  <si>
    <t xml:space="preserve">   'r2_score': 0.8913598352310258,</t>
  </si>
  <si>
    <t xml:space="preserve">   'train_time': 993998},</t>
  </si>
  <si>
    <t xml:space="preserve">  '3.091x': {'explained_variance_score': 0.7452389853591389,</t>
  </si>
  <si>
    <t xml:space="preserve">   'mean_absolute_error': 0.03157138935023282,</t>
  </si>
  <si>
    <t xml:space="preserve">   'mean_squared_error': 0.004815455877704259,</t>
  </si>
  <si>
    <t xml:space="preserve">   'r2_score': 0.7450644938111604,</t>
  </si>
  <si>
    <t xml:space="preserve">   'train_time': 999000},</t>
  </si>
  <si>
    <t xml:space="preserve">  '6.00x': {'explained_variance_score': 0.8247784765516457,</t>
  </si>
  <si>
    <t xml:space="preserve">   'mean_absolute_error': 0.02930854013333474,</t>
  </si>
  <si>
    <t xml:space="preserve">   'mean_squared_error': 0.0046933351952143446,</t>
  </si>
  <si>
    <t xml:space="preserve">   'r2_score': 0.8247778140016948,</t>
  </si>
  <si>
    <t xml:space="preserve">   'train_time': 990001},</t>
  </si>
  <si>
    <t xml:space="preserve">  'ER22x': {'explained_variance_score': 0.6438055242032016,</t>
  </si>
  <si>
    <t xml:space="preserve">   'mean_absolute_error': 0.04324628727133265,</t>
  </si>
  <si>
    <t xml:space="preserve">   'mean_squared_error': 0.012610572134922353,</t>
  </si>
  <si>
    <t xml:space="preserve">   'r2_score': 0.6437061399683646,</t>
  </si>
  <si>
    <t xml:space="preserve">   'train_time': 986999},</t>
  </si>
  <si>
    <t xml:space="preserve">  'PH207x': {'explained_variance_score': 0.7610292408116114,</t>
  </si>
  <si>
    <t xml:space="preserve">   'mean_absolute_error': 0.04570684237705727,</t>
  </si>
  <si>
    <t xml:space="preserve">   'mean_squared_error': 0.011416311429373402,</t>
  </si>
  <si>
    <t xml:space="preserve">   'r2_score': 0.7609749678550826,</t>
  </si>
  <si>
    <t xml:space="preserve">   'test_time': 2002,</t>
  </si>
  <si>
    <t xml:space="preserve">   'train_time': 994999}},</t>
  </si>
  <si>
    <t xml:space="preserve"> '_RandonForest': {'14.73x': {'explained_variance_score': 0.9181629317758373,</t>
  </si>
  <si>
    <t xml:space="preserve">   'mean_absolute_error': 0.023125317393144308,</t>
  </si>
  <si>
    <t xml:space="preserve">   'mean_squared_error': 0.004492047265129073,</t>
  </si>
  <si>
    <t xml:space="preserve">   'r2_score': 0.9178208145075359,</t>
  </si>
  <si>
    <t xml:space="preserve">  '3.091x': {'explained_variance_score': 0.7981461098721084,</t>
  </si>
  <si>
    <t xml:space="preserve">   'mean_absolute_error': 0.014234391819160386,</t>
  </si>
  <si>
    <t xml:space="preserve">   'mean_squared_error': 0.0038556871636167916,</t>
  </si>
  <si>
    <t xml:space="preserve">   'r2_score': 0.7958757003021125,</t>
  </si>
  <si>
    <t xml:space="preserve">   'train_time': 997999},</t>
  </si>
  <si>
    <t xml:space="preserve">  '6.00x': {'explained_variance_score': 0.8614648113092835,</t>
  </si>
  <si>
    <t xml:space="preserve">   'mean_absolute_error': 0.0139287476866132,</t>
  </si>
  <si>
    <t xml:space="preserve">   'mean_squared_error': 0.003727323257248612,</t>
  </si>
  <si>
    <t xml:space="preserve">   'r2_score': 0.8608431527065483,</t>
  </si>
  <si>
    <t xml:space="preserve">   'test_time': 3004,</t>
  </si>
  <si>
    <t xml:space="preserve">   'train_time': 982000},</t>
  </si>
  <si>
    <t xml:space="preserve">  'ER22x': {'explained_variance_score': 0.5929615333424325,</t>
  </si>
  <si>
    <t xml:space="preserve">   'mean_absolute_error': 0.02573087780973687,</t>
  </si>
  <si>
    <t xml:space="preserve">   'mean_squared_error': 0.014594815715883669,</t>
  </si>
  <si>
    <t xml:space="preserve">   'r2_score': 0.587644147130951,</t>
  </si>
  <si>
    <t xml:space="preserve">   'train_time': 988998},</t>
  </si>
  <si>
    <t xml:space="preserve">  'PH207x': {'explained_variance_score': 0.7391164912668257,</t>
  </si>
  <si>
    <t xml:space="preserve">   'mean_absolute_error': 0.029953920946945677,</t>
  </si>
  <si>
    <t xml:space="preserve">   'mean_squared_error': 0.012475026174874938,</t>
  </si>
  <si>
    <t xml:space="preserve">   'r2_score': 0.7388084977441939,</t>
  </si>
  <si>
    <t xml:space="preserve">   'train_time': 985000}},</t>
  </si>
  <si>
    <t xml:space="preserve"> '_SupportVectorMachine': {'14.73x': {'explained_variance_score': 0.9109334765853611,</t>
  </si>
  <si>
    <t xml:space="preserve">   'mean_absolute_error': 0.05839305794746855,</t>
  </si>
  <si>
    <t xml:space="preserve">   'mean_squared_error': 0.006251619199998538,</t>
  </si>
  <si>
    <t xml:space="preserve">   'r2_score': 0.8856305502720112,</t>
  </si>
  <si>
    <t xml:space="preserve">   'test_time': 1996,</t>
  </si>
  <si>
    <t xml:space="preserve">   'train_time': 532000},</t>
  </si>
  <si>
    <t xml:space="preserve">  '3.091x': {'explained_variance_score': 0.7507358096400638,</t>
  </si>
  <si>
    <t xml:space="preserve">   'mean_absolute_error': 0.05872599250326557,</t>
  </si>
  <si>
    <t xml:space="preserve">   'mean_squared_error': 0.006331855484326463,</t>
  </si>
  <si>
    <t xml:space="preserve">   'r2_score': 0.664784638462742,</t>
  </si>
  <si>
    <t xml:space="preserve">   'train_time': 988001},</t>
  </si>
  <si>
    <t xml:space="preserve">  '6.00x': {'explained_variance_score': 0.864570382358909,</t>
  </si>
  <si>
    <t xml:space="preserve">   'mean_absolute_error': 0.08375872451580742,</t>
  </si>
  <si>
    <t xml:space="preserve">   'mean_squared_error': 0.008679507843853688,</t>
  </si>
  <si>
    <t xml:space="preserve">   'r2_score': 0.6759570168053972,</t>
  </si>
  <si>
    <t xml:space="preserve">   'test_time': 2965,</t>
  </si>
  <si>
    <t xml:space="preserve">   'train_time': 135966},</t>
  </si>
  <si>
    <t xml:space="preserve">  'ER22x': {'explained_variance_score': 0.665954768338928,</t>
  </si>
  <si>
    <t xml:space="preserve">   'mean_absolute_error': 0.05563653078826313,</t>
  </si>
  <si>
    <t xml:space="preserve">   'mean_squared_error': 0.012146319896637689,</t>
  </si>
  <si>
    <t xml:space="preserve">   'r2_score': 0.656822929614149,</t>
  </si>
  <si>
    <t xml:space="preserve">   'test_time': 3009,</t>
  </si>
  <si>
    <t xml:space="preserve">   'train_time': 625002},</t>
  </si>
  <si>
    <t xml:space="preserve">  'PH207x': {'explained_variance_score': 0.8044784444068942,</t>
  </si>
  <si>
    <t xml:space="preserve">   'mean_absolute_error': 0.08212249941109616,</t>
  </si>
  <si>
    <t xml:space="preserve">   'mean_squared_error': 0.012328217230265493,</t>
  </si>
  <si>
    <t xml:space="preserve">   'r2_score': 0.7418822587327166,</t>
  </si>
  <si>
    <t xml:space="preserve">   'train_time': 915002}}}</t>
  </si>
  <si>
    <t>Deep Learning</t>
  </si>
  <si>
    <t>7.00x
n=12605</t>
  </si>
  <si>
    <t>mae</t>
  </si>
  <si>
    <t>mse</t>
  </si>
  <si>
    <t>r2s</t>
  </si>
  <si>
    <t>8.02x
n=12605</t>
  </si>
  <si>
    <t>8.MReV
n=12605</t>
  </si>
  <si>
    <t>CS50x
n=12605</t>
  </si>
  <si>
    <t>PH278x
n=12605</t>
  </si>
  <si>
    <t>Cenário 1</t>
  </si>
  <si>
    <t>0.094</t>
  </si>
  <si>
    <t>Árvores de Decisão</t>
  </si>
  <si>
    <t>Regressão Linear</t>
  </si>
  <si>
    <t>MAE</t>
  </si>
  <si>
    <t>MSE</t>
  </si>
  <si>
    <t>R²score</t>
  </si>
  <si>
    <t>Aprendizagem 
Profunda</t>
  </si>
  <si>
    <t>Máquinas Vetor 
de Suporte</t>
  </si>
  <si>
    <t>Modelo</t>
  </si>
  <si>
    <t>Métricas</t>
  </si>
  <si>
    <t xml:space="preserve">PH278x	</t>
  </si>
  <si>
    <t>Formuláção 1 - Regressão: Previsão do Valor da Nota.</t>
  </si>
  <si>
    <t xml:space="preserve"> 0.047</t>
  </si>
  <si>
    <t>0.479</t>
  </si>
  <si>
    <t>n=31048</t>
  </si>
  <si>
    <t>n=21009</t>
  </si>
  <si>
    <t>0.138</t>
  </si>
  <si>
    <t>0.070</t>
  </si>
  <si>
    <t>0.224</t>
  </si>
  <si>
    <t>0.112</t>
  </si>
  <si>
    <t>0.056</t>
  </si>
  <si>
    <t>0.393</t>
  </si>
  <si>
    <t>n=9477</t>
  </si>
  <si>
    <t>0.024</t>
  </si>
  <si>
    <t>0.010</t>
  </si>
  <si>
    <t>0.299</t>
  </si>
  <si>
    <t>n=169621</t>
  </si>
  <si>
    <t>0.291</t>
  </si>
  <si>
    <t>0.306</t>
  </si>
  <si>
    <t>-0.811</t>
  </si>
  <si>
    <t xml:space="preserve">Aprendizagem Profunda		</t>
  </si>
  <si>
    <t>Tes</t>
  </si>
  <si>
    <t>Trei</t>
  </si>
  <si>
    <t xml:space="preserve">Regressão Linear		</t>
  </si>
  <si>
    <t>0.110</t>
  </si>
  <si>
    <t>0.049</t>
  </si>
  <si>
    <t>0.459</t>
  </si>
  <si>
    <t>0.145</t>
  </si>
  <si>
    <t>0.069</t>
  </si>
  <si>
    <t>0.236</t>
  </si>
  <si>
    <t>0.125</t>
  </si>
  <si>
    <t>0.392</t>
  </si>
  <si>
    <t>0.031</t>
  </si>
  <si>
    <t>0.012</t>
  </si>
  <si>
    <t>0.164</t>
  </si>
  <si>
    <t>0.098</t>
  </si>
  <si>
    <t>0.295</t>
  </si>
  <si>
    <t>0.152</t>
  </si>
  <si>
    <t>Arvore de Decisão</t>
  </si>
  <si>
    <t>0.055</t>
  </si>
  <si>
    <t>0.085</t>
  </si>
  <si>
    <t>0.077</t>
  </si>
  <si>
    <t>0.335</t>
  </si>
  <si>
    <t>0.014</t>
  </si>
  <si>
    <t>0.074</t>
  </si>
  <si>
    <t xml:space="preserve"> 0.061</t>
  </si>
  <si>
    <t xml:space="preserve"> 0.195</t>
  </si>
  <si>
    <t>0.187</t>
  </si>
  <si>
    <t>-0.111</t>
  </si>
  <si>
    <t xml:space="preserve">"Máquinas Vetor 
de Suporte"		</t>
  </si>
  <si>
    <t>0.109</t>
  </si>
  <si>
    <t>0.046</t>
  </si>
  <si>
    <t>0.492</t>
  </si>
  <si>
    <t xml:space="preserve"> 0.148</t>
  </si>
  <si>
    <t>0.131</t>
  </si>
  <si>
    <t>0.403</t>
  </si>
  <si>
    <t>0.099</t>
  </si>
  <si>
    <t>0.017</t>
  </si>
  <si>
    <t>-0.185</t>
  </si>
  <si>
    <t>n=39602</t>
  </si>
  <si>
    <t>0.035</t>
  </si>
  <si>
    <t xml:space="preserve"> 0.163</t>
  </si>
  <si>
    <t>0.252</t>
  </si>
  <si>
    <t>0.242</t>
  </si>
  <si>
    <t>14.73x</t>
  </si>
  <si>
    <t>n=23628</t>
  </si>
  <si>
    <t>0.008</t>
  </si>
  <si>
    <t>0.851</t>
  </si>
  <si>
    <t>0.033</t>
  </si>
  <si>
    <t>3.091x</t>
  </si>
  <si>
    <t>n=46935</t>
  </si>
  <si>
    <t>n=35481</t>
  </si>
  <si>
    <t>n=64840</t>
  </si>
  <si>
    <t>n=4645</t>
  </si>
  <si>
    <t>0.533</t>
  </si>
  <si>
    <t>0.018</t>
  </si>
  <si>
    <t>0.004</t>
  </si>
  <si>
    <t>0.013</t>
  </si>
  <si>
    <t>0.615</t>
  </si>
  <si>
    <t>0.827</t>
  </si>
  <si>
    <t>0.037</t>
  </si>
  <si>
    <t>0.009</t>
  </si>
  <si>
    <t>0.795</t>
  </si>
  <si>
    <t>0.034</t>
  </si>
  <si>
    <t>0.005</t>
  </si>
  <si>
    <t>0.891</t>
  </si>
  <si>
    <t>0.745</t>
  </si>
  <si>
    <t>0.029</t>
  </si>
  <si>
    <t>0.824</t>
  </si>
  <si>
    <t>0.043</t>
  </si>
  <si>
    <t>0.643</t>
  </si>
  <si>
    <t>0.045</t>
  </si>
  <si>
    <t>0.011</t>
  </si>
  <si>
    <t xml:space="preserve"> 0.760</t>
  </si>
  <si>
    <t>0.023</t>
  </si>
  <si>
    <t>0.917</t>
  </si>
  <si>
    <t>0.003</t>
  </si>
  <si>
    <t xml:space="preserve"> 0.860</t>
  </si>
  <si>
    <t>0.025</t>
  </si>
  <si>
    <t xml:space="preserve"> 0.587</t>
  </si>
  <si>
    <t>0.738</t>
  </si>
  <si>
    <t>0.058</t>
  </si>
  <si>
    <t>0.006</t>
  </si>
  <si>
    <t>0.885</t>
  </si>
  <si>
    <t>0.664</t>
  </si>
  <si>
    <t>0.083</t>
  </si>
  <si>
    <t>0.675</t>
  </si>
  <si>
    <t>0.656</t>
  </si>
  <si>
    <t>0.082</t>
  </si>
  <si>
    <t>0.741</t>
  </si>
  <si>
    <t>{'_DeepLearning': {'2.01x': {'explained_variance_score': 0.06657326825997767,</t>
  </si>
  <si>
    <t xml:space="preserve">   'mean_absolute_error': 0.17594676991084562,</t>
  </si>
  <si>
    <t xml:space="preserve">   'mean_squared_error': 0.1039716613642434,</t>
  </si>
  <si>
    <t xml:space="preserve">   'n_test': 2266,</t>
  </si>
  <si>
    <t xml:space="preserve">   'n_train': 3399,</t>
  </si>
  <si>
    <t xml:space="preserve">   'r2_score': 0.0659074104213554,</t>
  </si>
  <si>
    <t xml:space="preserve">   'train_time': 663999},</t>
  </si>
  <si>
    <t xml:space="preserve">  '3.091x': {'explained_variance_score': 0.36494051005577044,</t>
  </si>
  <si>
    <t xml:space="preserve">   'mean_absolute_error': 0.13022184210965385,</t>
  </si>
  <si>
    <t xml:space="preserve">   'mean_squared_error': 0.06813383585061315,</t>
  </si>
  <si>
    <t xml:space="preserve">   'n_test': 5686,</t>
  </si>
  <si>
    <t xml:space="preserve">   'n_train': 8529,</t>
  </si>
  <si>
    <t xml:space="preserve">   'r2_score': 0.3570685488680838,</t>
  </si>
  <si>
    <t xml:space="preserve">   'test_time': 5002,</t>
  </si>
  <si>
    <t xml:space="preserve">   'train_time': 526003},</t>
  </si>
  <si>
    <t xml:space="preserve">  '6.002x': {'explained_variance_score': 0.25616707247214954,</t>
  </si>
  <si>
    <t xml:space="preserve">   'mean_absolute_error': 0.2942910210559963,</t>
  </si>
  <si>
    <t xml:space="preserve">   'mean_squared_error': 0.15490558089613207,</t>
  </si>
  <si>
    <t xml:space="preserve">   'n_test': 16325,</t>
  </si>
  <si>
    <t xml:space="preserve">   'n_train': 24486,</t>
  </si>
  <si>
    <t xml:space="preserve">   'r2_score': 0.2526373404243297,</t>
  </si>
  <si>
    <t xml:space="preserve">   'test_time': 6999,</t>
  </si>
  <si>
    <t xml:space="preserve">   'train_time': 276002},</t>
  </si>
  <si>
    <t xml:space="preserve">  '6.00x': {'explained_variance_score': 0.5334726754353919,</t>
  </si>
  <si>
    <t xml:space="preserve">   'mean_absolute_error': 0.13198324238785133,</t>
  </si>
  <si>
    <t xml:space="preserve">   'mean_squared_error': 0.061692278696398456,</t>
  </si>
  <si>
    <t xml:space="preserve">   'n_test': 23086,</t>
  </si>
  <si>
    <t xml:space="preserve">   'n_train': 34629,</t>
  </si>
  <si>
    <t xml:space="preserve">   'r2_score': 0.5334002779905497,</t>
  </si>
  <si>
    <t xml:space="preserve">   'test_time': 11000,</t>
  </si>
  <si>
    <t xml:space="preserve">   'train_time': 213001},</t>
  </si>
  <si>
    <t xml:space="preserve">  'CB22x': {'explained_variance_score': 0.0982874674299874,</t>
  </si>
  <si>
    <t xml:space="preserve">   'mean_absolute_error': 0.2745136168264626,</t>
  </si>
  <si>
    <t xml:space="preserve">   'mean_squared_error': 0.1502071435651356,</t>
  </si>
  <si>
    <t xml:space="preserve">   'n_test': 12001,</t>
  </si>
  <si>
    <t xml:space="preserve">   'n_train': 18001,</t>
  </si>
  <si>
    <t xml:space="preserve">   'r2_score': 0.09159943791929692,</t>
  </si>
  <si>
    <t xml:space="preserve">   'test_time': 4001,</t>
  </si>
  <si>
    <t xml:space="preserve">   'train_time': 554003}},</t>
  </si>
  <si>
    <t xml:space="preserve"> '_LinearRegression': {'2.01x': {'explained_variance_score': 0.28093004987291204,</t>
  </si>
  <si>
    <t xml:space="preserve">   'mean_absolute_error': 0.1774120502018112,</t>
  </si>
  <si>
    <t xml:space="preserve">   'mean_squared_error': 0.08031556314539313,</t>
  </si>
  <si>
    <t xml:space="preserve">   'r2_score': 0.2784363414265103,</t>
  </si>
  <si>
    <t xml:space="preserve">   'train_time': 996000},</t>
  </si>
  <si>
    <t xml:space="preserve">  '3.091x': {'explained_variance_score': 0.3402882623715997,</t>
  </si>
  <si>
    <t xml:space="preserve">   'mean_absolute_error': 0.14325904265787126,</t>
  </si>
  <si>
    <t xml:space="preserve">   'mean_squared_error': 0.06997067347031037,</t>
  </si>
  <si>
    <t xml:space="preserve">   'r2_score': 0.3397355943737127,</t>
  </si>
  <si>
    <t xml:space="preserve">   'test_time': 1003,</t>
  </si>
  <si>
    <t xml:space="preserve">   'train_time': 999001},</t>
  </si>
  <si>
    <t xml:space="preserve">  '6.002x': {'explained_variance_score': 0.2156085115280998,</t>
  </si>
  <si>
    <t xml:space="preserve">   'mean_absolute_error': 0.3187134477651729,</t>
  </si>
  <si>
    <t xml:space="preserve">   'mean_squared_error': 0.1626105044246683,</t>
  </si>
  <si>
    <t xml:space="preserve">   'r2_score': 0.21546390802246473,</t>
  </si>
  <si>
    <t xml:space="preserve">   'test_time': 3021,</t>
  </si>
  <si>
    <t xml:space="preserve">  '6.00x': {'explained_variance_score': 0.4966615430163054,</t>
  </si>
  <si>
    <t xml:space="preserve">   'mean_absolute_error': 0.14227158743038557,</t>
  </si>
  <si>
    <t xml:space="preserve">   'mean_squared_error': 0.06654975929227333,</t>
  </si>
  <si>
    <t xml:space="preserve">   'r2_score': 0.49666149732635234,</t>
  </si>
  <si>
    <t xml:space="preserve">   'test_time': 1997,</t>
  </si>
  <si>
    <t xml:space="preserve">   'train_time': 995999},</t>
  </si>
  <si>
    <t xml:space="preserve">  'CB22x': {'explained_variance_score': 0.06876802317067465,</t>
  </si>
  <si>
    <t xml:space="preserve">   'mean_absolute_error': 0.3023871772034692,</t>
  </si>
  <si>
    <t xml:space="preserve">   'mean_squared_error': 0.15400841018952585,</t>
  </si>
  <si>
    <t xml:space="preserve">   'r2_score': 0.06861069945948228,</t>
  </si>
  <si>
    <t xml:space="preserve">   'train_time': 998998}},</t>
  </si>
  <si>
    <t xml:space="preserve"> '_RandonForest': {'2.01x': {'explained_variance_score': 0.25964632226684836,</t>
  </si>
  <si>
    <t xml:space="preserve">   'mean_absolute_error': 0.10593667255075022,</t>
  </si>
  <si>
    <t xml:space="preserve">   'mean_squared_error': 0.08676527923654016,</t>
  </si>
  <si>
    <t xml:space="preserve">   'r2_score': 0.2204913982893556,</t>
  </si>
  <si>
    <t xml:space="preserve">   'train_time': 998002},</t>
  </si>
  <si>
    <t xml:space="preserve">  '3.091x': {'explained_variance_score': 0.34455410315088675,</t>
  </si>
  <si>
    <t xml:space="preserve">   'mean_absolute_error': 0.08529291241646149,</t>
  </si>
  <si>
    <t xml:space="preserve">   'mean_squared_error': 0.07486436954801266,</t>
  </si>
  <si>
    <t xml:space="preserve">   'r2_score': 0.2935572003150817,</t>
  </si>
  <si>
    <t xml:space="preserve">   'test_time': 972,</t>
  </si>
  <si>
    <t xml:space="preserve">   'train_time': 995417},</t>
  </si>
  <si>
    <t xml:space="preserve">  '6.002x': {'explained_variance_score': 0.20728311960307377,</t>
  </si>
  <si>
    <t xml:space="preserve">   'mean_absolute_error': 0.21078352220520674,</t>
  </si>
  <si>
    <t xml:space="preserve">   'mean_squared_error': 0.19997727565084228,</t>
  </si>
  <si>
    <t xml:space="preserve">   'r2_score': 0.03518293065681111,</t>
  </si>
  <si>
    <t xml:space="preserve">   'train_time': 992001},</t>
  </si>
  <si>
    <t xml:space="preserve">  '6.00x': {'explained_variance_score': 0.47035910754810106,</t>
  </si>
  <si>
    <t xml:space="preserve">   'mean_absolute_error': 0.08488646798925756,</t>
  </si>
  <si>
    <t xml:space="preserve">   'mean_squared_error': 0.0741085731828814,</t>
  </si>
  <si>
    <t xml:space="preserve">   'r2_score': 0.4394916126243176,</t>
  </si>
  <si>
    <t xml:space="preserve">  'CB22x': {'explained_variance_score': 0.059112360567096345,</t>
  </si>
  <si>
    <t xml:space="preserve">   'mean_absolute_error': 0.19420531622364803,</t>
  </si>
  <si>
    <t xml:space="preserve">   'mean_squared_error': 0.19013743438046832,</t>
  </si>
  <si>
    <t xml:space="preserve">   'r2_score': -0.14988507313503208,</t>
  </si>
  <si>
    <t xml:space="preserve">   'train_time': 993997}},</t>
  </si>
  <si>
    <t xml:space="preserve"> '_SupportVectorMachine': {'2.01x': {'explained_variance_score': 0.2993813781700756,</t>
  </si>
  <si>
    <t xml:space="preserve">   'mean_absolute_error': 0.1596143991172669,</t>
  </si>
  <si>
    <t xml:space="preserve">   'mean_squared_error': 0.07798761545395616,</t>
  </si>
  <si>
    <t xml:space="preserve">   'r2_score': 0.29935087389589166,</t>
  </si>
  <si>
    <t xml:space="preserve">   'train_time': 954000},</t>
  </si>
  <si>
    <t xml:space="preserve">  '3.091x': {'explained_variance_score': 0.3452411104149037,</t>
  </si>
  <si>
    <t xml:space="preserve">   'mean_absolute_error': 0.1507648142209676,</t>
  </si>
  <si>
    <t xml:space="preserve">   'mean_squared_error': 0.06941434863276102,</t>
  </si>
  <si>
    <t xml:space="preserve">   'r2_score': 0.3449852435478845,</t>
  </si>
  <si>
    <t xml:space="preserve">   'train_time': 754000},</t>
  </si>
  <si>
    <t xml:space="preserve">  '6.002x': {'explained_variance_score': 0.23836122374071045,</t>
  </si>
  <si>
    <t xml:space="preserve">   'mean_absolute_error': 0.25489515792794887,</t>
  </si>
  <si>
    <t xml:space="preserve">   'mean_squared_error': 0.1686150582592388,</t>
  </si>
  <si>
    <t xml:space="preserve">   'r2_score': 0.18649413625950328,</t>
  </si>
  <si>
    <t xml:space="preserve">   'test_time': 3001,</t>
  </si>
  <si>
    <t xml:space="preserve">   'train_time': 329842},</t>
  </si>
  <si>
    <t xml:space="preserve">  '6.00x': {'explained_variance_score': 0.5026275700041347,</t>
  </si>
  <si>
    <t xml:space="preserve">   'mean_absolute_error': 0.14284418364839996,</t>
  </si>
  <si>
    <t xml:space="preserve">   'mean_squared_error': 0.06577280077273162,</t>
  </si>
  <si>
    <t xml:space="preserve">   'r2_score': 0.5025378993152483,</t>
  </si>
  <si>
    <t xml:space="preserve">   'train_time': 321486},</t>
  </si>
  <si>
    <t xml:space="preserve">  'CB22x': {'explained_variance_score': 0.06608291391300647,</t>
  </si>
  <si>
    <t xml:space="preserve">   'mean_absolute_error': 0.25124775353773104,</t>
  </si>
  <si>
    <t xml:space="preserve">   'mean_squared_error': 0.16286908925307314,</t>
  </si>
  <si>
    <t xml:space="preserve">   'r2_score': 0.015024394236570648,</t>
  </si>
  <si>
    <t xml:space="preserve">   'train_time': 527786}}}</t>
  </si>
  <si>
    <t>In [ ]:</t>
  </si>
  <si>
    <t xml:space="preserve">  </t>
  </si>
  <si>
    <t>0.175</t>
  </si>
  <si>
    <t>0.103</t>
  </si>
  <si>
    <t>0.065</t>
  </si>
  <si>
    <t>0.130</t>
  </si>
  <si>
    <t>0.068</t>
  </si>
  <si>
    <t>0.357</t>
  </si>
  <si>
    <t>0.294</t>
  </si>
  <si>
    <t>0.154</t>
  </si>
  <si>
    <t>0.061</t>
  </si>
  <si>
    <t>0.274</t>
  </si>
  <si>
    <t>0.150</t>
  </si>
  <si>
    <t>0.091</t>
  </si>
  <si>
    <t>0.177</t>
  </si>
  <si>
    <t>0.080</t>
  </si>
  <si>
    <t>0.278</t>
  </si>
  <si>
    <t>0.143</t>
  </si>
  <si>
    <t xml:space="preserve"> 0.339</t>
  </si>
  <si>
    <t>0.318</t>
  </si>
  <si>
    <t>0.162</t>
  </si>
  <si>
    <t>0.215</t>
  </si>
  <si>
    <t>0.142</t>
  </si>
  <si>
    <t>0.066</t>
  </si>
  <si>
    <t>0.496</t>
  </si>
  <si>
    <t>0.302</t>
  </si>
  <si>
    <t xml:space="preserve"> 0.105</t>
  </si>
  <si>
    <t>0.086</t>
  </si>
  <si>
    <t>0.220</t>
  </si>
  <si>
    <t xml:space="preserve"> 0.074</t>
  </si>
  <si>
    <t>0.293</t>
  </si>
  <si>
    <t>0.210</t>
  </si>
  <si>
    <t>0.199</t>
  </si>
  <si>
    <t xml:space="preserve"> 0.035</t>
  </si>
  <si>
    <t xml:space="preserve"> 0.084</t>
  </si>
  <si>
    <t>0.439</t>
  </si>
  <si>
    <t>-0.149</t>
  </si>
  <si>
    <t>0.194</t>
  </si>
  <si>
    <t>0.190</t>
  </si>
  <si>
    <t xml:space="preserve"> 0.159</t>
  </si>
  <si>
    <t xml:space="preserve"> 0.077</t>
  </si>
  <si>
    <t xml:space="preserve"> 0.069</t>
  </si>
  <si>
    <t>0.344</t>
  </si>
  <si>
    <t>0.254</t>
  </si>
  <si>
    <t>0.168</t>
  </si>
  <si>
    <t xml:space="preserve"> 0.186</t>
  </si>
  <si>
    <t>0.502</t>
  </si>
  <si>
    <t>0.251</t>
  </si>
  <si>
    <t>0.015</t>
  </si>
  <si>
    <t>Tempo de Execução (Treino/Teste)</t>
  </si>
  <si>
    <t xml:space="preserve"> 247.5s / 0.4s</t>
  </si>
  <si>
    <t>143.1 / 0.5</t>
  </si>
  <si>
    <t>130.8s / 1.7s</t>
  </si>
  <si>
    <t>248s /  0.4s</t>
  </si>
  <si>
    <t>Cenário 2</t>
  </si>
  <si>
    <t>Cenário 3</t>
  </si>
  <si>
    <t>n=5665</t>
  </si>
  <si>
    <t>n=40811</t>
  </si>
  <si>
    <t>n=57715</t>
  </si>
  <si>
    <t>n=30002</t>
  </si>
  <si>
    <t>n=14215</t>
  </si>
  <si>
    <t>Formulação 2 - Classificação: Previsão de Estudantes Sob Risco</t>
  </si>
  <si>
    <t>Regressão Logística</t>
  </si>
  <si>
    <t>Naïve Bayes</t>
  </si>
  <si>
    <t>Prec.</t>
  </si>
  <si>
    <t>F1</t>
  </si>
  <si>
    <t xml:space="preserve">   'f1': 0.0,</t>
  </si>
  <si>
    <t xml:space="preserve">   'precision': 0.0,</t>
  </si>
  <si>
    <t xml:space="preserve">   'test_time': 12998,</t>
  </si>
  <si>
    <t xml:space="preserve">   'test_time': 3998,</t>
  </si>
  <si>
    <t xml:space="preserve">   'test_time': 6994,</t>
  </si>
  <si>
    <t xml:space="preserve"> '_SuppotVectorMachine': {'7.00x': {'accuracy': 0.983698238933841,</t>
  </si>
  <si>
    <t xml:space="preserve">   'n_test': 10077,</t>
  </si>
  <si>
    <t xml:space="preserve">   'n_train': 15115,</t>
  </si>
  <si>
    <t xml:space="preserve">   'test_time': 8001,</t>
  </si>
  <si>
    <t xml:space="preserve">   'test_time': 11002,</t>
  </si>
  <si>
    <t xml:space="preserve">   'test_time': 13000,</t>
  </si>
  <si>
    <t>{'_DeepLearning': {'7.00x': {'accuracy': 0.8778343359555761,</t>
  </si>
  <si>
    <t xml:space="preserve">   'f1': 0.034930950446791224,</t>
  </si>
  <si>
    <t xml:space="preserve">   'n_test': 19449,</t>
  </si>
  <si>
    <t xml:space="preserve">   'n_train': 1560,</t>
  </si>
  <si>
    <t xml:space="preserve">   'precision': 0.017775940471269118,</t>
  </si>
  <si>
    <t xml:space="preserve">   'recall_score': 1.0,</t>
  </si>
  <si>
    <t xml:space="preserve">   'test_time': 20001,</t>
  </si>
  <si>
    <t xml:space="preserve">   'train_time': 32998},</t>
  </si>
  <si>
    <t xml:space="preserve">  '8.02x': {'accuracy': 0.9986433319766653,</t>
  </si>
  <si>
    <t xml:space="preserve">   'n_test': 29484,</t>
  </si>
  <si>
    <t xml:space="preserve">   'n_train': 1564,</t>
  </si>
  <si>
    <t xml:space="preserve">   'recall_score': 0.0,</t>
  </si>
  <si>
    <t xml:space="preserve">   'test_time': 28001,</t>
  </si>
  <si>
    <t xml:space="preserve">   'train_time': 159715},</t>
  </si>
  <si>
    <t xml:space="preserve">  '8.MReV': {'accuracy': 0.9983170649612925,</t>
  </si>
  <si>
    <t xml:space="preserve">   'n_test': 8913,</t>
  </si>
  <si>
    <t xml:space="preserve">   'n_train': 564,</t>
  </si>
  <si>
    <t xml:space="preserve">   'test_time': 10004,</t>
  </si>
  <si>
    <t xml:space="preserve">   'train_time': 421956},</t>
  </si>
  <si>
    <t xml:space="preserve">  'CS50x': {'accuracy': 0.9895802802916565,</t>
  </si>
  <si>
    <t xml:space="preserve">   'f1': 0.06844919786096258,</t>
  </si>
  <si>
    <t xml:space="preserve">   'n_test': 167183,</t>
  </si>
  <si>
    <t xml:space="preserve">   'n_train': 2438,</t>
  </si>
  <si>
    <t xml:space="preserve">   'precision': 0.03551609322974473,</t>
  </si>
  <si>
    <t xml:space="preserve">   'recall_score': 0.9411764705882353,</t>
  </si>
  <si>
    <t xml:space="preserve">   'test_time': 191999,</t>
  </si>
  <si>
    <t xml:space="preserve">   'train_time': 619456},</t>
  </si>
  <si>
    <t xml:space="preserve">  'PH278x': {'accuracy': 0.9588256823172645,</t>
  </si>
  <si>
    <t xml:space="preserve">   'f1': 0.04371584699453552,</t>
  </si>
  <si>
    <t xml:space="preserve">   'n_test': 38252,</t>
  </si>
  <si>
    <t xml:space="preserve">   'n_train': 1350,</t>
  </si>
  <si>
    <t xml:space="preserve">   'precision': 0.0223463687150838,</t>
  </si>
  <si>
    <t xml:space="preserve">   'test_time': 38000,</t>
  </si>
  <si>
    <t xml:space="preserve">   'train_time': 930999}},</t>
  </si>
  <si>
    <t xml:space="preserve"> '_LogisticRegression': {'7.00x': {'accuracy': 0.9838172298905283,</t>
  </si>
  <si>
    <t xml:space="preserve">   'f1': 0.7874999999999999,</t>
  </si>
  <si>
    <t xml:space="preserve">   'precision': 0.7567567567567568,</t>
  </si>
  <si>
    <t xml:space="preserve">   'recall_score': 0.8208469055374593,</t>
  </si>
  <si>
    <t xml:space="preserve">   'test_time': 4999,</t>
  </si>
  <si>
    <t xml:space="preserve">   'train_time': 508004},</t>
  </si>
  <si>
    <t xml:space="preserve">  '8.02x': {'accuracy': 0.9928335614783799,</t>
  </si>
  <si>
    <t xml:space="preserve">   'f1': 0.8693098384728339,</t>
  </si>
  <si>
    <t xml:space="preserve">   'n_test': 12419,</t>
  </si>
  <si>
    <t xml:space="preserve">   'n_train': 18629,</t>
  </si>
  <si>
    <t xml:space="preserve">   'precision': 0.8731563421828908,</t>
  </si>
  <si>
    <t xml:space="preserve">   'recall_score': 0.8654970760233918,</t>
  </si>
  <si>
    <t xml:space="preserve">   'train_time': 794029},</t>
  </si>
  <si>
    <t xml:space="preserve">  '8.MReV': {'accuracy': 0.9839092587707728,</t>
  </si>
  <si>
    <t xml:space="preserve">   'f1': 0.7715355805243446,</t>
  </si>
  <si>
    <t xml:space="preserve">   'precision': 0.7518248175182481,</t>
  </si>
  <si>
    <t xml:space="preserve">   'recall_score': 0.7923076923076923,</t>
  </si>
  <si>
    <t xml:space="preserve">   'test_time': 1978,</t>
  </si>
  <si>
    <t xml:space="preserve">   'train_time': 219036},</t>
  </si>
  <si>
    <t xml:space="preserve">  'CS50x': {'accuracy': 0.9945024171677869,</t>
  </si>
  <si>
    <t xml:space="preserve">   'f1': 0.5950054288816504,</t>
  </si>
  <si>
    <t xml:space="preserve">   'n_test': 67848,</t>
  </si>
  <si>
    <t xml:space="preserve">   'n_train': 101773,</t>
  </si>
  <si>
    <t xml:space="preserve">   'precision': 0.7043701799485861,</t>
  </si>
  <si>
    <t xml:space="preserve">   'recall_score': 0.5150375939849624,</t>
  </si>
  <si>
    <t xml:space="preserve">   'test_time': 34000,</t>
  </si>
  <si>
    <t xml:space="preserve">   'train_time': 236999},</t>
  </si>
  <si>
    <t xml:space="preserve">  'PH278x': {'accuracy': 0.9902152641878669,</t>
  </si>
  <si>
    <t xml:space="preserve">   'f1': 0.7013487475915221,</t>
  </si>
  <si>
    <t xml:space="preserve">   'precision': 0.7193675889328063,</t>
  </si>
  <si>
    <t xml:space="preserve">   'recall_score': 0.6842105263157895,</t>
  </si>
  <si>
    <t xml:space="preserve">   'test_time': 7997,</t>
  </si>
  <si>
    <t xml:space="preserve">   'train_time': 93001}},</t>
  </si>
  <si>
    <t xml:space="preserve"> '_NaiveBayes': {'7.00x': {'accuracy': 0.9568062827225131,</t>
  </si>
  <si>
    <t xml:space="preserve">   'f1': 0.6182965299684542,</t>
  </si>
  <si>
    <t xml:space="preserve">   'precision': 0.45652173913043476,</t>
  </si>
  <si>
    <t xml:space="preserve">   'recall_score': 0.9576547231270358,</t>
  </si>
  <si>
    <t xml:space="preserve">   'train_time': 14999},</t>
  </si>
  <si>
    <t xml:space="preserve">  '8.02x': {'accuracy': 0.9690796360415492,</t>
  </si>
  <si>
    <t xml:space="preserve">   'f1': 0.6390977443609023,</t>
  </si>
  <si>
    <t xml:space="preserve">   'precision': 0.4709141274238227,</t>
  </si>
  <si>
    <t xml:space="preserve">   'recall_score': 0.9941520467836257,</t>
  </si>
  <si>
    <t xml:space="preserve">   'test_time': 7001,</t>
  </si>
  <si>
    <t xml:space="preserve">   'train_time': 22999},</t>
  </si>
  <si>
    <t xml:space="preserve">  '8.MReV': {'accuracy': 0.8770772883144289,</t>
  </si>
  <si>
    <t xml:space="preserve">   'f1': 0.3581267217630854,</t>
  </si>
  <si>
    <t xml:space="preserve">   'precision': 0.2181208053691275,</t>
  </si>
  <si>
    <t xml:space="preserve">   'test_time': 2995,</t>
  </si>
  <si>
    <t xml:space="preserve">   'train_time': 4001},</t>
  </si>
  <si>
    <t xml:space="preserve">  'CS50x': {'accuracy': 0.9539706402546869,</t>
  </si>
  <si>
    <t xml:space="preserve">   'f1': 0.25269203158650394,</t>
  </si>
  <si>
    <t xml:space="preserve">   'precision': 0.14477652865368795,</t>
  </si>
  <si>
    <t xml:space="preserve">   'recall_score': 0.9924812030075187,</t>
  </si>
  <si>
    <t xml:space="preserve">   'test_time': 33999,</t>
  </si>
  <si>
    <t xml:space="preserve">   'train_time': 129002},</t>
  </si>
  <si>
    <t xml:space="preserve">  'PH278x': {'accuracy': 0.9501294110220314,</t>
  </si>
  <si>
    <t xml:space="preserve">   'f1': 0.39509954058192953,</t>
  </si>
  <si>
    <t xml:space="preserve">   'precision': 0.24807692307692308,</t>
  </si>
  <si>
    <t xml:space="preserve">   'recall_score': 0.9699248120300752,</t>
  </si>
  <si>
    <t xml:space="preserve">   'train_time': 30032}},</t>
  </si>
  <si>
    <t xml:space="preserve"> '_RandonForest': {'7.00x': {'accuracy': 0.9826273203236554,</t>
  </si>
  <si>
    <t xml:space="preserve">   'f1': 0.7637540453074434,</t>
  </si>
  <si>
    <t xml:space="preserve">   'precision': 0.7588424437299035,</t>
  </si>
  <si>
    <t xml:space="preserve">   'recall_score': 0.7687296416938111,</t>
  </si>
  <si>
    <t xml:space="preserve">   'test_time': 5901,</t>
  </si>
  <si>
    <t xml:space="preserve">   'train_time': 121232},</t>
  </si>
  <si>
    <t xml:space="preserve">  '8.02x': {'accuracy': 0.9914646911989693,</t>
  </si>
  <si>
    <t xml:space="preserve">   'f1': 0.8389057750759878,</t>
  </si>
  <si>
    <t xml:space="preserve">   'precision': 0.8734177215189873,</t>
  </si>
  <si>
    <t xml:space="preserve">   'recall_score': 0.8070175438596491,</t>
  </si>
  <si>
    <t xml:space="preserve">   'test_time': 9997,</t>
  </si>
  <si>
    <t xml:space="preserve">   'train_time': 132002},</t>
  </si>
  <si>
    <t xml:space="preserve">  '8.MReV': {'accuracy': 0.9852281719862833,</t>
  </si>
  <si>
    <t xml:space="preserve">   'f1': 0.7812500000000001,</t>
  </si>
  <si>
    <t xml:space="preserve">   'precision': 0.7936507936507936,</t>
  </si>
  <si>
    <t xml:space="preserve">   'recall_score': 0.7692307692307693,</t>
  </si>
  <si>
    <t xml:space="preserve">   'test_time': 5907,</t>
  </si>
  <si>
    <t xml:space="preserve">   'train_time': 113203},</t>
  </si>
  <si>
    <t xml:space="preserve">  'CS50x': {'accuracy': 0.994694021931376,</t>
  </si>
  <si>
    <t xml:space="preserve">   'f1': 0.6153846153846153,</t>
  </si>
  <si>
    <t xml:space="preserve">   'precision': 0.7128712871287128,</t>
  </si>
  <si>
    <t xml:space="preserve">   'recall_score': 0.5413533834586466,</t>
  </si>
  <si>
    <t xml:space="preserve">   'test_time': 38001,</t>
  </si>
  <si>
    <t xml:space="preserve">   'train_time': 304999},</t>
  </si>
  <si>
    <t xml:space="preserve">  'PH278x': {'accuracy': 0.9908465374660691,</t>
  </si>
  <si>
    <t xml:space="preserve">   'f1': 0.7117296222664017,</t>
  </si>
  <si>
    <t xml:space="preserve">   'precision': 0.7552742616033755,</t>
  </si>
  <si>
    <t xml:space="preserve">   'recall_score': 0.6729323308270677,</t>
  </si>
  <si>
    <t xml:space="preserve">   'test_time': 7999,</t>
  </si>
  <si>
    <t xml:space="preserve">   'train_time': 137000}},</t>
  </si>
  <si>
    <t xml:space="preserve">   'f1': 0.7882534775888719,</t>
  </si>
  <si>
    <t xml:space="preserve">   'precision': 0.75,</t>
  </si>
  <si>
    <t xml:space="preserve">   'recall_score': 0.8306188925081434,</t>
  </si>
  <si>
    <t xml:space="preserve">   'train_time': 406000},</t>
  </si>
  <si>
    <t xml:space="preserve">  '8.02x': {'accuracy': 0.9923504307915291,</t>
  </si>
  <si>
    <t xml:space="preserve">   'f1': 0.8592592592592593,</t>
  </si>
  <si>
    <t xml:space="preserve">   'precision': 0.8708708708708709,</t>
  </si>
  <si>
    <t xml:space="preserve">   'recall_score': 0.847953216374269,</t>
  </si>
  <si>
    <t xml:space="preserve">   'train_time': 528998},</t>
  </si>
  <si>
    <t xml:space="preserve">  '8.MReV': {'accuracy': 0.9847006067000791,</t>
  </si>
  <si>
    <t xml:space="preserve">   'f1': 0.7898550724637682,</t>
  </si>
  <si>
    <t xml:space="preserve">   'precision': 0.7465753424657534,</t>
  </si>
  <si>
    <t xml:space="preserve">   'recall_score': 0.8384615384615385,</t>
  </si>
  <si>
    <t xml:space="preserve">   'test_time': 4968,</t>
  </si>
  <si>
    <t xml:space="preserve">   'train_time': 81028},</t>
  </si>
  <si>
    <t xml:space="preserve">  'CS50x': {'accuracy': 0.9952983138780804,</t>
  </si>
  <si>
    <t xml:space="preserve">   'f1': 0.6781029263370333,</t>
  </si>
  <si>
    <t xml:space="preserve">   'precision': 0.7320261437908496,</t>
  </si>
  <si>
    <t xml:space="preserve">   'recall_score': 0.631578947368421,</t>
  </si>
  <si>
    <t xml:space="preserve">   'test_time': 36997,</t>
  </si>
  <si>
    <t xml:space="preserve">   'train_time': 182999},</t>
  </si>
  <si>
    <t xml:space="preserve">   'f1': 0.7080979284369114,</t>
  </si>
  <si>
    <t xml:space="preserve">   'precision': 0.7094339622641509,</t>
  </si>
  <si>
    <t xml:space="preserve">   'recall_score': 0.706766917293233,</t>
  </si>
  <si>
    <t xml:space="preserve">   'train_time': 944002}}}</t>
  </si>
  <si>
    <t>{'_DeepLearning': {'14.73x': {'accuracy': 0.9483667513884967,</t>
  </si>
  <si>
    <t xml:space="preserve">   'f1': 0.16577946768060833,</t>
  </si>
  <si>
    <t xml:space="preserve">   'n_test': 21246,</t>
  </si>
  <si>
    <t xml:space="preserve">   'n_train': 3946,</t>
  </si>
  <si>
    <t xml:space="preserve">   'precision': 0.09053156146179402,</t>
  </si>
  <si>
    <t xml:space="preserve">   'recall_score': 0.9819819819819819,</t>
  </si>
  <si>
    <t xml:space="preserve">   'test_time': 21001,</t>
  </si>
  <si>
    <t xml:space="preserve">   'train_time': 795967},</t>
  </si>
  <si>
    <t xml:space="preserve">  '3.091x': {'accuracy': 0.7773191823899371,</t>
  </si>
  <si>
    <t xml:space="preserve">   'f1': 0.0052677787532923615,</t>
  </si>
  <si>
    <t xml:space="preserve">   'n_test': 5088,</t>
  </si>
  <si>
    <t xml:space="preserve">   'n_train': 270,</t>
  </si>
  <si>
    <t xml:space="preserve">   'precision': 0.002640845070422535,</t>
  </si>
  <si>
    <t xml:space="preserve">   'test_time': 6002,</t>
  </si>
  <si>
    <t xml:space="preserve">   'train_time': 233999},</t>
  </si>
  <si>
    <t xml:space="preserve">  '6.00x': {'accuracy': 0.9978038424622993,</t>
  </si>
  <si>
    <t xml:space="preserve">   'n_test': 61471,</t>
  </si>
  <si>
    <t xml:space="preserve">   'n_train': 4680,</t>
  </si>
  <si>
    <t xml:space="preserve">   'test_time': 56004,</t>
  </si>
  <si>
    <t xml:space="preserve">   'train_time': 170821},</t>
  </si>
  <si>
    <t xml:space="preserve">  'ER22x': {'accuracy': 0.9203552157378093,</t>
  </si>
  <si>
    <t xml:space="preserve">   'f1': 0.04534606205250597,</t>
  </si>
  <si>
    <t xml:space="preserve">   'n_test': 50223,</t>
  </si>
  <si>
    <t xml:space="preserve">   'n_train': 4498,</t>
  </si>
  <si>
    <t xml:space="preserve">   'precision': 0.0231990231990232,</t>
  </si>
  <si>
    <t xml:space="preserve">   'test_time': 48033,</t>
  </si>
  <si>
    <t xml:space="preserve">   'train_time': 14000},</t>
  </si>
  <si>
    <t xml:space="preserve">  'PH207x': {'accuracy': 0.9971958413798577,</t>
  </si>
  <si>
    <t xml:space="preserve">   'n_test': 37801,</t>
  </si>
  <si>
    <t xml:space="preserve">   'n_train': 3470,</t>
  </si>
  <si>
    <t xml:space="preserve">   'test_time': 35001,</t>
  </si>
  <si>
    <t xml:space="preserve">   'train_time': 317570}},</t>
  </si>
  <si>
    <t xml:space="preserve"> '_LogisticRegression': {'14.73x': {'accuracy': 0.9855115609804506,</t>
  </si>
  <si>
    <t xml:space="preserve">   'f1': 0.915606936416185,</t>
  </si>
  <si>
    <t xml:space="preserve">   'precision': 0.9030786773090079,</t>
  </si>
  <si>
    <t xml:space="preserve">   'recall_score': 0.9284876905041032,</t>
  </si>
  <si>
    <t xml:space="preserve">   'test_time': 5998,</t>
  </si>
  <si>
    <t xml:space="preserve">   'train_time': 654969},</t>
  </si>
  <si>
    <t xml:space="preserve">  '3.091x': {'accuracy': 0.9920671955202987,</t>
  </si>
  <si>
    <t xml:space="preserve">   'f1': 0.8380952380952381,</t>
  </si>
  <si>
    <t xml:space="preserve">   'n_test': 2143,</t>
  </si>
  <si>
    <t xml:space="preserve">   'n_train': 3215,</t>
  </si>
  <si>
    <t xml:space="preserve">   'precision': 0.88,</t>
  </si>
  <si>
    <t xml:space="preserve">   'recall_score': 0.8,</t>
  </si>
  <si>
    <t xml:space="preserve">   'test_time': 1995,</t>
  </si>
  <si>
    <t xml:space="preserve">   'train_time': 121037},</t>
  </si>
  <si>
    <t xml:space="preserve">  '6.00x': {'accuracy': 0.9908919123204838,</t>
  </si>
  <si>
    <t xml:space="preserve">   'f1': 0.8785894206549119,</t>
  </si>
  <si>
    <t xml:space="preserve">   'n_test': 26460,</t>
  </si>
  <si>
    <t xml:space="preserve">   'n_train': 39691,</t>
  </si>
  <si>
    <t xml:space="preserve">   'precision': 0.8659384309831182,</t>
  </si>
  <si>
    <t xml:space="preserve">   'recall_score': 0.8916155419222904,</t>
  </si>
  <si>
    <t xml:space="preserve">   'test_time': 13996,</t>
  </si>
  <si>
    <t xml:space="preserve">   'train_time': 78002},</t>
  </si>
  <si>
    <t xml:space="preserve">  'ER22x': {'accuracy': 0.9784813596491229,</t>
  </si>
  <si>
    <t xml:space="preserve">   'f1': 0.7279029462738302,</t>
  </si>
  <si>
    <t xml:space="preserve">   'n_test': 21888,</t>
  </si>
  <si>
    <t xml:space="preserve">   'n_train': 32833,</t>
  </si>
  <si>
    <t xml:space="preserve">   'precision': 0.8066581306017926,</t>
  </si>
  <si>
    <t xml:space="preserve">   'recall_score': 0.6631578947368421,</t>
  </si>
  <si>
    <t xml:space="preserve">   'test_time': 9966,</t>
  </si>
  <si>
    <t xml:space="preserve">   'train_time': 837000},</t>
  </si>
  <si>
    <t xml:space="preserve">  'PH207x': {'accuracy': 0.9750424036830627,</t>
  </si>
  <si>
    <t xml:space="preserve">   'f1': 0.7174211248285322,</t>
  </si>
  <si>
    <t xml:space="preserve">   'n_test': 16508,</t>
  </si>
  <si>
    <t xml:space="preserve">   'n_train': 24763,</t>
  </si>
  <si>
    <t xml:space="preserve">   'precision': 0.7418439716312056,</t>
  </si>
  <si>
    <t xml:space="preserve">   'recall_score': 0.6945551128818062,</t>
  </si>
  <si>
    <t xml:space="preserve">   'test_time': 9006,</t>
  </si>
  <si>
    <t xml:space="preserve">   'train_time': 109004}},</t>
  </si>
  <si>
    <t xml:space="preserve"> '_NaiveBayes': {'14.73x': {'accuracy': 0.9639773742185174,</t>
  </si>
  <si>
    <t xml:space="preserve">   'f1': 0.8237008256435163,</t>
  </si>
  <si>
    <t xml:space="preserve">   'precision': 0.703150912106136,</t>
  </si>
  <si>
    <t xml:space="preserve">   'recall_score': 0.9941383352872216,</t>
  </si>
  <si>
    <t xml:space="preserve">   'train_time': 17985},</t>
  </si>
  <si>
    <t xml:space="preserve">  '3.091x': {'accuracy': 0.7452169855342977,</t>
  </si>
  <si>
    <t xml:space="preserve">   'f1': 0.15999999999999998,</t>
  </si>
  <si>
    <t xml:space="preserve">   'precision': 0.08739495798319327,</t>
  </si>
  <si>
    <t xml:space="preserve">   'recall_score': 0.9454545454545454,</t>
  </si>
  <si>
    <t xml:space="preserve">   'train_time': 3002},</t>
  </si>
  <si>
    <t xml:space="preserve">  '6.00x': {'accuracy': 0.9719576719576719,</t>
  </si>
  <si>
    <t xml:space="preserve">   'f1': 0.7235469448584203,</t>
  </si>
  <si>
    <t xml:space="preserve">   'precision': 0.5691676436107854,</t>
  </si>
  <si>
    <t xml:space="preserve">   'recall_score': 0.9928425357873211,</t>
  </si>
  <si>
    <t xml:space="preserve">   'test_time': 13033,</t>
  </si>
  <si>
    <t xml:space="preserve">   'train_time': 47000},</t>
  </si>
  <si>
    <t xml:space="preserve">  'ER22x': {'accuracy': 0.8844115497076024,</t>
  </si>
  <si>
    <t xml:space="preserve">   'f1': 0.4162436548223351,</t>
  </si>
  <si>
    <t xml:space="preserve">   'precision': 0.266548463356974,</t>
  </si>
  <si>
    <t xml:space="preserve">   'recall_score': 0.9494736842105264,</t>
  </si>
  <si>
    <t xml:space="preserve">   'test_time': 11022,</t>
  </si>
  <si>
    <t xml:space="preserve">   'train_time': 39966},</t>
  </si>
  <si>
    <t xml:space="preserve">  'PH207x': {'accuracy': 0.9397867700508844,</t>
  </si>
  <si>
    <t xml:space="preserve">   'f1': 0.6008032128514056,</t>
  </si>
  <si>
    <t xml:space="preserve">   'precision': 0.43062751871042027,</t>
  </si>
  <si>
    <t xml:space="preserve">   'recall_score': 0.9933598937583001,</t>
  </si>
  <si>
    <t xml:space="preserve">   'test_time': 8034,</t>
  </si>
  <si>
    <t xml:space="preserve">   'train_time': 30000}},</t>
  </si>
  <si>
    <t xml:space="preserve"> '_RandonForest': {'14.73x': {'accuracy': 0.9850153815619728,</t>
  </si>
  <si>
    <t xml:space="preserve">   'f1': 0.9113329418672931,</t>
  </si>
  <si>
    <t xml:space="preserve">   'precision': 0.9129411764705883,</t>
  </si>
  <si>
    <t xml:space="preserve">   'recall_score': 0.9097303634232122,</t>
  </si>
  <si>
    <t xml:space="preserve">   'test_time': 6944,</t>
  </si>
  <si>
    <t xml:space="preserve">   'train_time': 121081},</t>
  </si>
  <si>
    <t xml:space="preserve">  '3.091x': {'accuracy': 0.9916005599626692,</t>
  </si>
  <si>
    <t xml:space="preserve">   'f1': 0.8235294117647058,</t>
  </si>
  <si>
    <t xml:space="preserve">   'precision': 0.8936170212765957,</t>
  </si>
  <si>
    <t xml:space="preserve">   'recall_score': 0.7636363636363637,</t>
  </si>
  <si>
    <t xml:space="preserve">   'test_time': 2937,</t>
  </si>
  <si>
    <t xml:space="preserve">   'train_time': 108983},</t>
  </si>
  <si>
    <t xml:space="preserve">  '6.00x': {'accuracy': 0.9920634920634921,</t>
  </si>
  <si>
    <t xml:space="preserve">   'f1': 0.891304347826087,</t>
  </si>
  <si>
    <t xml:space="preserve">   'precision': 0.9025157232704403,</t>
  </si>
  <si>
    <t xml:space="preserve">   'recall_score': 0.8803680981595092,</t>
  </si>
  <si>
    <t xml:space="preserve">   'test_time': 15984,</t>
  </si>
  <si>
    <t xml:space="preserve">   'train_time': 152000},</t>
  </si>
  <si>
    <t xml:space="preserve">  'ER22x': {'accuracy': 0.9776133040935673,</t>
  </si>
  <si>
    <t xml:space="preserve">   'f1': 0.7170900692840646,</t>
  </si>
  <si>
    <t xml:space="preserve">   'precision': 0.7941176470588235,</t>
  </si>
  <si>
    <t xml:space="preserve">   'recall_score': 0.6536842105263158,</t>
  </si>
  <si>
    <t xml:space="preserve">   'test_time': 12023,</t>
  </si>
  <si>
    <t xml:space="preserve">   'train_time': 134966},</t>
  </si>
  <si>
    <t xml:space="preserve">  'PH207x': {'accuracy': 0.9770414344560213,</t>
  </si>
  <si>
    <t xml:space="preserve">   'f1': 0.7488402915838303,</t>
  </si>
  <si>
    <t xml:space="preserve">   'precision': 0.7473544973544973,</t>
  </si>
  <si>
    <t xml:space="preserve">   'recall_score': 0.750332005312085,</t>
  </si>
  <si>
    <t xml:space="preserve">   'test_time': 10025,</t>
  </si>
  <si>
    <t xml:space="preserve">   'train_time': 128848}},</t>
  </si>
  <si>
    <t xml:space="preserve"> '_SuppotVectorMachine': {'14.73x': {'accuracy': 0.9840230227250174,</t>
  </si>
  <si>
    <t xml:space="preserve">   'f1': 0.9073114565342544,</t>
  </si>
  <si>
    <t xml:space="preserve">   'precision': 0.8914027149321267,</t>
  </si>
  <si>
    <t xml:space="preserve">   'recall_score': 0.9237983587338804,</t>
  </si>
  <si>
    <t xml:space="preserve">   'test_time': 6034,</t>
  </si>
  <si>
    <t xml:space="preserve">   'train_time': 518032},</t>
  </si>
  <si>
    <t xml:space="preserve">  '3.091x': {'accuracy': 0.9925338310779281,</t>
  </si>
  <si>
    <t xml:space="preserve">   'f1': 0.84,</t>
  </si>
  <si>
    <t xml:space="preserve">   'precision': 0.9333333333333333,</t>
  </si>
  <si>
    <t xml:space="preserve">   'train_time': 23039},</t>
  </si>
  <si>
    <t xml:space="preserve">  '6.00x': {'accuracy': 0.9918745275888133,</t>
  </si>
  <si>
    <t xml:space="preserve">   'f1': 0.891139240506329,</t>
  </si>
  <si>
    <t xml:space="preserve">   'precision': 0.8826479438314945,</t>
  </si>
  <si>
    <t xml:space="preserve">   'recall_score': 0.8997955010224948,</t>
  </si>
  <si>
    <t xml:space="preserve">   'train_time': 215000},</t>
  </si>
  <si>
    <t xml:space="preserve">  'ER22x': {'accuracy': 0.9787097953216374,</t>
  </si>
  <si>
    <t xml:space="preserve">   'f1': 0.7384960718294051,</t>
  </si>
  <si>
    <t xml:space="preserve">   'precision': 0.7908653846153846,</t>
  </si>
  <si>
    <t xml:space="preserve">   'recall_score': 0.6926315789473684,</t>
  </si>
  <si>
    <t xml:space="preserve">   'train_time': 25033},</t>
  </si>
  <si>
    <t xml:space="preserve">  'PH207x': {'accuracy': 0.9759510540344075,</t>
  </si>
  <si>
    <t xml:space="preserve">   'f1': 0.7293796864349011,</t>
  </si>
  <si>
    <t xml:space="preserve">   'precision': 0.7492997198879552,</t>
  </si>
  <si>
    <t xml:space="preserve">   'recall_score': 0.7104913678618858,</t>
  </si>
  <si>
    <t xml:space="preserve">   'train_time': 776964}}}</t>
  </si>
  <si>
    <t>{'_DeepLearning': {'2.01x': {'accuracy': 0.8201424995185828,</t>
  </si>
  <si>
    <t xml:space="preserve">   'f1': 0.023012552301255228,</t>
  </si>
  <si>
    <t xml:space="preserve">   'n_test': 5193,</t>
  </si>
  <si>
    <t xml:space="preserve">   'n_train': 472,</t>
  </si>
  <si>
    <t xml:space="preserve">   'precision': 0.01164021164021164,</t>
  </si>
  <si>
    <t xml:space="preserve">   'train_time': 910449},</t>
  </si>
  <si>
    <t xml:space="preserve">  '3.091x': {'accuracy': 0.9695735689588936,</t>
  </si>
  <si>
    <t xml:space="preserve">   'f1': 0.1391304347826087,</t>
  </si>
  <si>
    <t xml:space="preserve">   'n_test': 13015,</t>
  </si>
  <si>
    <t xml:space="preserve">   'n_train': 1200,</t>
  </si>
  <si>
    <t xml:space="preserve">   'precision': 0.07476635514018691,</t>
  </si>
  <si>
    <t xml:space="preserve">   'test_time': 14003,</t>
  </si>
  <si>
    <t xml:space="preserve">   'train_time': 308965},</t>
  </si>
  <si>
    <t xml:space="preserve">  '6.002x': {'accuracy': 0.9686291247632512,</t>
  </si>
  <si>
    <t xml:space="preserve">   'f1': 0.12888888888888891,</t>
  </si>
  <si>
    <t xml:space="preserve">   'n_test': 37487,</t>
  </si>
  <si>
    <t xml:space="preserve">   'n_train': 3324,</t>
  </si>
  <si>
    <t xml:space="preserve">   'precision': 0.06893819334389857,</t>
  </si>
  <si>
    <t xml:space="preserve">   'recall_score': 0.9886363636363636,</t>
  </si>
  <si>
    <t xml:space="preserve">   'test_time': 37004,</t>
  </si>
  <si>
    <t xml:space="preserve">   'train_time': 645966},</t>
  </si>
  <si>
    <t xml:space="preserve">  '6.00x': {'accuracy': 0.958976860131144,</t>
  </si>
  <si>
    <t xml:space="preserve">   'f1': 0.061957868649318466,</t>
  </si>
  <si>
    <t xml:space="preserve">   'n_test': 55359,</t>
  </si>
  <si>
    <t xml:space="preserve">   'n_train': 2356,</t>
  </si>
  <si>
    <t xml:space="preserve">   'precision': 0.0319693094629156,</t>
  </si>
  <si>
    <t xml:space="preserve">   'test_time': 60039,</t>
  </si>
  <si>
    <t xml:space="preserve">   'train_time': 538401},</t>
  </si>
  <si>
    <t xml:space="preserve">  'CB22x': {'accuracy': 0.9880049210580275,</t>
  </si>
  <si>
    <t xml:space="preserve">   'f1': 0.07387862796833773,</t>
  </si>
  <si>
    <t xml:space="preserve">   'n_test': 29262,</t>
  </si>
  <si>
    <t xml:space="preserve">   'n_train': 740,</t>
  </si>
  <si>
    <t xml:space="preserve">   'precision': 0.038356164383561646,</t>
  </si>
  <si>
    <t xml:space="preserve">   'test_time': 28032,</t>
  </si>
  <si>
    <t xml:space="preserve">   'train_time': 808031}},</t>
  </si>
  <si>
    <t xml:space="preserve"> '_LogisticRegression': {'2.01x': {'accuracy': 0.9836716681376876,</t>
  </si>
  <si>
    <t xml:space="preserve">   'f1': 0.7909604519774012,</t>
  </si>
  <si>
    <t xml:space="preserve">   'precision': 0.7954545454545454,</t>
  </si>
  <si>
    <t xml:space="preserve">   'recall_score': 0.7865168539325843,</t>
  </si>
  <si>
    <t xml:space="preserve">   'test_time': 3029,</t>
  </si>
  <si>
    <t xml:space="preserve">   'train_time': 87995},</t>
  </si>
  <si>
    <t xml:space="preserve">  '3.091x': {'accuracy': 0.9915582131551178,</t>
  </si>
  <si>
    <t xml:space="preserve">   'f1': 0.9124087591240876,</t>
  </si>
  <si>
    <t xml:space="preserve">   'precision': 0.8771929824561403,</t>
  </si>
  <si>
    <t xml:space="preserve">   'recall_score': 0.9505703422053232,</t>
  </si>
  <si>
    <t xml:space="preserve">   'train_time': 235993},</t>
  </si>
  <si>
    <t xml:space="preserve">  '6.002x': {'accuracy': 0.9842563097280078,</t>
  </si>
  <si>
    <t xml:space="preserve">   'f1': 0.8226363008971703,</t>
  </si>
  <si>
    <t xml:space="preserve">   'n_test': 16324,</t>
  </si>
  <si>
    <t xml:space="preserve">   'n_train': 24487,</t>
  </si>
  <si>
    <t xml:space="preserve">   'precision': 0.7770534550195567,</t>
  </si>
  <si>
    <t xml:space="preserve">   'recall_score': 0.873900293255132,</t>
  </si>
  <si>
    <t xml:space="preserve">   'test_time': 11996,</t>
  </si>
  <si>
    <t xml:space="preserve">   'train_time': 713997},</t>
  </si>
  <si>
    <t xml:space="preserve">  '6.00x': {'accuracy': 0.9938924023217535,</t>
  </si>
  <si>
    <t xml:space="preserve">   'f1': 0.8532778355879291,</t>
  </si>
  <si>
    <t xml:space="preserve">   'precision': 0.8836206896551724,</t>
  </si>
  <si>
    <t xml:space="preserve">   'recall_score': 0.8249496981891348,</t>
  </si>
  <si>
    <t xml:space="preserve">   'test_time': 10999,</t>
  </si>
  <si>
    <t xml:space="preserve">   'train_time': 83963},</t>
  </si>
  <si>
    <t xml:space="preserve">  'CB22x': {'accuracy': 0.9965002916423631,</t>
  </si>
  <si>
    <t xml:space="preserve">   'f1': 0.8662420382165605,</t>
  </si>
  <si>
    <t xml:space="preserve">   'precision': 0.8143712574850299,</t>
  </si>
  <si>
    <t xml:space="preserve">   'recall_score': 0.9251700680272109,</t>
  </si>
  <si>
    <t xml:space="preserve">   'test_time': 8032,</t>
  </si>
  <si>
    <t xml:space="preserve">   'train_time': 515964}},</t>
  </si>
  <si>
    <t xml:space="preserve"> '_NaiveBayes': {'2.01x': {'accuracy': 0.9461606354810238,</t>
  </si>
  <si>
    <t xml:space="preserve">   'f1': 0.5933333333333334,</t>
  </si>
  <si>
    <t xml:space="preserve">   'precision': 0.4218009478672986,</t>
  </si>
  <si>
    <t xml:space="preserve">   'test_time': 2041,</t>
  </si>
  <si>
    <t xml:space="preserve">   'train_time': 3029},</t>
  </si>
  <si>
    <t xml:space="preserve">  '3.091x': {'accuracy': 0.9822370735138938,</t>
  </si>
  <si>
    <t xml:space="preserve">   'f1': 0.8389154704944178,</t>
  </si>
  <si>
    <t xml:space="preserve">   'precision': 0.7225274725274725,</t>
  </si>
  <si>
    <t xml:space="preserve">   'train_time': 3998},</t>
  </si>
  <si>
    <t xml:space="preserve">  '6.002x': {'accuracy': 0.9663072776280324,</t>
  </si>
  <si>
    <t xml:space="preserve">   'f1': 0.7108307045215563,</t>
  </si>
  <si>
    <t xml:space="preserve">   'precision': 0.5540983606557377,</t>
  </si>
  <si>
    <t xml:space="preserve">   'recall_score': 0.9912023460410557,</t>
  </si>
  <si>
    <t xml:space="preserve">   'test_time': 8999,</t>
  </si>
  <si>
    <t xml:space="preserve">   'train_time': 13002},</t>
  </si>
  <si>
    <t xml:space="preserve">  '6.00x': {'accuracy': 0.9751364463311097,</t>
  </si>
  <si>
    <t xml:space="preserve">   'f1': 0.6334610472541508,</t>
  </si>
  <si>
    <t xml:space="preserve">   'precision': 0.4639850327408793,</t>
  </si>
  <si>
    <t xml:space="preserve">   'recall_score': 0.9979879275653923,</t>
  </si>
  <si>
    <t xml:space="preserve">   'test_time': 26998,</t>
  </si>
  <si>
    <t xml:space="preserve">   'train_time': 18964},</t>
  </si>
  <si>
    <t xml:space="preserve">  'CB22x': {'accuracy': 0.9936671944004666,</t>
  </si>
  <si>
    <t xml:space="preserve">   'f1': 0.7923497267759563,</t>
  </si>
  <si>
    <t xml:space="preserve">   'precision': 0.6621004566210046,</t>
  </si>
  <si>
    <t xml:space="preserve">   'recall_score': 0.9863945578231292,</t>
  </si>
  <si>
    <t xml:space="preserve">   'test_time': 6998,</t>
  </si>
  <si>
    <t xml:space="preserve">   'train_time': 10000}},</t>
  </si>
  <si>
    <t xml:space="preserve"> '_RandonForest': {'2.01x': {'accuracy': 0.9845542806707855,</t>
  </si>
  <si>
    <t xml:space="preserve">   'f1': 0.7928994082840237,</t>
  </si>
  <si>
    <t xml:space="preserve">   'precision': 0.8375,</t>
  </si>
  <si>
    <t xml:space="preserve">   'recall_score': 0.7528089887640449,</t>
  </si>
  <si>
    <t xml:space="preserve">   'test_time': 2938,</t>
  </si>
  <si>
    <t xml:space="preserve">   'train_time': 108898},</t>
  </si>
  <si>
    <t xml:space="preserve">  '3.091x': {'accuracy': 0.9899753781217024,</t>
  </si>
  <si>
    <t xml:space="preserve">   'f1': 0.8934579439252337,</t>
  </si>
  <si>
    <t xml:space="preserve">   'precision': 0.8786764705882353,</t>
  </si>
  <si>
    <t xml:space="preserve">   'recall_score': 0.908745247148289,</t>
  </si>
  <si>
    <t xml:space="preserve">   'test_time': 5012,</t>
  </si>
  <si>
    <t xml:space="preserve">   'train_time': 109611},</t>
  </si>
  <si>
    <t xml:space="preserve">  '6.002x': {'accuracy': 0.9866454300416565,</t>
  </si>
  <si>
    <t xml:space="preserve">   'f1': 0.844950213371266,</t>
  </si>
  <si>
    <t xml:space="preserve">   'precision': 0.8204419889502762,</t>
  </si>
  <si>
    <t xml:space="preserve">   'recall_score': 0.8709677419354839,</t>
  </si>
  <si>
    <t xml:space="preserve">   'test_time': 8007,</t>
  </si>
  <si>
    <t xml:space="preserve">   'train_time': 116526},</t>
  </si>
  <si>
    <t xml:space="preserve">  '6.00x': {'accuracy': 0.9939790349129343,</t>
  </si>
  <si>
    <t xml:space="preserve">   'f1': 0.8594539939332659,</t>
  </si>
  <si>
    <t xml:space="preserve">   'precision': 0.8638211382113821,</t>
  </si>
  <si>
    <t xml:space="preserve">   'recall_score': 0.8551307847082495,</t>
  </si>
  <si>
    <t xml:space="preserve">   'train_time': 119965},</t>
  </si>
  <si>
    <t xml:space="preserve">  'CB22x': {'accuracy': 0.9955003749687527,</t>
  </si>
  <si>
    <t xml:space="preserve">   'f1': 0.8163265306122449,</t>
  </si>
  <si>
    <t xml:space="preserve">   'precision': 0.8163265306122449,</t>
  </si>
  <si>
    <t xml:space="preserve">   'recall_score': 0.8163265306122449,</t>
  </si>
  <si>
    <t xml:space="preserve">   'test_time': 8031,</t>
  </si>
  <si>
    <t xml:space="preserve">   'train_time': 114936}},</t>
  </si>
  <si>
    <t xml:space="preserve"> '_SuppotVectorMachine': {'2.01x': {'accuracy': 0.9854368932038835,</t>
  </si>
  <si>
    <t xml:space="preserve">   'f1': 0.8114285714285714,</t>
  </si>
  <si>
    <t xml:space="preserve">   'precision': 0.8255813953488372,</t>
  </si>
  <si>
    <t xml:space="preserve">   'recall_score': 0.797752808988764,</t>
  </si>
  <si>
    <t xml:space="preserve">   'train_time': 24036},</t>
  </si>
  <si>
    <t xml:space="preserve">  '3.091x': {'accuracy': 0.9912064720365811,</t>
  </si>
  <si>
    <t xml:space="preserve">   'f1': 0.9107142857142857,</t>
  </si>
  <si>
    <t xml:space="preserve">   'precision': 0.8585858585858586,</t>
  </si>
  <si>
    <t xml:space="preserve">   'recall_score': 0.9695817490494296,</t>
  </si>
  <si>
    <t xml:space="preserve">   'test_time': 2996,</t>
  </si>
  <si>
    <t xml:space="preserve">   'train_time': 73030},</t>
  </si>
  <si>
    <t xml:space="preserve">  '6.002x': {'accuracy': 0.9869517275177653,</t>
  </si>
  <si>
    <t xml:space="preserve">   'f1': 0.8527988942639946,</t>
  </si>
  <si>
    <t xml:space="preserve">   'precision': 0.8065359477124183,</t>
  </si>
  <si>
    <t xml:space="preserve">   'recall_score': 0.9046920821114369,</t>
  </si>
  <si>
    <t xml:space="preserve">   'test_time': 9000,</t>
  </si>
  <si>
    <t xml:space="preserve">   'train_time': 753001},</t>
  </si>
  <si>
    <t xml:space="preserve">  '6.00x': {'accuracy': 0.9946287793467903,</t>
  </si>
  <si>
    <t xml:space="preserve">   'f1': 0.8781925343811394,</t>
  </si>
  <si>
    <t xml:space="preserve">   'precision': 0.8579654510556622,</t>
  </si>
  <si>
    <t xml:space="preserve">   'recall_score': 0.8993963782696177,</t>
  </si>
  <si>
    <t xml:space="preserve">   'test_time': 11025,</t>
  </si>
  <si>
    <t xml:space="preserve">   'train_time': 750993},</t>
  </si>
  <si>
    <t xml:space="preserve">  'CB22x': {'accuracy': 0.9963336388634281,</t>
  </si>
  <si>
    <t xml:space="preserve">   'f1': 0.8616352201257862,</t>
  </si>
  <si>
    <t xml:space="preserve">   'precision': 0.8011695906432749,</t>
  </si>
  <si>
    <t xml:space="preserve">   'recall_score': 0.9319727891156463,</t>
  </si>
  <si>
    <t xml:space="preserve">   'test_time': 9002,</t>
  </si>
  <si>
    <t xml:space="preserve">   'train_time': 152001}}}</t>
  </si>
  <si>
    <t>Rev.</t>
  </si>
  <si>
    <t xml:space="preserve">Regressão Logística	</t>
  </si>
  <si>
    <t xml:space="preserve">Máquinas Vetor 
de Suporte	</t>
  </si>
  <si>
    <t>33.7s / 2.5s</t>
  </si>
  <si>
    <t>115.2s / 10s</t>
  </si>
  <si>
    <t>62.5s /  2.5s</t>
  </si>
  <si>
    <t>88.1s / 2.2s</t>
  </si>
  <si>
    <t>34.8s / 2.1s</t>
  </si>
  <si>
    <t>Tempo  (Treino/Teste)</t>
  </si>
  <si>
    <t>TEMPO</t>
  </si>
  <si>
    <t>VARIÂNCIA</t>
  </si>
  <si>
    <t>Variável</t>
  </si>
  <si>
    <t>Sis.</t>
  </si>
  <si>
    <t>Desc.</t>
  </si>
  <si>
    <t>Descrição</t>
  </si>
  <si>
    <t>Valores</t>
  </si>
  <si>
    <t>Exemplo</t>
  </si>
  <si>
    <t>IM &gt; 0.1</t>
  </si>
  <si>
    <t>course_id</t>
  </si>
  <si>
    <t>Sim</t>
  </si>
  <si>
    <t>Não</t>
  </si>
  <si>
    <t>Identificação única do curso nas instituições</t>
  </si>
  <si>
    <t>Texto.</t>
  </si>
  <si>
    <t>EdX/CB22x/2013</t>
  </si>
  <si>
    <t>-</t>
  </si>
  <si>
    <t>userid_DI</t>
  </si>
  <si>
    <t>Iidentificação única descaracterizada do estudante.</t>
  </si>
  <si>
    <t>MHxPC130442623</t>
  </si>
  <si>
    <t>registered</t>
  </si>
  <si>
    <t>Informação se usuário está registrado no curso. Sim para todos os registros.</t>
  </si>
  <si>
    <t>Sim/Não</t>
  </si>
  <si>
    <t>Viewed</t>
  </si>
  <si>
    <t>se o estudante visualizou o curso durante sua realização</t>
  </si>
  <si>
    <t>explored</t>
  </si>
  <si>
    <t>Se o estudante visualizou pelo menos metade dos capítulos do curso,</t>
  </si>
  <si>
    <t>Certified</t>
  </si>
  <si>
    <t>Se o estudante obteve o certificado no fim do curso</t>
  </si>
  <si>
    <t> -</t>
  </si>
  <si>
    <t>final_cc_cname_DI</t>
  </si>
  <si>
    <t>~</t>
  </si>
  <si>
    <t>País/Região do estudante. Parte computada automaticamente pelo IP, parte informada pelo estudante.</t>
  </si>
  <si>
    <t>South America</t>
  </si>
  <si>
    <t>LoE</t>
  </si>
  <si>
    <t>Grau de escolaridade do estudante</t>
  </si>
  <si>
    <t>Master's</t>
  </si>
  <si>
    <t>YoB</t>
  </si>
  <si>
    <t>Ano do nascimento</t>
  </si>
  <si>
    <t>Inteiro</t>
  </si>
  <si>
    <t>gender</t>
  </si>
  <si>
    <t>Gênero do estudante</t>
  </si>
  <si>
    <t>F/M/O</t>
  </si>
  <si>
    <t>F</t>
  </si>
  <si>
    <t>grade</t>
  </si>
  <si>
    <t>Nota final do estudante ausente ou entre 0 e 1.</t>
  </si>
  <si>
    <t>Decimal</t>
  </si>
  <si>
    <t>0.87</t>
  </si>
  <si>
    <t>start_time_DI</t>
  </si>
  <si>
    <t>Registro do estudante no curso.</t>
  </si>
  <si>
    <t>Data</t>
  </si>
  <si>
    <t>12/19/12</t>
  </si>
  <si>
    <t>last_event_DI</t>
  </si>
  <si>
    <t>Última interação do estudante no curso</t>
  </si>
  <si>
    <t>11/17/13</t>
  </si>
  <si>
    <t>ndays_act</t>
  </si>
  <si>
    <t>Número de dias que o estudante interagiu com o curso</t>
  </si>
  <si>
    <t>nplay_video</t>
  </si>
  <si>
    <t>Número de reproduções de vídeos</t>
  </si>
  <si>
    <t>nchapters</t>
  </si>
  <si>
    <t>Números de capítulos doc urso acessados.</t>
  </si>
  <si>
    <t>nforum_posts</t>
  </si>
  <si>
    <t>Número de postagem em fóruns.</t>
  </si>
  <si>
    <t>roles</t>
  </si>
  <si>
    <t>Papel no ambiente, identificaria os tutores e professores removidos da base</t>
  </si>
  <si>
    <t>(Em branco)</t>
  </si>
  <si>
    <t>inconsistent_flag</t>
  </si>
  <si>
    <t>Indica existencia de alguam inconsistência no registro.</t>
  </si>
  <si>
    <r>
      <t>[1]</t>
    </r>
    <r>
      <rPr>
        <sz val="10"/>
        <color theme="1"/>
        <rFont val="Times New Roman"/>
        <family val="1"/>
      </rPr>
      <t xml:space="preserve"> http://scikit-learn.org/stable/</t>
    </r>
  </si>
  <si>
    <r>
      <t>[1]</t>
    </r>
    <r>
      <rPr>
        <sz val="10"/>
        <color theme="1"/>
        <rFont val="Times New Roman"/>
        <family val="1"/>
      </rPr>
      <t xml:space="preserve"> https://keras.io/</t>
    </r>
  </si>
  <si>
    <r>
      <t>[1]</t>
    </r>
    <r>
      <rPr>
        <sz val="12"/>
        <color theme="1"/>
        <rFont val="Times New Roman"/>
        <family val="1"/>
      </rPr>
      <t xml:space="preserve"> https://www.python.org/</t>
    </r>
  </si>
  <si>
    <t>Tempo (Treino/Teste)</t>
  </si>
  <si>
    <t>Técnicas de Análise de Dados</t>
  </si>
  <si>
    <t>Interpretação</t>
  </si>
  <si>
    <t>Formulação 1</t>
  </si>
  <si>
    <t>Erro Absoluto Médio (MAE)</t>
  </si>
  <si>
    <t>Erro absoluto de previsão, em média.</t>
  </si>
  <si>
    <t>Erro ao Quadrado Médio (MSE)</t>
  </si>
  <si>
    <t>Erro ao quadrado de previsão, em média.</t>
  </si>
  <si>
    <t>Indica do quanto o resultado obtido pode ser explicado a partir das características de entrada.</t>
  </si>
  <si>
    <t>Formulação 2</t>
  </si>
  <si>
    <t>Média ponderada entre precisão e revocação.</t>
  </si>
  <si>
    <t>Proporção de positivos reais em relação ao total de positivos</t>
  </si>
  <si>
    <t>Proporção entre positivos verdadeiros e falsos negativos</t>
  </si>
  <si>
    <t>Árvores de Decisão
Aprendizagem Profunda
Máquinas Vetor de Suporte
Regressão Linear</t>
  </si>
  <si>
    <t>Árvores de Decisão
Aprendizagem Profunda
Máquinas Vetor de Suporte
Regressão Logística
Métodos Bayseanos</t>
  </si>
  <si>
    <t>R² Score (R² Score)</t>
  </si>
  <si>
    <t>F1 Médio (F1-Score</t>
  </si>
  <si>
    <t>Precisão (Prec.)</t>
  </si>
  <si>
    <t>Revocação (Rev.)</t>
  </si>
  <si>
    <t>0.744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</si>
</sst>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ourier New"/>
      <family val="3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0"/>
      <color rgb="FF000000"/>
      <name val="Inherit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Verdana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vertAlign val="superscript"/>
      <sz val="10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color rgb="FF000000"/>
      <name val="Times New Roman"/>
      <family val="1"/>
    </font>
    <font>
      <b/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E6E6"/>
        <bgColor indexed="64"/>
      </patternFill>
    </fill>
  </fills>
  <borders count="6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2" fillId="2" borderId="1" xfId="0" applyFont="1" applyFill="1" applyBorder="1" applyAlignment="1">
      <alignment horizontal="right" vertical="center" wrapText="1" indent="2"/>
    </xf>
    <xf numFmtId="0" fontId="2" fillId="2" borderId="1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center" wrapText="1" indent="2"/>
    </xf>
    <xf numFmtId="2" fontId="2" fillId="2" borderId="1" xfId="0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right"/>
    </xf>
    <xf numFmtId="164" fontId="1" fillId="4" borderId="1" xfId="0" applyNumberFormat="1" applyFont="1" applyFill="1" applyBorder="1" applyAlignment="1">
      <alignment horizontal="right" vertical="center" wrapText="1"/>
    </xf>
    <xf numFmtId="164" fontId="1" fillId="5" borderId="1" xfId="0" applyNumberFormat="1" applyFont="1" applyFill="1" applyBorder="1" applyAlignment="1">
      <alignment horizontal="right" vertical="center" wrapText="1"/>
    </xf>
    <xf numFmtId="164" fontId="1" fillId="3" borderId="1" xfId="0" applyNumberFormat="1" applyFont="1" applyFill="1" applyBorder="1" applyAlignment="1">
      <alignment horizontal="right" vertical="center" wrapText="1"/>
    </xf>
    <xf numFmtId="0" fontId="0" fillId="2" borderId="0" xfId="0" applyFill="1" applyAlignment="1">
      <alignment wrapText="1"/>
    </xf>
    <xf numFmtId="0" fontId="3" fillId="6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right" vertical="center" wrapText="1"/>
    </xf>
    <xf numFmtId="0" fontId="3" fillId="6" borderId="0" xfId="0" applyFont="1" applyFill="1" applyAlignment="1">
      <alignment horizontal="right" vertical="center" wrapText="1"/>
    </xf>
    <xf numFmtId="164" fontId="4" fillId="6" borderId="0" xfId="0" applyNumberFormat="1" applyFont="1" applyFill="1" applyAlignment="1">
      <alignment horizontal="right" vertical="center" wrapText="1"/>
    </xf>
    <xf numFmtId="164" fontId="4" fillId="2" borderId="0" xfId="0" applyNumberFormat="1" applyFont="1" applyFill="1" applyAlignment="1">
      <alignment horizontal="right" vertical="center" wrapText="1"/>
    </xf>
    <xf numFmtId="164" fontId="4" fillId="3" borderId="0" xfId="0" applyNumberFormat="1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64" fontId="4" fillId="4" borderId="0" xfId="0" applyNumberFormat="1" applyFont="1" applyFill="1" applyAlignment="1">
      <alignment horizontal="right" vertical="center" wrapText="1"/>
    </xf>
    <xf numFmtId="164" fontId="4" fillId="7" borderId="0" xfId="0" applyNumberFormat="1" applyFont="1" applyFill="1" applyAlignment="1">
      <alignment horizontal="right" vertical="center" wrapText="1"/>
    </xf>
    <xf numFmtId="164" fontId="6" fillId="6" borderId="0" xfId="0" applyNumberFormat="1" applyFont="1" applyFill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164" fontId="6" fillId="3" borderId="0" xfId="0" applyNumberFormat="1" applyFont="1" applyFill="1" applyAlignment="1">
      <alignment horizontal="right" vertical="center" wrapText="1"/>
    </xf>
    <xf numFmtId="0" fontId="4" fillId="6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9" fillId="7" borderId="2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left" vertical="center" wrapText="1"/>
    </xf>
    <xf numFmtId="0" fontId="9" fillId="7" borderId="19" xfId="0" applyFont="1" applyFill="1" applyBorder="1" applyAlignment="1">
      <alignment horizontal="left" vertical="center" wrapText="1"/>
    </xf>
    <xf numFmtId="0" fontId="9" fillId="7" borderId="19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quotePrefix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3" fontId="9" fillId="7" borderId="18" xfId="0" applyNumberFormat="1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0" borderId="14" xfId="0" quotePrefix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0" borderId="11" xfId="0" quotePrefix="1" applyFont="1" applyBorder="1" applyAlignment="1">
      <alignment horizontal="center"/>
    </xf>
    <xf numFmtId="0" fontId="15" fillId="8" borderId="2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9" fillId="0" borderId="25" xfId="0" quotePrefix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0" fillId="0" borderId="0" xfId="0" applyBorder="1"/>
    <xf numFmtId="0" fontId="9" fillId="0" borderId="21" xfId="0" applyFont="1" applyBorder="1"/>
    <xf numFmtId="0" fontId="15" fillId="8" borderId="2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10" fillId="5" borderId="15" xfId="0" applyNumberFormat="1" applyFont="1" applyFill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15" xfId="0" applyNumberFormat="1" applyFont="1" applyBorder="1" applyAlignment="1">
      <alignment horizontal="center"/>
    </xf>
    <xf numFmtId="165" fontId="10" fillId="5" borderId="9" xfId="0" applyNumberFormat="1" applyFont="1" applyFill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9" xfId="0" applyNumberFormat="1" applyFont="1" applyBorder="1" applyAlignment="1">
      <alignment horizontal="center"/>
    </xf>
    <xf numFmtId="165" fontId="9" fillId="0" borderId="11" xfId="0" applyNumberFormat="1" applyFont="1" applyBorder="1" applyAlignment="1">
      <alignment horizontal="center"/>
    </xf>
    <xf numFmtId="165" fontId="10" fillId="5" borderId="12" xfId="0" applyNumberFormat="1" applyFont="1" applyFill="1" applyBorder="1" applyAlignment="1">
      <alignment horizontal="center"/>
    </xf>
    <xf numFmtId="165" fontId="9" fillId="0" borderId="13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10" fillId="5" borderId="11" xfId="0" applyNumberFormat="1" applyFont="1" applyFill="1" applyBorder="1" applyAlignment="1">
      <alignment horizontal="center"/>
    </xf>
    <xf numFmtId="165" fontId="10" fillId="5" borderId="14" xfId="0" applyNumberFormat="1" applyFont="1" applyFill="1" applyBorder="1" applyAlignment="1">
      <alignment horizontal="center"/>
    </xf>
    <xf numFmtId="0" fontId="9" fillId="0" borderId="11" xfId="0" quotePrefix="1" applyNumberFormat="1" applyFont="1" applyBorder="1" applyAlignment="1">
      <alignment horizontal="center"/>
    </xf>
    <xf numFmtId="0" fontId="9" fillId="0" borderId="14" xfId="0" quotePrefix="1" applyNumberFormat="1" applyFont="1" applyBorder="1" applyAlignment="1">
      <alignment horizontal="center"/>
    </xf>
    <xf numFmtId="0" fontId="18" fillId="0" borderId="0" xfId="0" applyFont="1"/>
    <xf numFmtId="0" fontId="4" fillId="0" borderId="0" xfId="0" applyFont="1"/>
    <xf numFmtId="0" fontId="9" fillId="4" borderId="11" xfId="0" quotePrefix="1" applyNumberFormat="1" applyFont="1" applyFill="1" applyBorder="1" applyAlignment="1">
      <alignment horizontal="center"/>
    </xf>
    <xf numFmtId="0" fontId="9" fillId="4" borderId="14" xfId="0" quotePrefix="1" applyNumberFormat="1" applyFont="1" applyFill="1" applyBorder="1" applyAlignment="1">
      <alignment horizontal="center"/>
    </xf>
    <xf numFmtId="165" fontId="9" fillId="4" borderId="15" xfId="0" applyNumberFormat="1" applyFont="1" applyFill="1" applyBorder="1" applyAlignment="1">
      <alignment horizontal="center"/>
    </xf>
    <xf numFmtId="165" fontId="9" fillId="4" borderId="16" xfId="0" applyNumberFormat="1" applyFont="1" applyFill="1" applyBorder="1" applyAlignment="1">
      <alignment horizontal="center"/>
    </xf>
    <xf numFmtId="165" fontId="9" fillId="4" borderId="17" xfId="0" applyNumberFormat="1" applyFont="1" applyFill="1" applyBorder="1" applyAlignment="1">
      <alignment horizontal="center"/>
    </xf>
    <xf numFmtId="165" fontId="9" fillId="4" borderId="9" xfId="0" applyNumberFormat="1" applyFont="1" applyFill="1" applyBorder="1" applyAlignment="1">
      <alignment horizontal="center"/>
    </xf>
    <xf numFmtId="165" fontId="9" fillId="4" borderId="10" xfId="0" applyNumberFormat="1" applyFont="1" applyFill="1" applyBorder="1" applyAlignment="1">
      <alignment horizontal="center"/>
    </xf>
    <xf numFmtId="165" fontId="9" fillId="4" borderId="11" xfId="0" applyNumberFormat="1" applyFont="1" applyFill="1" applyBorder="1" applyAlignment="1">
      <alignment horizontal="center"/>
    </xf>
    <xf numFmtId="165" fontId="9" fillId="4" borderId="11" xfId="0" quotePrefix="1" applyNumberFormat="1" applyFont="1" applyFill="1" applyBorder="1" applyAlignment="1">
      <alignment horizontal="center"/>
    </xf>
    <xf numFmtId="165" fontId="9" fillId="4" borderId="13" xfId="0" applyNumberFormat="1" applyFont="1" applyFill="1" applyBorder="1" applyAlignment="1">
      <alignment horizontal="center"/>
    </xf>
    <xf numFmtId="165" fontId="9" fillId="4" borderId="14" xfId="0" quotePrefix="1" applyNumberFormat="1" applyFont="1" applyFill="1" applyBorder="1" applyAlignment="1">
      <alignment horizontal="center"/>
    </xf>
    <xf numFmtId="165" fontId="9" fillId="4" borderId="12" xfId="0" applyNumberFormat="1" applyFont="1" applyFill="1" applyBorder="1" applyAlignment="1">
      <alignment horizontal="center"/>
    </xf>
    <xf numFmtId="165" fontId="9" fillId="4" borderId="14" xfId="0" applyNumberFormat="1" applyFont="1" applyFill="1" applyBorder="1" applyAlignment="1">
      <alignment horizontal="center"/>
    </xf>
    <xf numFmtId="165" fontId="9" fillId="4" borderId="28" xfId="0" applyNumberFormat="1" applyFont="1" applyFill="1" applyBorder="1" applyAlignment="1">
      <alignment horizontal="center"/>
    </xf>
    <xf numFmtId="165" fontId="9" fillId="4" borderId="29" xfId="0" applyNumberFormat="1" applyFont="1" applyFill="1" applyBorder="1" applyAlignment="1">
      <alignment horizontal="center"/>
    </xf>
    <xf numFmtId="165" fontId="9" fillId="4" borderId="27" xfId="0" applyNumberFormat="1" applyFont="1" applyFill="1" applyBorder="1" applyAlignment="1">
      <alignment horizontal="center"/>
    </xf>
    <xf numFmtId="165" fontId="10" fillId="5" borderId="28" xfId="0" applyNumberFormat="1" applyFont="1" applyFill="1" applyBorder="1" applyAlignment="1">
      <alignment horizontal="center"/>
    </xf>
    <xf numFmtId="0" fontId="9" fillId="4" borderId="27" xfId="0" quotePrefix="1" applyNumberFormat="1" applyFont="1" applyFill="1" applyBorder="1" applyAlignment="1">
      <alignment horizontal="center"/>
    </xf>
    <xf numFmtId="165" fontId="0" fillId="0" borderId="0" xfId="0" applyNumberFormat="1"/>
    <xf numFmtId="165" fontId="9" fillId="0" borderId="0" xfId="0" applyNumberFormat="1" applyFont="1"/>
    <xf numFmtId="0" fontId="0" fillId="0" borderId="0" xfId="0" applyNumberFormat="1"/>
    <xf numFmtId="0" fontId="23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5" fillId="0" borderId="0" xfId="0" applyFont="1" applyAlignment="1">
      <alignment horizontal="justify" vertical="center"/>
    </xf>
    <xf numFmtId="0" fontId="26" fillId="0" borderId="0" xfId="0" applyFont="1"/>
    <xf numFmtId="0" fontId="0" fillId="0" borderId="21" xfId="0" applyBorder="1"/>
    <xf numFmtId="0" fontId="21" fillId="10" borderId="32" xfId="0" applyFont="1" applyFill="1" applyBorder="1" applyAlignment="1">
      <alignment horizontal="left" vertical="center" wrapText="1"/>
    </xf>
    <xf numFmtId="0" fontId="21" fillId="10" borderId="30" xfId="0" applyFont="1" applyFill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0" fontId="27" fillId="0" borderId="0" xfId="0" applyFont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 indent="2"/>
    </xf>
    <xf numFmtId="0" fontId="3" fillId="6" borderId="0" xfId="0" applyFont="1" applyFill="1" applyAlignment="1">
      <alignment horizontal="right" vertical="top" wrapText="1"/>
    </xf>
    <xf numFmtId="0" fontId="9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 vertical="center" textRotation="90" wrapText="1"/>
    </xf>
    <xf numFmtId="0" fontId="9" fillId="8" borderId="18" xfId="0" applyFont="1" applyFill="1" applyBorder="1" applyAlignment="1">
      <alignment horizontal="center" vertical="center" textRotation="90"/>
    </xf>
    <xf numFmtId="0" fontId="10" fillId="8" borderId="18" xfId="0" applyFont="1" applyFill="1" applyBorder="1" applyAlignment="1">
      <alignment horizontal="right" vertical="center"/>
    </xf>
    <xf numFmtId="0" fontId="10" fillId="8" borderId="20" xfId="0" applyFont="1" applyFill="1" applyBorder="1" applyAlignment="1">
      <alignment horizontal="right" vertical="center"/>
    </xf>
    <xf numFmtId="0" fontId="10" fillId="8" borderId="19" xfId="0" applyFont="1" applyFill="1" applyBorder="1" applyAlignment="1">
      <alignment horizontal="right" vertical="center"/>
    </xf>
    <xf numFmtId="0" fontId="10" fillId="8" borderId="18" xfId="0" applyFont="1" applyFill="1" applyBorder="1" applyAlignment="1">
      <alignment horizontal="right"/>
    </xf>
    <xf numFmtId="0" fontId="10" fillId="8" borderId="21" xfId="0" applyFont="1" applyFill="1" applyBorder="1" applyAlignment="1">
      <alignment horizontal="right"/>
    </xf>
    <xf numFmtId="0" fontId="10" fillId="8" borderId="22" xfId="0" applyFont="1" applyFill="1" applyBorder="1" applyAlignment="1">
      <alignment horizontal="right"/>
    </xf>
    <xf numFmtId="0" fontId="10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5" fillId="8" borderId="18" xfId="0" applyFont="1" applyFill="1" applyBorder="1" applyAlignment="1">
      <alignment horizontal="right" vertical="center"/>
    </xf>
    <xf numFmtId="0" fontId="15" fillId="8" borderId="20" xfId="0" applyFont="1" applyFill="1" applyBorder="1" applyAlignment="1">
      <alignment horizontal="right" vertical="center"/>
    </xf>
    <xf numFmtId="0" fontId="15" fillId="8" borderId="19" xfId="0" applyFont="1" applyFill="1" applyBorder="1" applyAlignment="1">
      <alignment horizontal="right" vertical="center"/>
    </xf>
    <xf numFmtId="0" fontId="15" fillId="8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 textRotation="90" wrapText="1"/>
    </xf>
    <xf numFmtId="0" fontId="17" fillId="8" borderId="18" xfId="0" applyFont="1" applyFill="1" applyBorder="1" applyAlignment="1">
      <alignment horizontal="center" vertical="center" textRotation="90"/>
    </xf>
    <xf numFmtId="0" fontId="27" fillId="0" borderId="44" xfId="0" applyFont="1" applyBorder="1" applyAlignment="1">
      <alignment horizontal="left" vertical="center" wrapText="1"/>
    </xf>
    <xf numFmtId="0" fontId="27" fillId="0" borderId="45" xfId="0" applyFont="1" applyBorder="1" applyAlignment="1">
      <alignment horizontal="left" vertical="center" wrapText="1"/>
    </xf>
    <xf numFmtId="0" fontId="27" fillId="0" borderId="46" xfId="0" applyFont="1" applyBorder="1" applyAlignment="1">
      <alignment horizontal="left" vertical="center" wrapText="1"/>
    </xf>
    <xf numFmtId="0" fontId="27" fillId="0" borderId="47" xfId="0" applyFont="1" applyBorder="1" applyAlignment="1">
      <alignment horizontal="left" vertical="center" wrapText="1"/>
    </xf>
    <xf numFmtId="0" fontId="22" fillId="10" borderId="38" xfId="0" applyFont="1" applyFill="1" applyBorder="1" applyAlignment="1">
      <alignment horizontal="center" vertical="center" textRotation="90"/>
    </xf>
    <xf numFmtId="0" fontId="22" fillId="10" borderId="34" xfId="0" applyFont="1" applyFill="1" applyBorder="1" applyAlignment="1">
      <alignment horizontal="center" vertical="center" textRotation="90"/>
    </xf>
    <xf numFmtId="0" fontId="22" fillId="10" borderId="33" xfId="0" applyFont="1" applyFill="1" applyBorder="1" applyAlignment="1">
      <alignment horizontal="center" vertical="center" textRotation="90"/>
    </xf>
    <xf numFmtId="0" fontId="27" fillId="0" borderId="39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40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left" vertical="center" wrapText="1"/>
    </xf>
    <xf numFmtId="0" fontId="27" fillId="0" borderId="37" xfId="0" applyFont="1" applyBorder="1" applyAlignment="1">
      <alignment horizontal="left" vertical="center" wrapText="1"/>
    </xf>
    <xf numFmtId="0" fontId="22" fillId="10" borderId="41" xfId="0" applyFont="1" applyFill="1" applyBorder="1" applyAlignment="1">
      <alignment horizontal="center" vertical="center" textRotation="90"/>
    </xf>
    <xf numFmtId="0" fontId="27" fillId="0" borderId="42" xfId="0" applyFont="1" applyBorder="1" applyAlignment="1">
      <alignment horizontal="left" vertical="center" wrapText="1"/>
    </xf>
    <xf numFmtId="0" fontId="27" fillId="0" borderId="43" xfId="0" applyFont="1" applyBorder="1" applyAlignment="1">
      <alignment horizontal="left" vertical="center" wrapText="1"/>
    </xf>
    <xf numFmtId="0" fontId="27" fillId="0" borderId="0" xfId="0" applyFont="1" applyAlignment="1">
      <alignment horizontal="left" wrapText="1"/>
    </xf>
    <xf numFmtId="0" fontId="27" fillId="0" borderId="35" xfId="0" applyFont="1" applyBorder="1" applyAlignment="1">
      <alignment horizontal="left" wrapText="1"/>
    </xf>
    <xf numFmtId="0" fontId="27" fillId="0" borderId="36" xfId="0" applyFont="1" applyBorder="1" applyAlignment="1">
      <alignment horizontal="left" wrapText="1"/>
    </xf>
    <xf numFmtId="0" fontId="27" fillId="0" borderId="37" xfId="0" applyFont="1" applyBorder="1" applyAlignment="1">
      <alignment horizontal="left" wrapText="1"/>
    </xf>
    <xf numFmtId="0" fontId="21" fillId="10" borderId="31" xfId="0" applyFont="1" applyFill="1" applyBorder="1" applyAlignment="1">
      <alignment horizontal="center" vertical="center"/>
    </xf>
    <xf numFmtId="0" fontId="21" fillId="10" borderId="32" xfId="0" applyFont="1" applyFill="1" applyBorder="1" applyAlignment="1">
      <alignment horizontal="center" vertical="center"/>
    </xf>
    <xf numFmtId="165" fontId="9" fillId="5" borderId="9" xfId="0" applyNumberFormat="1" applyFont="1" applyFill="1" applyBorder="1" applyAlignment="1">
      <alignment horizontal="center"/>
    </xf>
    <xf numFmtId="165" fontId="10" fillId="4" borderId="9" xfId="0" applyNumberFormat="1" applyFont="1" applyFill="1" applyBorder="1" applyAlignment="1">
      <alignment horizontal="center"/>
    </xf>
    <xf numFmtId="165" fontId="9" fillId="5" borderId="12" xfId="0" applyNumberFormat="1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 wrapText="1"/>
    </xf>
    <xf numFmtId="165" fontId="10" fillId="5" borderId="50" xfId="0" applyNumberFormat="1" applyFont="1" applyFill="1" applyBorder="1" applyAlignment="1">
      <alignment horizontal="center"/>
    </xf>
    <xf numFmtId="165" fontId="9" fillId="4" borderId="51" xfId="0" applyNumberFormat="1" applyFont="1" applyFill="1" applyBorder="1" applyAlignment="1">
      <alignment horizontal="center"/>
    </xf>
    <xf numFmtId="165" fontId="9" fillId="4" borderId="52" xfId="0" applyNumberFormat="1" applyFont="1" applyFill="1" applyBorder="1" applyAlignment="1">
      <alignment horizontal="center"/>
    </xf>
    <xf numFmtId="165" fontId="10" fillId="5" borderId="53" xfId="0" applyNumberFormat="1" applyFont="1" applyFill="1" applyBorder="1" applyAlignment="1">
      <alignment horizontal="center"/>
    </xf>
    <xf numFmtId="165" fontId="9" fillId="4" borderId="54" xfId="0" applyNumberFormat="1" applyFont="1" applyFill="1" applyBorder="1" applyAlignment="1">
      <alignment horizontal="center"/>
    </xf>
    <xf numFmtId="165" fontId="9" fillId="4" borderId="55" xfId="0" applyNumberFormat="1" applyFont="1" applyFill="1" applyBorder="1" applyAlignment="1">
      <alignment horizontal="center"/>
    </xf>
    <xf numFmtId="0" fontId="9" fillId="4" borderId="55" xfId="0" quotePrefix="1" applyNumberFormat="1" applyFont="1" applyFill="1" applyBorder="1" applyAlignment="1">
      <alignment horizontal="center"/>
    </xf>
    <xf numFmtId="165" fontId="10" fillId="5" borderId="56" xfId="0" applyNumberFormat="1" applyFont="1" applyFill="1" applyBorder="1" applyAlignment="1">
      <alignment horizontal="center"/>
    </xf>
    <xf numFmtId="165" fontId="9" fillId="4" borderId="57" xfId="0" applyNumberFormat="1" applyFont="1" applyFill="1" applyBorder="1" applyAlignment="1">
      <alignment horizontal="center"/>
    </xf>
    <xf numFmtId="165" fontId="9" fillId="4" borderId="58" xfId="0" applyNumberFormat="1" applyFont="1" applyFill="1" applyBorder="1" applyAlignment="1">
      <alignment horizontal="center"/>
    </xf>
    <xf numFmtId="165" fontId="9" fillId="4" borderId="50" xfId="0" applyNumberFormat="1" applyFont="1" applyFill="1" applyBorder="1" applyAlignment="1">
      <alignment horizontal="center"/>
    </xf>
    <xf numFmtId="165" fontId="9" fillId="4" borderId="53" xfId="0" applyNumberFormat="1" applyFont="1" applyFill="1" applyBorder="1" applyAlignment="1">
      <alignment horizontal="center"/>
    </xf>
    <xf numFmtId="165" fontId="9" fillId="5" borderId="53" xfId="0" applyNumberFormat="1" applyFont="1" applyFill="1" applyBorder="1" applyAlignment="1">
      <alignment horizontal="center"/>
    </xf>
    <xf numFmtId="165" fontId="9" fillId="4" borderId="56" xfId="0" applyNumberFormat="1" applyFont="1" applyFill="1" applyBorder="1" applyAlignment="1">
      <alignment horizontal="center"/>
    </xf>
    <xf numFmtId="165" fontId="9" fillId="4" borderId="8" xfId="0" applyNumberFormat="1" applyFont="1" applyFill="1" applyBorder="1" applyAlignment="1">
      <alignment horizontal="center"/>
    </xf>
    <xf numFmtId="165" fontId="9" fillId="4" borderId="59" xfId="0" applyNumberFormat="1" applyFont="1" applyFill="1" applyBorder="1" applyAlignment="1">
      <alignment horizontal="center"/>
    </xf>
    <xf numFmtId="165" fontId="9" fillId="4" borderId="60" xfId="0" applyNumberFormat="1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/>
    </xf>
    <xf numFmtId="0" fontId="28" fillId="8" borderId="20" xfId="0" applyFont="1" applyFill="1" applyBorder="1" applyAlignment="1">
      <alignment horizontal="center"/>
    </xf>
    <xf numFmtId="0" fontId="28" fillId="8" borderId="19" xfId="0" applyFont="1" applyFill="1" applyBorder="1" applyAlignment="1">
      <alignment horizontal="center"/>
    </xf>
    <xf numFmtId="0" fontId="10" fillId="8" borderId="19" xfId="0" applyFont="1" applyFill="1" applyBorder="1" applyAlignment="1">
      <alignment horizontal="right"/>
    </xf>
    <xf numFmtId="165" fontId="9" fillId="5" borderId="8" xfId="0" applyNumberFormat="1" applyFont="1" applyFill="1" applyBorder="1" applyAlignment="1">
      <alignment horizontal="center"/>
    </xf>
    <xf numFmtId="165" fontId="10" fillId="5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Planilha5!$A$11</c:f>
              <c:strCache>
                <c:ptCount val="1"/>
                <c:pt idx="0">
                  <c:v>Árvores de Decisão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Planilha5!$B$10:$C$10</c:f>
              <c:strCache>
                <c:ptCount val="2"/>
                <c:pt idx="0">
                  <c:v>MAE</c:v>
                </c:pt>
                <c:pt idx="1">
                  <c:v>VARIÂNCIA</c:v>
                </c:pt>
              </c:strCache>
            </c:strRef>
          </c:xVal>
          <c:yVal>
            <c:numRef>
              <c:f>Planilha5!$B$11:$C$11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F-49B0-B84A-9ACEE9A9EEF9}"/>
            </c:ext>
          </c:extLst>
        </c:ser>
        <c:ser>
          <c:idx val="1"/>
          <c:order val="1"/>
          <c:tx>
            <c:strRef>
              <c:f>Planilha5!$A$12</c:f>
              <c:strCache>
                <c:ptCount val="1"/>
                <c:pt idx="0">
                  <c:v>Aprendizagem 
Profunda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Planilha5!$B$10:$C$10</c:f>
              <c:strCache>
                <c:ptCount val="2"/>
                <c:pt idx="0">
                  <c:v>MAE</c:v>
                </c:pt>
                <c:pt idx="1">
                  <c:v>VARIÂNCIA</c:v>
                </c:pt>
              </c:strCache>
            </c:strRef>
          </c:xVal>
          <c:yVal>
            <c:numRef>
              <c:f>Planilha5!$B$12:$C$12</c:f>
              <c:numCache>
                <c:formatCode>General</c:formatCode>
                <c:ptCount val="2"/>
                <c:pt idx="0">
                  <c:v>0.3569</c:v>
                </c:pt>
                <c:pt idx="1">
                  <c:v>0.44180000000000003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9B0-B84A-9ACEE9A9EEF9}"/>
            </c:ext>
          </c:extLst>
        </c:ser>
        <c:ser>
          <c:idx val="2"/>
          <c:order val="2"/>
          <c:tx>
            <c:strRef>
              <c:f>Planilha5!$A$13</c:f>
              <c:strCache>
                <c:ptCount val="1"/>
                <c:pt idx="0">
                  <c:v>Máquinas Vetor 
de Suporte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Planilha5!$B$10:$C$10</c:f>
              <c:strCache>
                <c:ptCount val="2"/>
                <c:pt idx="0">
                  <c:v>MAE</c:v>
                </c:pt>
                <c:pt idx="1">
                  <c:v>VARIÂNCIA</c:v>
                </c:pt>
              </c:strCache>
            </c:strRef>
          </c:xVal>
          <c:yVal>
            <c:numRef>
              <c:f>Planilha5!$B$13:$C$13</c:f>
              <c:numCache>
                <c:formatCode>General</c:formatCode>
                <c:ptCount val="2"/>
                <c:pt idx="0">
                  <c:v>0.1426</c:v>
                </c:pt>
                <c:pt idx="1">
                  <c:v>0.98329999999999995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F-49B0-B84A-9ACEE9A9EEF9}"/>
            </c:ext>
          </c:extLst>
        </c:ser>
        <c:ser>
          <c:idx val="3"/>
          <c:order val="3"/>
          <c:tx>
            <c:strRef>
              <c:f>Planilha5!$A$14</c:f>
              <c:strCache>
                <c:ptCount val="1"/>
                <c:pt idx="0">
                  <c:v>Regressão Linear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Planilha5!$B$10:$C$10</c:f>
              <c:strCache>
                <c:ptCount val="2"/>
                <c:pt idx="0">
                  <c:v>MAE</c:v>
                </c:pt>
                <c:pt idx="1">
                  <c:v>VARIÂNCIA</c:v>
                </c:pt>
              </c:strCache>
            </c:strRef>
          </c:xVal>
          <c:yVal>
            <c:numRef>
              <c:f>Planilha5!$B$14:$C$14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F-49B0-B84A-9ACEE9A9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28960"/>
        <c:axId val="524326336"/>
      </c:scatterChart>
      <c:valAx>
        <c:axId val="5243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326336"/>
        <c:crosses val="autoZero"/>
        <c:crossBetween val="midCat"/>
      </c:valAx>
      <c:valAx>
        <c:axId val="5243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32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12</xdr:row>
      <xdr:rowOff>42862</xdr:rowOff>
    </xdr:from>
    <xdr:to>
      <xdr:col>16</xdr:col>
      <xdr:colOff>466725</xdr:colOff>
      <xdr:row>26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E38753-19C7-4E04-9833-7F4829245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178</xdr:row>
          <xdr:rowOff>0</xdr:rowOff>
        </xdr:from>
        <xdr:to>
          <xdr:col>17</xdr:col>
          <xdr:colOff>447675</xdr:colOff>
          <xdr:row>182</xdr:row>
          <xdr:rowOff>123825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8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161</xdr:row>
          <xdr:rowOff>0</xdr:rowOff>
        </xdr:from>
        <xdr:to>
          <xdr:col>28</xdr:col>
          <xdr:colOff>447675</xdr:colOff>
          <xdr:row>165</xdr:row>
          <xdr:rowOff>123825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4E9C-C944-4F85-84D0-C67710B99E63}">
  <dimension ref="A1:I41"/>
  <sheetViews>
    <sheetView workbookViewId="0">
      <selection activeCell="A26" sqref="A26:A29"/>
    </sheetView>
  </sheetViews>
  <sheetFormatPr defaultColWidth="31.85546875" defaultRowHeight="15"/>
  <cols>
    <col min="1" max="1" width="11.28515625" bestFit="1" customWidth="1"/>
    <col min="2" max="2" width="30.85546875" bestFit="1" customWidth="1"/>
    <col min="3" max="3" width="19.42578125" bestFit="1" customWidth="1"/>
    <col min="4" max="4" width="19.5703125" style="5" customWidth="1"/>
    <col min="5" max="5" width="18.5703125" customWidth="1"/>
    <col min="6" max="7" width="17.85546875" bestFit="1" customWidth="1"/>
    <col min="8" max="8" width="16.7109375" customWidth="1"/>
    <col min="9" max="9" width="13.85546875" customWidth="1"/>
  </cols>
  <sheetData>
    <row r="1" spans="1:9" ht="120">
      <c r="A1" s="1"/>
      <c r="C1" s="4" t="s">
        <v>8</v>
      </c>
      <c r="D1" s="4" t="s">
        <v>9</v>
      </c>
      <c r="E1" s="4" t="s">
        <v>10</v>
      </c>
      <c r="F1" s="4" t="s">
        <v>11</v>
      </c>
      <c r="G1" s="4" t="s">
        <v>18</v>
      </c>
      <c r="H1" s="9" t="s">
        <v>19</v>
      </c>
      <c r="I1" s="11"/>
    </row>
    <row r="2" spans="1:9">
      <c r="A2" s="136" t="s">
        <v>12</v>
      </c>
      <c r="B2" s="2" t="s">
        <v>0</v>
      </c>
      <c r="C2" s="6">
        <v>0.34773799999999999</v>
      </c>
      <c r="D2" s="6">
        <v>-8.5251999999999994E-2</v>
      </c>
      <c r="E2" s="6">
        <v>0.30093599999999998</v>
      </c>
      <c r="F2" s="6">
        <v>0.33851300000000001</v>
      </c>
      <c r="G2" s="6">
        <v>0.27907700000000002</v>
      </c>
      <c r="H2" s="6">
        <v>0.15179200000000001</v>
      </c>
      <c r="I2" s="6">
        <v>-0.57472599999999996</v>
      </c>
    </row>
    <row r="3" spans="1:9">
      <c r="A3" s="136"/>
      <c r="B3" s="3" t="s">
        <v>1</v>
      </c>
      <c r="C3" s="6">
        <v>0.16212799999999999</v>
      </c>
      <c r="D3" s="6">
        <v>0.16750000000000001</v>
      </c>
      <c r="E3" s="8">
        <v>9.7692000000000001E-2</v>
      </c>
      <c r="F3" s="6">
        <v>0.153281</v>
      </c>
      <c r="G3" s="6">
        <v>0.13522100000000001</v>
      </c>
      <c r="H3" s="6">
        <v>0.16422300000000001</v>
      </c>
      <c r="I3" s="6">
        <v>0.20974000000000001</v>
      </c>
    </row>
    <row r="4" spans="1:9">
      <c r="A4" s="136"/>
      <c r="B4" s="3" t="s">
        <v>2</v>
      </c>
      <c r="C4" s="6">
        <v>7.2840000000000002E-2</v>
      </c>
      <c r="D4" s="6">
        <v>0.121161</v>
      </c>
      <c r="E4" s="6">
        <v>8.2529000000000005E-2</v>
      </c>
      <c r="F4" s="6">
        <v>7.3629E-2</v>
      </c>
      <c r="G4" s="6">
        <v>8.0602999999999994E-2</v>
      </c>
      <c r="H4" s="6">
        <v>9.4411999999999996E-2</v>
      </c>
      <c r="I4" s="6">
        <v>0.11978800000000001</v>
      </c>
    </row>
    <row r="5" spans="1:9">
      <c r="A5" s="136"/>
      <c r="B5" s="3" t="s">
        <v>3</v>
      </c>
      <c r="C5" s="7">
        <v>0.34559800000000002</v>
      </c>
      <c r="D5" s="6">
        <v>-8.8526999999999995E-2</v>
      </c>
      <c r="E5" s="6">
        <v>0.25854700000000003</v>
      </c>
      <c r="F5" s="6">
        <v>0.33850799999999998</v>
      </c>
      <c r="G5" s="6">
        <v>0.27585399999999999</v>
      </c>
      <c r="H5" s="6">
        <v>0.15179100000000001</v>
      </c>
      <c r="I5" s="6">
        <v>-0.698708</v>
      </c>
    </row>
    <row r="6" spans="1:9">
      <c r="A6" s="136" t="s">
        <v>13</v>
      </c>
      <c r="B6" s="2" t="s">
        <v>0</v>
      </c>
      <c r="C6" s="6">
        <v>0.26611400000000002</v>
      </c>
      <c r="D6" s="6">
        <v>-3.5831000000000002E-2</v>
      </c>
      <c r="E6" s="6">
        <v>0.23472100000000001</v>
      </c>
      <c r="F6" s="6">
        <v>0.21845700000000001</v>
      </c>
      <c r="G6" s="6">
        <v>0.24643100000000001</v>
      </c>
      <c r="H6" s="6">
        <v>0.252834</v>
      </c>
      <c r="I6" s="6">
        <v>-0.29482900000000001</v>
      </c>
    </row>
    <row r="7" spans="1:9">
      <c r="A7" s="136"/>
      <c r="B7" s="3" t="s">
        <v>1</v>
      </c>
      <c r="C7" s="6">
        <v>0.30076999999999998</v>
      </c>
      <c r="D7" s="6">
        <v>0.283524</v>
      </c>
      <c r="E7" s="8">
        <v>0.19725500000000001</v>
      </c>
      <c r="F7" s="6">
        <v>0.25403399999999998</v>
      </c>
      <c r="G7" s="6">
        <v>0.199686</v>
      </c>
      <c r="H7" s="6">
        <v>0.25304700000000002</v>
      </c>
      <c r="I7" s="6">
        <v>0.29124899999999998</v>
      </c>
    </row>
    <row r="8" spans="1:9">
      <c r="A8" s="136"/>
      <c r="B8" s="3" t="s">
        <v>2</v>
      </c>
      <c r="C8" s="6">
        <v>0.152142</v>
      </c>
      <c r="D8" s="6">
        <v>0.21471000000000001</v>
      </c>
      <c r="E8" s="6">
        <v>0.186478</v>
      </c>
      <c r="F8" s="6">
        <v>0.16647100000000001</v>
      </c>
      <c r="G8" s="6">
        <v>0.17697499999999999</v>
      </c>
      <c r="H8" s="6">
        <v>0.16744899999999999</v>
      </c>
      <c r="I8" s="6">
        <v>0.20133599999999999</v>
      </c>
    </row>
    <row r="9" spans="1:9">
      <c r="A9" s="136"/>
      <c r="B9" s="3" t="s">
        <v>3</v>
      </c>
      <c r="C9" s="7">
        <v>0.26597100000000001</v>
      </c>
      <c r="D9" s="6">
        <v>-3.5895999999999997E-2</v>
      </c>
      <c r="E9" s="6">
        <v>0.100313</v>
      </c>
      <c r="F9" s="6">
        <v>0.19683999999999999</v>
      </c>
      <c r="G9" s="6">
        <v>0.14616100000000001</v>
      </c>
      <c r="H9" s="6">
        <v>0.21827299999999999</v>
      </c>
      <c r="I9" s="6">
        <v>-0.30268699999999998</v>
      </c>
    </row>
    <row r="10" spans="1:9">
      <c r="A10" s="136" t="s">
        <v>14</v>
      </c>
      <c r="B10" s="2" t="s">
        <v>0</v>
      </c>
      <c r="C10" s="6">
        <v>0.50660499999999997</v>
      </c>
      <c r="D10" s="6">
        <v>0.12452000000000001</v>
      </c>
      <c r="E10" s="6">
        <v>0.49104100000000001</v>
      </c>
      <c r="F10" s="6">
        <v>0.49412600000000001</v>
      </c>
      <c r="G10" s="6">
        <v>0.50002100000000005</v>
      </c>
      <c r="H10" s="6">
        <v>0.44241799999999998</v>
      </c>
      <c r="I10" s="6">
        <v>9.0150999999999995E-2</v>
      </c>
    </row>
    <row r="11" spans="1:9">
      <c r="A11" s="136"/>
      <c r="B11" s="3" t="s">
        <v>1</v>
      </c>
      <c r="C11" s="6">
        <v>0.13402900000000001</v>
      </c>
      <c r="D11" s="6">
        <v>0.13411000000000001</v>
      </c>
      <c r="E11" s="8">
        <v>7.9571000000000003E-2</v>
      </c>
      <c r="F11" s="6">
        <v>0.149924</v>
      </c>
      <c r="G11" s="6">
        <v>9.2053999999999997E-2</v>
      </c>
      <c r="H11" s="6">
        <v>0.14715700000000001</v>
      </c>
      <c r="I11" s="6">
        <v>0.19666700000000001</v>
      </c>
    </row>
    <row r="12" spans="1:9">
      <c r="A12" s="136"/>
      <c r="B12" s="3" t="s">
        <v>2</v>
      </c>
      <c r="C12" s="6">
        <v>6.5235000000000001E-2</v>
      </c>
      <c r="D12" s="6">
        <v>0.115804</v>
      </c>
      <c r="E12" s="6">
        <v>7.1609000000000006E-2</v>
      </c>
      <c r="F12" s="6">
        <v>6.7167000000000004E-2</v>
      </c>
      <c r="G12" s="6">
        <v>6.8320000000000006E-2</v>
      </c>
      <c r="H12" s="6">
        <v>7.1374000000000007E-2</v>
      </c>
      <c r="I12" s="6">
        <v>0.106714</v>
      </c>
    </row>
    <row r="13" spans="1:9">
      <c r="A13" s="136"/>
      <c r="B13" s="3" t="s">
        <v>3</v>
      </c>
      <c r="C13" s="7">
        <v>0.50660300000000003</v>
      </c>
      <c r="D13" s="6">
        <v>0.124136</v>
      </c>
      <c r="E13" s="6">
        <v>0.45839600000000003</v>
      </c>
      <c r="F13" s="6">
        <v>0.49199599999999999</v>
      </c>
      <c r="G13" s="6">
        <v>0.48327199999999998</v>
      </c>
      <c r="H13" s="6">
        <v>0.440637</v>
      </c>
      <c r="I13" s="6">
        <v>3.0731000000000001E-2</v>
      </c>
    </row>
    <row r="14" spans="1:9">
      <c r="A14" s="136" t="s">
        <v>15</v>
      </c>
      <c r="B14" s="2" t="s">
        <v>0</v>
      </c>
      <c r="C14" s="6">
        <v>0.328046</v>
      </c>
      <c r="D14" s="6">
        <v>0.16211999999999999</v>
      </c>
      <c r="E14" s="6">
        <v>0.29354000000000002</v>
      </c>
      <c r="F14" s="6">
        <v>0.31492799999999999</v>
      </c>
      <c r="G14" s="6">
        <v>0.303869</v>
      </c>
      <c r="H14" s="6">
        <v>0.28279799999999999</v>
      </c>
      <c r="I14" s="6">
        <v>-0.15715899999999999</v>
      </c>
    </row>
    <row r="15" spans="1:9">
      <c r="A15" s="136"/>
      <c r="B15" s="3" t="s">
        <v>1</v>
      </c>
      <c r="C15" s="6">
        <v>0.12734799999999999</v>
      </c>
      <c r="D15" s="6">
        <v>0.112721</v>
      </c>
      <c r="E15" s="6">
        <v>7.9217999999999997E-2</v>
      </c>
      <c r="F15" s="6">
        <v>0.138992</v>
      </c>
      <c r="G15" s="8">
        <v>7.8907000000000005E-2</v>
      </c>
      <c r="H15" s="6">
        <v>0.13323699999999999</v>
      </c>
      <c r="I15" s="6">
        <v>0.165238</v>
      </c>
    </row>
    <row r="16" spans="1:9">
      <c r="A16" s="136"/>
      <c r="B16" s="3" t="s">
        <v>2</v>
      </c>
      <c r="C16" s="6">
        <v>6.1260000000000002E-2</v>
      </c>
      <c r="D16" s="6">
        <v>7.6392000000000002E-2</v>
      </c>
      <c r="E16" s="6">
        <v>6.7906999999999995E-2</v>
      </c>
      <c r="F16" s="6">
        <v>6.2518000000000004E-2</v>
      </c>
      <c r="G16" s="6">
        <v>6.7360000000000003E-2</v>
      </c>
      <c r="H16" s="6">
        <v>6.0289000000000002E-2</v>
      </c>
      <c r="I16" s="6">
        <v>7.5399999999999995E-2</v>
      </c>
    </row>
    <row r="17" spans="1:9">
      <c r="A17" s="136"/>
      <c r="B17" s="3" t="s">
        <v>3</v>
      </c>
      <c r="C17" s="7">
        <v>0.32794299999999998</v>
      </c>
      <c r="D17" s="6">
        <v>0.161938</v>
      </c>
      <c r="E17" s="6">
        <v>0.25502900000000001</v>
      </c>
      <c r="F17" s="6">
        <v>0.31414199999999998</v>
      </c>
      <c r="G17" s="6">
        <v>0.26102700000000001</v>
      </c>
      <c r="H17" s="6">
        <v>0.28043000000000001</v>
      </c>
      <c r="I17" s="6">
        <v>-0.23697699999999999</v>
      </c>
    </row>
    <row r="18" spans="1:9">
      <c r="A18" s="136" t="s">
        <v>16</v>
      </c>
      <c r="B18" s="2" t="s">
        <v>0</v>
      </c>
      <c r="C18" s="6">
        <v>0.25041600000000003</v>
      </c>
      <c r="D18" s="6">
        <v>-0.201011</v>
      </c>
      <c r="E18" s="6">
        <v>0.22837199999999999</v>
      </c>
      <c r="F18" s="6">
        <v>0.23472699999999999</v>
      </c>
      <c r="G18" s="6">
        <v>0.2319</v>
      </c>
      <c r="H18" s="6">
        <v>3.7518999999999997E-2</v>
      </c>
      <c r="I18" s="6">
        <v>-0.46334500000000001</v>
      </c>
    </row>
    <row r="19" spans="1:9">
      <c r="A19" s="136"/>
      <c r="B19" s="3" t="s">
        <v>1</v>
      </c>
      <c r="C19" s="6">
        <v>0.13850399999999999</v>
      </c>
      <c r="D19" s="6">
        <v>0.14100799999999999</v>
      </c>
      <c r="E19" s="8">
        <v>8.3237000000000005E-2</v>
      </c>
      <c r="F19" s="6">
        <v>0.153527</v>
      </c>
      <c r="G19" s="6">
        <v>8.3834000000000006E-2</v>
      </c>
      <c r="H19" s="6">
        <v>0.15672700000000001</v>
      </c>
      <c r="I19" s="6">
        <v>0.19565099999999999</v>
      </c>
    </row>
    <row r="20" spans="1:9">
      <c r="A20" s="136"/>
      <c r="B20" s="3" t="s">
        <v>2</v>
      </c>
      <c r="C20" s="6">
        <v>6.8527000000000005E-2</v>
      </c>
      <c r="D20" s="6">
        <v>0.10979</v>
      </c>
      <c r="E20" s="6">
        <v>7.5713000000000003E-2</v>
      </c>
      <c r="F20" s="6">
        <v>7.0102999999999999E-2</v>
      </c>
      <c r="G20" s="6">
        <v>7.5227000000000002E-2</v>
      </c>
      <c r="H20" s="6">
        <v>8.6123000000000005E-2</v>
      </c>
      <c r="I20" s="6">
        <v>0.105653</v>
      </c>
    </row>
    <row r="21" spans="1:9">
      <c r="A21" s="136"/>
      <c r="B21" s="3" t="s">
        <v>3</v>
      </c>
      <c r="C21" s="7">
        <v>0.250334</v>
      </c>
      <c r="D21" s="6">
        <v>-0.201073</v>
      </c>
      <c r="E21" s="6">
        <v>0.17171400000000001</v>
      </c>
      <c r="F21" s="6">
        <v>0.23309299999999999</v>
      </c>
      <c r="G21" s="6">
        <v>0.177034</v>
      </c>
      <c r="H21" s="6">
        <v>3.3209000000000002E-2</v>
      </c>
      <c r="I21" s="6">
        <v>-0.54350600000000004</v>
      </c>
    </row>
    <row r="22" spans="1:9">
      <c r="A22" s="136" t="s">
        <v>17</v>
      </c>
      <c r="B22" s="2" t="s">
        <v>0</v>
      </c>
      <c r="C22" s="6">
        <v>0.27602599999999999</v>
      </c>
      <c r="D22" s="6">
        <v>-0.146646</v>
      </c>
      <c r="E22" s="6">
        <v>0.25104900000000002</v>
      </c>
      <c r="F22" s="6">
        <v>0.25946599999999997</v>
      </c>
      <c r="G22" s="6">
        <v>0.24849299999999999</v>
      </c>
      <c r="H22" s="6">
        <v>0.163386</v>
      </c>
      <c r="I22" s="6">
        <v>-0.40481899999999998</v>
      </c>
    </row>
    <row r="23" spans="1:9">
      <c r="A23" s="136"/>
      <c r="B23" s="3" t="s">
        <v>1</v>
      </c>
      <c r="C23" s="6">
        <v>0.14082800000000001</v>
      </c>
      <c r="D23" s="6">
        <v>0.14019499999999999</v>
      </c>
      <c r="E23" s="8">
        <v>8.3234000000000002E-2</v>
      </c>
      <c r="F23" s="6">
        <v>0.145145</v>
      </c>
      <c r="G23" s="6">
        <v>8.7137999999999993E-2</v>
      </c>
      <c r="H23" s="6">
        <v>0.15238699999999999</v>
      </c>
      <c r="I23" s="6">
        <v>0.19007599999999999</v>
      </c>
    </row>
    <row r="24" spans="1:9">
      <c r="A24" s="136"/>
      <c r="B24" s="3" t="s">
        <v>2</v>
      </c>
      <c r="C24" s="6">
        <v>6.7024E-2</v>
      </c>
      <c r="D24" s="6">
        <v>0.10620400000000001</v>
      </c>
      <c r="E24" s="6">
        <v>7.4205999999999994E-2</v>
      </c>
      <c r="F24" s="6">
        <v>6.8570000000000006E-2</v>
      </c>
      <c r="G24" s="6">
        <v>7.3954000000000006E-2</v>
      </c>
      <c r="H24" s="6">
        <v>7.7516000000000002E-2</v>
      </c>
      <c r="I24" s="6">
        <v>0.100095</v>
      </c>
    </row>
    <row r="25" spans="1:9">
      <c r="A25" s="136"/>
      <c r="B25" s="3" t="s">
        <v>3</v>
      </c>
      <c r="C25" s="7">
        <v>0.27599699999999999</v>
      </c>
      <c r="D25" s="6">
        <v>-0.147232</v>
      </c>
      <c r="E25" s="6">
        <v>0.19841700000000001</v>
      </c>
      <c r="F25" s="6">
        <v>0.259297</v>
      </c>
      <c r="G25" s="6">
        <v>0.20113600000000001</v>
      </c>
      <c r="H25" s="6">
        <v>0.162659</v>
      </c>
      <c r="I25" s="6">
        <v>-0.48777999999999999</v>
      </c>
    </row>
    <row r="26" spans="1:9">
      <c r="A26" s="136" t="s">
        <v>4</v>
      </c>
      <c r="B26" s="2" t="s">
        <v>0</v>
      </c>
      <c r="C26" s="6">
        <v>7.6455999999999996E-2</v>
      </c>
      <c r="D26" s="6">
        <v>-0.416188</v>
      </c>
      <c r="E26" s="6">
        <v>6.4718999999999999E-2</v>
      </c>
      <c r="F26" s="6">
        <v>6.6170000000000007E-2</v>
      </c>
      <c r="G26" s="6">
        <v>4.8883999999999997E-2</v>
      </c>
      <c r="H26" s="6">
        <v>-7.2985999999999995E-2</v>
      </c>
      <c r="I26" s="6">
        <v>-0.44744600000000001</v>
      </c>
    </row>
    <row r="27" spans="1:9">
      <c r="A27" s="136"/>
      <c r="B27" s="3" t="s">
        <v>1</v>
      </c>
      <c r="C27" s="6">
        <v>0.299987</v>
      </c>
      <c r="D27" s="6">
        <v>0.29764099999999999</v>
      </c>
      <c r="E27" s="8">
        <v>0.19220599999999999</v>
      </c>
      <c r="F27" s="6">
        <v>0.251189</v>
      </c>
      <c r="G27" s="6">
        <v>0.20679800000000001</v>
      </c>
      <c r="H27" s="6">
        <v>0.26486700000000002</v>
      </c>
      <c r="I27" s="6">
        <v>0.31111100000000003</v>
      </c>
    </row>
    <row r="28" spans="1:9">
      <c r="A28" s="136"/>
      <c r="B28" s="3" t="s">
        <v>2</v>
      </c>
      <c r="C28" s="6">
        <v>0.15273700000000001</v>
      </c>
      <c r="D28" s="6">
        <v>0.23417399999999999</v>
      </c>
      <c r="E28" s="6">
        <v>0.188664</v>
      </c>
      <c r="F28" s="6">
        <v>0.16262099999999999</v>
      </c>
      <c r="G28" s="6">
        <v>0.18148500000000001</v>
      </c>
      <c r="H28" s="6">
        <v>0.19178400000000001</v>
      </c>
      <c r="I28" s="6">
        <v>0.22122700000000001</v>
      </c>
    </row>
    <row r="29" spans="1:9">
      <c r="A29" s="136"/>
      <c r="B29" s="3" t="s">
        <v>3</v>
      </c>
      <c r="C29" s="7">
        <v>7.6302999999999996E-2</v>
      </c>
      <c r="D29" s="6">
        <v>-0.41620299999999999</v>
      </c>
      <c r="E29" s="6">
        <v>-0.14097299999999999</v>
      </c>
      <c r="F29" s="6">
        <v>1.6522999999999999E-2</v>
      </c>
      <c r="G29" s="6">
        <v>-9.7555000000000003E-2</v>
      </c>
      <c r="H29" s="6">
        <v>-0.12951399999999999</v>
      </c>
      <c r="I29" s="6">
        <v>-0.450762</v>
      </c>
    </row>
    <row r="30" spans="1:9">
      <c r="A30" s="136" t="s">
        <v>5</v>
      </c>
      <c r="B30" s="2" t="s">
        <v>0</v>
      </c>
      <c r="C30" s="6">
        <v>0.50813699999999995</v>
      </c>
      <c r="D30" s="6">
        <v>0.41480299999999998</v>
      </c>
      <c r="E30" s="6">
        <v>0.50415500000000002</v>
      </c>
      <c r="F30" s="6">
        <v>0.50417800000000002</v>
      </c>
      <c r="G30" s="6">
        <v>0.49557800000000002</v>
      </c>
      <c r="H30" s="6">
        <v>0.47977599999999998</v>
      </c>
      <c r="I30" s="6">
        <v>-0.1363</v>
      </c>
    </row>
    <row r="31" spans="1:9">
      <c r="A31" s="136"/>
      <c r="B31" s="3" t="s">
        <v>1</v>
      </c>
      <c r="C31" s="6">
        <v>1.5188E-2</v>
      </c>
      <c r="D31" s="6">
        <v>1.436E-2</v>
      </c>
      <c r="E31" s="8">
        <v>7.3099999999999997E-3</v>
      </c>
      <c r="F31" s="6">
        <v>0.105894</v>
      </c>
      <c r="G31" s="6">
        <v>8.5959999999999995E-3</v>
      </c>
      <c r="H31" s="6">
        <v>0.10367700000000001</v>
      </c>
      <c r="I31" s="6">
        <v>0.107223</v>
      </c>
    </row>
    <row r="32" spans="1:9">
      <c r="A32" s="136"/>
      <c r="B32" s="3" t="s">
        <v>2</v>
      </c>
      <c r="C32" s="6">
        <v>7.1989999999999997E-3</v>
      </c>
      <c r="D32" s="6">
        <v>8.5649999999999997E-3</v>
      </c>
      <c r="E32" s="6">
        <v>7.3099999999999997E-3</v>
      </c>
      <c r="F32" s="6">
        <v>1.5857E-2</v>
      </c>
      <c r="G32" s="6">
        <v>7.4120000000000002E-3</v>
      </c>
      <c r="H32" s="6">
        <v>1.6757000000000001E-2</v>
      </c>
      <c r="I32" s="6">
        <v>1.7187999999999998E-2</v>
      </c>
    </row>
    <row r="33" spans="1:9">
      <c r="A33" s="136"/>
      <c r="B33" s="3" t="s">
        <v>3</v>
      </c>
      <c r="C33" s="7">
        <v>0.50812100000000004</v>
      </c>
      <c r="D33" s="6">
        <v>0.41474699999999998</v>
      </c>
      <c r="E33" s="6">
        <v>0.50050399999999995</v>
      </c>
      <c r="F33" s="6">
        <v>-8.3444000000000004E-2</v>
      </c>
      <c r="G33" s="6">
        <v>0.49356699999999998</v>
      </c>
      <c r="H33" s="6">
        <v>4.2431999999999997E-2</v>
      </c>
      <c r="I33" s="6">
        <v>-1.368449</v>
      </c>
    </row>
    <row r="34" spans="1:9">
      <c r="A34" s="136" t="s">
        <v>6</v>
      </c>
      <c r="B34" s="2" t="s">
        <v>0</v>
      </c>
      <c r="C34" s="6">
        <v>0.22947600000000001</v>
      </c>
      <c r="D34" s="6">
        <v>-0.142731</v>
      </c>
      <c r="E34" s="6">
        <v>0.21681400000000001</v>
      </c>
      <c r="F34" s="6">
        <v>0.222581</v>
      </c>
      <c r="G34" s="6">
        <v>0.20678199999999999</v>
      </c>
      <c r="H34" s="6">
        <v>0.20400199999999999</v>
      </c>
      <c r="I34" s="6">
        <v>-0.390905</v>
      </c>
    </row>
    <row r="35" spans="1:9">
      <c r="A35" s="136"/>
      <c r="B35" s="3" t="s">
        <v>1</v>
      </c>
      <c r="C35" s="6">
        <v>0.25646400000000003</v>
      </c>
      <c r="D35" s="6">
        <v>0.26485300000000001</v>
      </c>
      <c r="E35" s="8">
        <v>0.160743</v>
      </c>
      <c r="F35" s="6">
        <v>0.22178200000000001</v>
      </c>
      <c r="G35" s="6">
        <v>0.16707900000000001</v>
      </c>
      <c r="H35" s="6">
        <v>0.21431700000000001</v>
      </c>
      <c r="I35" s="6">
        <v>0.26903500000000002</v>
      </c>
    </row>
    <row r="36" spans="1:9">
      <c r="A36" s="136"/>
      <c r="B36" s="3" t="s">
        <v>2</v>
      </c>
      <c r="C36" s="6">
        <v>0.13012599999999999</v>
      </c>
      <c r="D36" s="6">
        <v>0.192995</v>
      </c>
      <c r="E36" s="6">
        <v>0.15417</v>
      </c>
      <c r="F36" s="6">
        <v>0.13461400000000001</v>
      </c>
      <c r="G36" s="6">
        <v>0.15192700000000001</v>
      </c>
      <c r="H36" s="6">
        <v>0.12826599999999999</v>
      </c>
      <c r="I36" s="6">
        <v>0.17908099999999999</v>
      </c>
    </row>
    <row r="37" spans="1:9">
      <c r="A37" s="136"/>
      <c r="B37" s="3" t="s">
        <v>3</v>
      </c>
      <c r="C37" s="7">
        <v>0.229408</v>
      </c>
      <c r="D37" s="6">
        <v>-0.142898</v>
      </c>
      <c r="E37" s="6">
        <v>8.7022000000000002E-2</v>
      </c>
      <c r="F37" s="6">
        <v>0.20282900000000001</v>
      </c>
      <c r="G37" s="6">
        <v>0.100303</v>
      </c>
      <c r="H37" s="6">
        <v>0.19073399999999999</v>
      </c>
      <c r="I37" s="6">
        <v>-0.39604</v>
      </c>
    </row>
    <row r="38" spans="1:9">
      <c r="A38" s="136" t="s">
        <v>7</v>
      </c>
      <c r="B38" s="2" t="s">
        <v>0</v>
      </c>
      <c r="C38" s="6">
        <v>0.31405699999999998</v>
      </c>
      <c r="D38" s="6">
        <v>-7.0299999999999998E-3</v>
      </c>
      <c r="E38" s="6">
        <v>0.29410199999999997</v>
      </c>
      <c r="F38" s="6">
        <v>0.30785099999999999</v>
      </c>
      <c r="G38" s="6">
        <v>0.29542800000000002</v>
      </c>
      <c r="H38" s="6">
        <v>9.2398999999999995E-2</v>
      </c>
      <c r="I38" s="6">
        <v>-0.28077099999999999</v>
      </c>
    </row>
    <row r="39" spans="1:9">
      <c r="A39" s="136"/>
      <c r="B39" s="3" t="s">
        <v>1</v>
      </c>
      <c r="C39" s="6">
        <v>0.25153900000000001</v>
      </c>
      <c r="D39" s="6">
        <v>0.246361</v>
      </c>
      <c r="E39" s="8">
        <v>0.15981999999999999</v>
      </c>
      <c r="F39" s="6">
        <v>0.21784600000000001</v>
      </c>
      <c r="G39" s="6">
        <v>0.16483500000000001</v>
      </c>
      <c r="H39" s="6">
        <v>0.22147700000000001</v>
      </c>
      <c r="I39" s="6">
        <v>0.251863</v>
      </c>
    </row>
    <row r="40" spans="1:9">
      <c r="A40" s="136"/>
      <c r="B40" s="3" t="s">
        <v>2</v>
      </c>
      <c r="C40" s="6">
        <v>0.12789800000000001</v>
      </c>
      <c r="D40" s="6">
        <v>0.18775900000000001</v>
      </c>
      <c r="E40" s="6">
        <v>0.147893</v>
      </c>
      <c r="F40" s="6">
        <v>0.13190399999999999</v>
      </c>
      <c r="G40" s="6">
        <v>0.146652</v>
      </c>
      <c r="H40" s="6">
        <v>0.16778999999999999</v>
      </c>
      <c r="I40" s="6">
        <v>0.16189799999999999</v>
      </c>
    </row>
    <row r="41" spans="1:9">
      <c r="A41" s="136"/>
      <c r="B41" s="3" t="s">
        <v>3</v>
      </c>
      <c r="C41" s="7">
        <v>0.313973</v>
      </c>
      <c r="D41" s="6">
        <v>-7.1110000000000001E-3</v>
      </c>
      <c r="E41" s="6">
        <v>0.20672299999999999</v>
      </c>
      <c r="F41" s="6">
        <v>0.292489</v>
      </c>
      <c r="G41" s="6">
        <v>0.21338099999999999</v>
      </c>
      <c r="H41" s="6">
        <v>7.7160000000000006E-2</v>
      </c>
      <c r="I41" s="6">
        <v>-0.29274099999999997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A26D-EF5C-403F-859D-06291F32AE33}">
  <dimension ref="A1:A12"/>
  <sheetViews>
    <sheetView workbookViewId="0">
      <selection activeCell="A12" sqref="A12"/>
    </sheetView>
  </sheetViews>
  <sheetFormatPr defaultRowHeight="15"/>
  <sheetData>
    <row r="1" spans="1:1">
      <c r="A1" s="103">
        <v>3.4000000000000002E-2</v>
      </c>
    </row>
    <row r="2" spans="1:1">
      <c r="A2" s="106">
        <v>6.8000000000000005E-2</v>
      </c>
    </row>
    <row r="3" spans="1:1">
      <c r="A3" s="112">
        <v>4.2999999999999997E-2</v>
      </c>
    </row>
    <row r="4" spans="1:1">
      <c r="A4" s="106">
        <v>0.16500000000000001</v>
      </c>
    </row>
    <row r="5" spans="1:1">
      <c r="A5" s="106">
        <v>5.0000000000000001E-3</v>
      </c>
    </row>
    <row r="6" spans="1:1">
      <c r="A6" s="106">
        <v>4.4999999999999998E-2</v>
      </c>
    </row>
    <row r="7" spans="1:1">
      <c r="A7" s="106">
        <v>2.3E-2</v>
      </c>
    </row>
    <row r="8" spans="1:1">
      <c r="A8" s="106">
        <v>0.13900000000000001</v>
      </c>
    </row>
    <row r="9" spans="1:1">
      <c r="A9" s="106">
        <v>0.128</v>
      </c>
    </row>
    <row r="10" spans="1:1">
      <c r="A10" s="106">
        <v>6.0999999999999999E-2</v>
      </c>
    </row>
    <row r="11" spans="1:1">
      <c r="A11" s="114">
        <v>7.2999999999999995E-2</v>
      </c>
    </row>
    <row r="12" spans="1:1">
      <c r="A12">
        <f>_xlfn.VAR.P(A1:A11)</f>
        <v>2.3918347107438017E-3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85B0-FE27-4215-A6AF-9325A8C61FBD}">
  <dimension ref="A3:O69"/>
  <sheetViews>
    <sheetView topLeftCell="A43" workbookViewId="0">
      <selection activeCell="D69" sqref="D69"/>
    </sheetView>
  </sheetViews>
  <sheetFormatPr defaultRowHeight="15"/>
  <cols>
    <col min="1" max="1" width="23.85546875" customWidth="1"/>
  </cols>
  <sheetData>
    <row r="3" spans="1:8">
      <c r="B3" t="s">
        <v>1103</v>
      </c>
      <c r="C3" t="s">
        <v>330</v>
      </c>
      <c r="E3" t="s">
        <v>1104</v>
      </c>
    </row>
    <row r="4" spans="1:8" ht="15" customHeight="1">
      <c r="A4" t="s">
        <v>328</v>
      </c>
      <c r="B4">
        <f>AVERAGE(Planilha4!E$8:E$22)</f>
        <v>8.1266666666666668E-2</v>
      </c>
      <c r="C4">
        <v>1</v>
      </c>
      <c r="D4">
        <f>_xlfn.VAR.P(Planilha4!E$8:E$22)</f>
        <v>4.4013955555555553E-3</v>
      </c>
      <c r="E4">
        <v>1</v>
      </c>
    </row>
    <row r="5" spans="1:8">
      <c r="A5" t="s">
        <v>333</v>
      </c>
      <c r="B5">
        <f>AVERAGE(Planilha4!H$8:H$22)</f>
        <v>0.12186666666666666</v>
      </c>
      <c r="C5" s="100">
        <v>0.3569</v>
      </c>
      <c r="D5">
        <f>_xlfn.VAR.P(Planilha4!H$8:H$22)</f>
        <v>8.9977155555555528E-3</v>
      </c>
      <c r="E5" s="100">
        <v>0.44180000000000003</v>
      </c>
      <c r="H5" s="99"/>
    </row>
    <row r="6" spans="1:8">
      <c r="A6" t="s">
        <v>334</v>
      </c>
      <c r="B6">
        <f>AVERAGE(Planilha4!K$8:K$22)</f>
        <v>0.13540000000000002</v>
      </c>
      <c r="C6" s="100">
        <v>0.1426</v>
      </c>
      <c r="D6">
        <f>_xlfn.VAR.P(Planilha4!K$8:K$22)</f>
        <v>4.53877333333333E-3</v>
      </c>
      <c r="E6" s="100">
        <v>0.98329999999999995</v>
      </c>
    </row>
    <row r="7" spans="1:8">
      <c r="A7" t="s">
        <v>329</v>
      </c>
      <c r="B7">
        <f>AVERAGE(Planilha4!N$8:N$22)</f>
        <v>0.1444</v>
      </c>
      <c r="C7">
        <v>0</v>
      </c>
      <c r="D7">
        <f>_xlfn.VAR.P(Planilha4!N$8:N$22)</f>
        <v>1.2635973333333333E-2</v>
      </c>
      <c r="E7" s="100">
        <v>0</v>
      </c>
    </row>
    <row r="10" spans="1:8">
      <c r="B10" t="s">
        <v>330</v>
      </c>
      <c r="C10" t="s">
        <v>1104</v>
      </c>
    </row>
    <row r="11" spans="1:8">
      <c r="A11" t="s">
        <v>328</v>
      </c>
      <c r="B11">
        <v>1</v>
      </c>
      <c r="C11">
        <v>1</v>
      </c>
    </row>
    <row r="12" spans="1:8">
      <c r="A12" t="s">
        <v>333</v>
      </c>
      <c r="B12" s="100">
        <v>0.3569</v>
      </c>
      <c r="C12" s="100">
        <v>0.44180000000000003</v>
      </c>
    </row>
    <row r="13" spans="1:8">
      <c r="A13" t="s">
        <v>334</v>
      </c>
      <c r="B13" s="100">
        <v>0.1426</v>
      </c>
      <c r="C13" s="100">
        <v>0.98329999999999995</v>
      </c>
    </row>
    <row r="14" spans="1:8">
      <c r="A14" t="s">
        <v>329</v>
      </c>
      <c r="B14">
        <v>0</v>
      </c>
      <c r="C14" s="100">
        <v>0</v>
      </c>
    </row>
    <row r="18" spans="1:1">
      <c r="A18" t="s">
        <v>328</v>
      </c>
    </row>
    <row r="19" spans="1:1">
      <c r="A19" t="s">
        <v>333</v>
      </c>
    </row>
    <row r="20" spans="1:1">
      <c r="A20" t="s">
        <v>334</v>
      </c>
    </row>
    <row r="21" spans="1:1">
      <c r="A21" t="s">
        <v>329</v>
      </c>
    </row>
    <row r="33" spans="1:15">
      <c r="A33" s="103">
        <v>0.76300000000000001</v>
      </c>
      <c r="B33" s="104">
        <v>0.75800000000000001</v>
      </c>
      <c r="C33" s="105">
        <v>0.76800000000000002</v>
      </c>
      <c r="D33" s="103">
        <v>3.4000000000000002E-2</v>
      </c>
      <c r="E33" s="104">
        <v>1.7000000000000001E-2</v>
      </c>
      <c r="F33" s="105">
        <v>1</v>
      </c>
      <c r="G33" s="83">
        <v>0.78800000000000003</v>
      </c>
      <c r="H33" s="104">
        <v>0.75</v>
      </c>
      <c r="I33" s="105">
        <v>0.83</v>
      </c>
      <c r="J33" s="103">
        <v>0.78700000000000003</v>
      </c>
      <c r="K33" s="104">
        <v>0.75600000000000001</v>
      </c>
      <c r="L33" s="105">
        <v>0.82</v>
      </c>
      <c r="M33" s="103">
        <v>0.61799999999999999</v>
      </c>
      <c r="N33" s="104">
        <v>0.45600000000000002</v>
      </c>
      <c r="O33" s="105">
        <v>0.95699999999999996</v>
      </c>
    </row>
    <row r="34" spans="1:15">
      <c r="A34" s="106">
        <v>0.83799999999999997</v>
      </c>
      <c r="B34" s="107">
        <v>0.873</v>
      </c>
      <c r="C34" s="108">
        <v>0.80700000000000005</v>
      </c>
      <c r="D34" s="106">
        <v>0</v>
      </c>
      <c r="E34" s="107">
        <v>0</v>
      </c>
      <c r="F34" s="108">
        <v>0</v>
      </c>
      <c r="G34" s="106">
        <v>0.85899999999999999</v>
      </c>
      <c r="H34" s="107">
        <v>0.87</v>
      </c>
      <c r="I34" s="108">
        <v>0.84699999999999998</v>
      </c>
      <c r="J34" s="87">
        <v>0.86899999999999999</v>
      </c>
      <c r="K34" s="107">
        <v>0.873</v>
      </c>
      <c r="L34" s="108">
        <v>0.86499999999999999</v>
      </c>
      <c r="M34" s="106">
        <v>0.63900000000000001</v>
      </c>
      <c r="N34" s="107">
        <v>0.47</v>
      </c>
      <c r="O34" s="108">
        <v>0.99399999999999999</v>
      </c>
    </row>
    <row r="35" spans="1:15">
      <c r="A35" s="106">
        <v>0.78100000000000003</v>
      </c>
      <c r="B35" s="107">
        <v>0.79300000000000004</v>
      </c>
      <c r="C35" s="108">
        <v>0.76900000000000002</v>
      </c>
      <c r="D35" s="106">
        <v>0</v>
      </c>
      <c r="E35" s="107">
        <v>0</v>
      </c>
      <c r="F35" s="108">
        <v>0</v>
      </c>
      <c r="G35" s="87">
        <v>0.78900000000000003</v>
      </c>
      <c r="H35" s="107">
        <v>0.746</v>
      </c>
      <c r="I35" s="108">
        <v>0.83799999999999997</v>
      </c>
      <c r="J35" s="106">
        <v>0.77100000000000002</v>
      </c>
      <c r="K35" s="107">
        <v>0.751</v>
      </c>
      <c r="L35" s="108">
        <v>0.79200000000000004</v>
      </c>
      <c r="M35" s="106">
        <v>0.35799999999999998</v>
      </c>
      <c r="N35" s="107">
        <v>0.218</v>
      </c>
      <c r="O35" s="108">
        <v>1</v>
      </c>
    </row>
    <row r="36" spans="1:15">
      <c r="A36" s="106">
        <v>0.61499999999999999</v>
      </c>
      <c r="B36" s="107">
        <v>0.71199999999999997</v>
      </c>
      <c r="C36" s="108">
        <v>0.54100000000000004</v>
      </c>
      <c r="D36" s="106">
        <v>6.8000000000000005E-2</v>
      </c>
      <c r="E36" s="107">
        <v>3.5000000000000003E-2</v>
      </c>
      <c r="F36" s="108">
        <v>0.94099999999999995</v>
      </c>
      <c r="G36" s="87">
        <v>0.67800000000000005</v>
      </c>
      <c r="H36" s="107">
        <v>0.73199999999999998</v>
      </c>
      <c r="I36" s="108">
        <v>0.63100000000000001</v>
      </c>
      <c r="J36" s="106">
        <v>0.59499999999999997</v>
      </c>
      <c r="K36" s="107">
        <v>0.70399999999999996</v>
      </c>
      <c r="L36" s="109">
        <v>0.51500000000000001</v>
      </c>
      <c r="M36" s="106">
        <v>0.252</v>
      </c>
      <c r="N36" s="107">
        <v>0.14399999999999999</v>
      </c>
      <c r="O36" s="108">
        <v>0.99199999999999999</v>
      </c>
    </row>
    <row r="37" spans="1:15">
      <c r="A37" s="87">
        <v>0.71099999999999997</v>
      </c>
      <c r="B37" s="110">
        <v>0.755</v>
      </c>
      <c r="C37" s="111">
        <v>0.67200000000000004</v>
      </c>
      <c r="D37" s="112">
        <v>4.2999999999999997E-2</v>
      </c>
      <c r="E37" s="110">
        <v>2.1999999999999999E-2</v>
      </c>
      <c r="F37" s="111">
        <v>1</v>
      </c>
      <c r="G37" s="112">
        <v>0.70799999999999996</v>
      </c>
      <c r="H37" s="110">
        <v>0.70899999999999996</v>
      </c>
      <c r="I37" s="113">
        <v>0.70599999999999996</v>
      </c>
      <c r="J37" s="112">
        <v>0.70099999999999996</v>
      </c>
      <c r="K37" s="110">
        <v>0.71899999999999997</v>
      </c>
      <c r="L37" s="113">
        <v>0.68400000000000005</v>
      </c>
      <c r="M37" s="112">
        <v>0.39500000000000002</v>
      </c>
      <c r="N37" s="110">
        <v>0.248</v>
      </c>
      <c r="O37" s="113">
        <v>0.96899999999999997</v>
      </c>
    </row>
    <row r="38" spans="1:15">
      <c r="A38" s="87">
        <v>0.91100000000000003</v>
      </c>
      <c r="B38" s="107">
        <v>0.91200000000000003</v>
      </c>
      <c r="C38" s="108">
        <v>0.90900000000000003</v>
      </c>
      <c r="D38" s="106">
        <v>0.16500000000000001</v>
      </c>
      <c r="E38" s="107">
        <v>0.09</v>
      </c>
      <c r="F38" s="108">
        <v>0.98099999999999998</v>
      </c>
      <c r="G38" s="106">
        <v>0.90700000000000003</v>
      </c>
      <c r="H38" s="107">
        <v>0.89100000000000001</v>
      </c>
      <c r="I38" s="108">
        <v>0.92300000000000004</v>
      </c>
      <c r="J38" s="106">
        <v>0.91500000000000004</v>
      </c>
      <c r="K38" s="107">
        <v>0.90300000000000002</v>
      </c>
      <c r="L38" s="108">
        <v>0.92800000000000005</v>
      </c>
      <c r="M38" s="106">
        <v>0.82299999999999995</v>
      </c>
      <c r="N38" s="107">
        <v>0.70299999999999996</v>
      </c>
      <c r="O38" s="108">
        <v>0.99399999999999999</v>
      </c>
    </row>
    <row r="39" spans="1:15">
      <c r="A39" s="106">
        <v>0.82299999999999995</v>
      </c>
      <c r="B39" s="107">
        <v>0.89300000000000002</v>
      </c>
      <c r="C39" s="108">
        <v>0.76300000000000001</v>
      </c>
      <c r="D39" s="106">
        <v>5.0000000000000001E-3</v>
      </c>
      <c r="E39" s="107">
        <v>2E-3</v>
      </c>
      <c r="F39" s="108">
        <v>1</v>
      </c>
      <c r="G39" s="87">
        <v>0.84</v>
      </c>
      <c r="H39" s="107">
        <v>0.93300000000000005</v>
      </c>
      <c r="I39" s="108">
        <v>0.76300000000000001</v>
      </c>
      <c r="J39" s="106">
        <v>0.83799999999999997</v>
      </c>
      <c r="K39" s="107">
        <v>0.88</v>
      </c>
      <c r="L39" s="108">
        <v>0.8</v>
      </c>
      <c r="M39" s="106">
        <v>0.159</v>
      </c>
      <c r="N39" s="107">
        <v>8.6999999999999994E-2</v>
      </c>
      <c r="O39" s="108">
        <v>0.94499999999999995</v>
      </c>
    </row>
    <row r="40" spans="1:15">
      <c r="A40" s="87">
        <v>0.89100000000000001</v>
      </c>
      <c r="B40" s="107">
        <v>0.90200000000000002</v>
      </c>
      <c r="C40" s="108">
        <v>0.88</v>
      </c>
      <c r="D40" s="106">
        <v>0</v>
      </c>
      <c r="E40" s="107">
        <v>0</v>
      </c>
      <c r="F40" s="108">
        <v>0</v>
      </c>
      <c r="G40" s="87">
        <v>0.89100000000000001</v>
      </c>
      <c r="H40" s="107">
        <v>0.88200000000000001</v>
      </c>
      <c r="I40" s="108">
        <v>0.89900000000000002</v>
      </c>
      <c r="J40" s="106">
        <v>0.878</v>
      </c>
      <c r="K40" s="107">
        <v>0.86499999999999999</v>
      </c>
      <c r="L40" s="108">
        <v>0.89100000000000001</v>
      </c>
      <c r="M40" s="106">
        <v>0.72299999999999998</v>
      </c>
      <c r="N40" s="107">
        <v>0.56899999999999995</v>
      </c>
      <c r="O40" s="108">
        <v>0.99199999999999999</v>
      </c>
    </row>
    <row r="41" spans="1:15">
      <c r="A41" s="106">
        <v>0.71699999999999997</v>
      </c>
      <c r="B41" s="107">
        <v>0.79400000000000004</v>
      </c>
      <c r="C41" s="108">
        <v>0.65300000000000002</v>
      </c>
      <c r="D41" s="106">
        <v>4.4999999999999998E-2</v>
      </c>
      <c r="E41" s="107">
        <v>2.3E-2</v>
      </c>
      <c r="F41" s="108">
        <v>1</v>
      </c>
      <c r="G41" s="87">
        <v>0.73799999999999999</v>
      </c>
      <c r="H41" s="107">
        <v>0.79</v>
      </c>
      <c r="I41" s="108">
        <v>0.69199999999999995</v>
      </c>
      <c r="J41" s="106">
        <v>0.72699999999999998</v>
      </c>
      <c r="K41" s="107">
        <v>0.80600000000000005</v>
      </c>
      <c r="L41" s="108">
        <v>0.66300000000000003</v>
      </c>
      <c r="M41" s="106">
        <v>0.41599999999999998</v>
      </c>
      <c r="N41" s="107">
        <v>0.26600000000000001</v>
      </c>
      <c r="O41" s="108">
        <v>0.94899999999999995</v>
      </c>
    </row>
    <row r="42" spans="1:15">
      <c r="A42" s="87">
        <v>0.748</v>
      </c>
      <c r="B42" s="110">
        <v>0.747</v>
      </c>
      <c r="C42" s="113">
        <v>0.75</v>
      </c>
      <c r="D42" s="112">
        <v>0</v>
      </c>
      <c r="E42" s="110">
        <v>0</v>
      </c>
      <c r="F42" s="113">
        <v>0</v>
      </c>
      <c r="G42" s="112">
        <v>0.72899999999999998</v>
      </c>
      <c r="H42" s="110">
        <v>0.749</v>
      </c>
      <c r="I42" s="113">
        <v>0.71</v>
      </c>
      <c r="J42" s="112">
        <v>0.71699999999999997</v>
      </c>
      <c r="K42" s="110">
        <v>0.74099999999999999</v>
      </c>
      <c r="L42" s="113">
        <v>0.69399999999999995</v>
      </c>
      <c r="M42" s="112">
        <v>0.6</v>
      </c>
      <c r="N42" s="110">
        <v>0.43</v>
      </c>
      <c r="O42" s="113">
        <v>0.99299999999999999</v>
      </c>
    </row>
    <row r="43" spans="1:15">
      <c r="A43" s="106">
        <v>0.79200000000000004</v>
      </c>
      <c r="B43" s="107">
        <v>0.83699999999999997</v>
      </c>
      <c r="C43" s="108">
        <v>0.752</v>
      </c>
      <c r="D43" s="106">
        <v>2.3E-2</v>
      </c>
      <c r="E43" s="107">
        <v>1.0999999999999999E-2</v>
      </c>
      <c r="F43" s="108">
        <v>1</v>
      </c>
      <c r="G43" s="87">
        <v>0.81100000000000005</v>
      </c>
      <c r="H43" s="107">
        <v>0.82499999999999996</v>
      </c>
      <c r="I43" s="108">
        <v>0.79700000000000004</v>
      </c>
      <c r="J43" s="106">
        <v>0.79</v>
      </c>
      <c r="K43" s="107">
        <v>0.79500000000000004</v>
      </c>
      <c r="L43" s="108">
        <v>0.78600000000000003</v>
      </c>
      <c r="M43" s="106">
        <v>0.59299999999999997</v>
      </c>
      <c r="N43" s="107">
        <v>0.42099999999999999</v>
      </c>
      <c r="O43" s="108">
        <v>1</v>
      </c>
    </row>
    <row r="44" spans="1:15">
      <c r="A44" s="106">
        <v>0.89300000000000002</v>
      </c>
      <c r="B44" s="107">
        <v>0.878</v>
      </c>
      <c r="C44" s="108">
        <v>0.90800000000000003</v>
      </c>
      <c r="D44" s="106">
        <v>0.13900000000000001</v>
      </c>
      <c r="E44" s="107">
        <v>7.3999999999999996E-2</v>
      </c>
      <c r="F44" s="108">
        <v>1</v>
      </c>
      <c r="G44" s="87">
        <v>0.91</v>
      </c>
      <c r="H44" s="107">
        <v>0.85799999999999998</v>
      </c>
      <c r="I44" s="108">
        <v>0.96899999999999997</v>
      </c>
      <c r="J44" s="106">
        <v>0.91200000000000003</v>
      </c>
      <c r="K44" s="107">
        <v>0.877</v>
      </c>
      <c r="L44" s="108">
        <v>0.95</v>
      </c>
      <c r="M44" s="106">
        <v>0.83799999999999997</v>
      </c>
      <c r="N44" s="107">
        <v>0.72199999999999998</v>
      </c>
      <c r="O44" s="108">
        <v>1</v>
      </c>
    </row>
    <row r="45" spans="1:15">
      <c r="A45" s="106">
        <v>0.84399999999999997</v>
      </c>
      <c r="B45" s="107">
        <v>0.82</v>
      </c>
      <c r="C45" s="108">
        <v>0.87</v>
      </c>
      <c r="D45" s="106">
        <v>0.128</v>
      </c>
      <c r="E45" s="107">
        <v>6.8000000000000005E-2</v>
      </c>
      <c r="F45" s="108">
        <v>0.98799999999999999</v>
      </c>
      <c r="G45" s="87">
        <v>0.85199999999999998</v>
      </c>
      <c r="H45" s="107">
        <v>0.80600000000000005</v>
      </c>
      <c r="I45" s="108">
        <v>0.90400000000000003</v>
      </c>
      <c r="J45" s="106">
        <v>0.82199999999999995</v>
      </c>
      <c r="K45" s="107">
        <v>0.77700000000000002</v>
      </c>
      <c r="L45" s="108">
        <v>0.873</v>
      </c>
      <c r="M45" s="106">
        <v>0.71</v>
      </c>
      <c r="N45" s="107">
        <v>0.55400000000000005</v>
      </c>
      <c r="O45" s="108">
        <v>0.99099999999999999</v>
      </c>
    </row>
    <row r="46" spans="1:15">
      <c r="A46" s="106">
        <v>0.85899999999999999</v>
      </c>
      <c r="B46" s="107">
        <v>0.86299999999999999</v>
      </c>
      <c r="C46" s="108">
        <v>0.85499999999999998</v>
      </c>
      <c r="D46" s="106">
        <v>6.0999999999999999E-2</v>
      </c>
      <c r="E46" s="107">
        <v>3.1E-2</v>
      </c>
      <c r="F46" s="108">
        <v>1</v>
      </c>
      <c r="G46" s="87">
        <v>0.878</v>
      </c>
      <c r="H46" s="107">
        <v>0.85699999999999998</v>
      </c>
      <c r="I46" s="108">
        <v>0.89900000000000002</v>
      </c>
      <c r="J46" s="106">
        <v>0.85299999999999998</v>
      </c>
      <c r="K46" s="107">
        <v>0.88300000000000001</v>
      </c>
      <c r="L46" s="108">
        <v>0.82399999999999995</v>
      </c>
      <c r="M46" s="106">
        <v>0.63300000000000001</v>
      </c>
      <c r="N46" s="107">
        <v>0.46300000000000002</v>
      </c>
      <c r="O46" s="108">
        <v>0.997</v>
      </c>
    </row>
    <row r="47" spans="1:15">
      <c r="A47" s="112">
        <v>0.81599999999999995</v>
      </c>
      <c r="B47" s="110">
        <v>0.81599999999999995</v>
      </c>
      <c r="C47" s="118">
        <v>0.81599999999999995</v>
      </c>
      <c r="D47" s="114">
        <v>7.2999999999999995E-2</v>
      </c>
      <c r="E47" s="115">
        <v>3.7999999999999999E-2</v>
      </c>
      <c r="F47" s="116">
        <v>1</v>
      </c>
      <c r="G47" s="114">
        <v>0.86099999999999999</v>
      </c>
      <c r="H47" s="115">
        <v>0.80100000000000005</v>
      </c>
      <c r="I47" s="116">
        <v>0.93100000000000005</v>
      </c>
      <c r="J47" s="117">
        <v>0.86599999999999999</v>
      </c>
      <c r="K47" s="115">
        <v>0.81399999999999995</v>
      </c>
      <c r="L47" s="116">
        <v>0.92500000000000004</v>
      </c>
      <c r="M47" s="114">
        <v>0.79200000000000004</v>
      </c>
      <c r="N47" s="115">
        <v>0.66200000000000003</v>
      </c>
      <c r="O47" s="116">
        <v>0.98599999999999999</v>
      </c>
    </row>
    <row r="50" spans="1:12">
      <c r="B50" s="119">
        <f>AVERAGE(Planilha5!A33:A37,Planilha5!D33:D37,Planilha5!G33:G37,Planilha5!J33:J37,Planilha5!M33:M37)</f>
        <v>0.54640000000000011</v>
      </c>
      <c r="C50" s="119">
        <f>AVERAGE(A38:A42,D38:D42,G38:G42,J38:J42,M38:M42)</f>
        <v>0.60824</v>
      </c>
      <c r="D50" s="119">
        <f>AVERAGE(A43:A47,D43:D47,G43:G47,J43:J47,M43:M47)</f>
        <v>0.66996</v>
      </c>
    </row>
    <row r="51" spans="1:12">
      <c r="D51" s="121">
        <f>B50/D50</f>
        <v>0.81557107887038049</v>
      </c>
      <c r="E51" s="121">
        <f>C50/B50</f>
        <v>1.1131771595900437</v>
      </c>
    </row>
    <row r="52" spans="1:12">
      <c r="A52" s="83">
        <v>6.9000000000000006E-2</v>
      </c>
      <c r="B52" s="84">
        <v>5.5E-2</v>
      </c>
      <c r="C52" s="85">
        <v>0.39300000000000002</v>
      </c>
      <c r="D52" s="86">
        <v>9.4E-2</v>
      </c>
      <c r="E52" s="84">
        <v>4.7E-2</v>
      </c>
      <c r="F52" s="85">
        <v>0.47899999999999998</v>
      </c>
      <c r="G52" s="86">
        <v>0.109</v>
      </c>
      <c r="H52" s="84">
        <v>4.5999999999999999E-2</v>
      </c>
      <c r="I52" s="83">
        <v>0.49199999999999999</v>
      </c>
      <c r="J52" s="86">
        <v>0.11</v>
      </c>
      <c r="K52" s="84">
        <v>4.9000000000000002E-2</v>
      </c>
      <c r="L52" s="85">
        <v>0.45900000000000002</v>
      </c>
    </row>
    <row r="53" spans="1:12">
      <c r="A53" s="87">
        <v>8.5000000000000006E-2</v>
      </c>
      <c r="B53" s="88">
        <v>7.6999999999999999E-2</v>
      </c>
      <c r="C53" s="83">
        <v>0.33500000000000002</v>
      </c>
      <c r="D53" s="89">
        <v>0.13800000000000001</v>
      </c>
      <c r="E53" s="88">
        <v>7.0000000000000007E-2</v>
      </c>
      <c r="F53" s="90">
        <v>0.224</v>
      </c>
      <c r="G53" s="89">
        <v>0.14799999999999999</v>
      </c>
      <c r="H53" s="88">
        <v>6.9000000000000006E-2</v>
      </c>
      <c r="I53" s="90">
        <v>0.24199999999999999</v>
      </c>
      <c r="J53" s="89">
        <v>0.14499999999999999</v>
      </c>
      <c r="K53" s="88">
        <v>6.9000000000000006E-2</v>
      </c>
      <c r="L53" s="90">
        <v>0.23599999999999999</v>
      </c>
    </row>
    <row r="54" spans="1:12">
      <c r="A54" s="87">
        <v>7.3999999999999996E-2</v>
      </c>
      <c r="B54" s="88">
        <v>6.0999999999999999E-2</v>
      </c>
      <c r="C54" s="90">
        <v>0.33500000000000002</v>
      </c>
      <c r="D54" s="89">
        <v>0.112</v>
      </c>
      <c r="E54" s="88">
        <v>5.6000000000000001E-2</v>
      </c>
      <c r="F54" s="90">
        <v>0.39300000000000002</v>
      </c>
      <c r="G54" s="89">
        <v>0.13100000000000001</v>
      </c>
      <c r="H54" s="88">
        <v>5.5E-2</v>
      </c>
      <c r="I54" s="83">
        <v>0.40300000000000002</v>
      </c>
      <c r="J54" s="89">
        <v>0.125</v>
      </c>
      <c r="K54" s="88">
        <v>5.6000000000000001E-2</v>
      </c>
      <c r="L54" s="90">
        <v>0.39200000000000002</v>
      </c>
    </row>
    <row r="55" spans="1:12">
      <c r="A55" s="87">
        <v>1.4E-2</v>
      </c>
      <c r="B55" s="88">
        <v>1.4E-2</v>
      </c>
      <c r="C55" s="90">
        <v>1.4E-2</v>
      </c>
      <c r="D55" s="89">
        <v>2.4E-2</v>
      </c>
      <c r="E55" s="88">
        <v>0.01</v>
      </c>
      <c r="F55" s="83">
        <v>0.29899999999999999</v>
      </c>
      <c r="G55" s="89">
        <v>9.9000000000000005E-2</v>
      </c>
      <c r="H55" s="88">
        <v>1.7000000000000001E-2</v>
      </c>
      <c r="I55" s="97">
        <v>-0.185</v>
      </c>
      <c r="J55" s="89">
        <v>3.1E-2</v>
      </c>
      <c r="K55" s="88">
        <v>1.2E-2</v>
      </c>
      <c r="L55" s="90">
        <v>0.16400000000000001</v>
      </c>
    </row>
    <row r="56" spans="1:12">
      <c r="A56" s="91">
        <v>0.19500000000000001</v>
      </c>
      <c r="B56" s="92">
        <v>0.187</v>
      </c>
      <c r="C56" s="98">
        <v>-0.111</v>
      </c>
      <c r="D56" s="93">
        <v>0.29099999999999998</v>
      </c>
      <c r="E56" s="92">
        <v>0.30599999999999999</v>
      </c>
      <c r="F56" s="98">
        <v>-0.81100000000000005</v>
      </c>
      <c r="G56" s="93">
        <v>0.252</v>
      </c>
      <c r="H56" s="92">
        <v>0.16300000000000001</v>
      </c>
      <c r="I56" s="94">
        <v>3.5000000000000003E-2</v>
      </c>
      <c r="J56" s="93">
        <v>0.29499999999999998</v>
      </c>
      <c r="K56" s="92">
        <v>0.152</v>
      </c>
      <c r="L56" s="83">
        <v>9.8000000000000004E-2</v>
      </c>
    </row>
    <row r="57" spans="1:12">
      <c r="A57" s="87">
        <v>2.3E-2</v>
      </c>
      <c r="B57" s="88">
        <v>4.0000000000000001E-3</v>
      </c>
      <c r="C57" s="83">
        <v>0.91700000000000004</v>
      </c>
      <c r="D57" s="89">
        <v>3.3000000000000002E-2</v>
      </c>
      <c r="E57" s="88">
        <v>8.0000000000000002E-3</v>
      </c>
      <c r="F57" s="90">
        <v>0.85099999999999998</v>
      </c>
      <c r="G57" s="89">
        <v>5.8000000000000003E-2</v>
      </c>
      <c r="H57" s="88">
        <v>6.0000000000000001E-3</v>
      </c>
      <c r="I57" s="90">
        <v>0.88500000000000001</v>
      </c>
      <c r="J57" s="89">
        <v>3.4000000000000002E-2</v>
      </c>
      <c r="K57" s="88">
        <v>5.0000000000000001E-3</v>
      </c>
      <c r="L57" s="90">
        <v>0.89100000000000001</v>
      </c>
    </row>
    <row r="58" spans="1:12">
      <c r="A58" s="87">
        <v>1.4E-2</v>
      </c>
      <c r="B58" s="88">
        <v>3.0000000000000001E-3</v>
      </c>
      <c r="C58" s="83">
        <v>0.79500000000000004</v>
      </c>
      <c r="D58" s="89">
        <v>3.1E-2</v>
      </c>
      <c r="E58" s="88">
        <v>8.0000000000000002E-3</v>
      </c>
      <c r="F58" s="90">
        <v>0.53300000000000003</v>
      </c>
      <c r="G58" s="89">
        <v>5.8000000000000003E-2</v>
      </c>
      <c r="H58" s="88">
        <v>6.0000000000000001E-3</v>
      </c>
      <c r="I58" s="90">
        <v>0.66400000000000003</v>
      </c>
      <c r="J58" s="89">
        <v>3.1E-2</v>
      </c>
      <c r="K58" s="88">
        <v>4.0000000000000001E-3</v>
      </c>
      <c r="L58" s="90">
        <v>0.745</v>
      </c>
    </row>
    <row r="59" spans="1:12">
      <c r="A59" s="87">
        <v>1.2999999999999999E-2</v>
      </c>
      <c r="B59" s="88">
        <v>3.0000000000000001E-3</v>
      </c>
      <c r="C59" s="83">
        <v>0.86</v>
      </c>
      <c r="D59" s="89">
        <v>1.7999999999999999E-2</v>
      </c>
      <c r="E59" s="88">
        <v>4.0000000000000001E-3</v>
      </c>
      <c r="F59" s="90">
        <v>0.82699999999999996</v>
      </c>
      <c r="G59" s="89">
        <v>8.3000000000000004E-2</v>
      </c>
      <c r="H59" s="88">
        <v>8.0000000000000002E-3</v>
      </c>
      <c r="I59" s="90">
        <v>0.67500000000000004</v>
      </c>
      <c r="J59" s="89">
        <v>2.9000000000000001E-2</v>
      </c>
      <c r="K59" s="88">
        <v>4.0000000000000001E-3</v>
      </c>
      <c r="L59" s="90">
        <v>0.82399999999999995</v>
      </c>
    </row>
    <row r="60" spans="1:12">
      <c r="A60" s="87">
        <v>2.5000000000000001E-2</v>
      </c>
      <c r="B60" s="88">
        <v>1.4E-2</v>
      </c>
      <c r="C60" s="90">
        <v>0.58699999999999997</v>
      </c>
      <c r="D60" s="89">
        <v>4.5999999999999999E-2</v>
      </c>
      <c r="E60" s="88">
        <v>1.2999999999999999E-2</v>
      </c>
      <c r="F60" s="90">
        <v>0.61499999999999999</v>
      </c>
      <c r="G60" s="89">
        <v>5.5E-2</v>
      </c>
      <c r="H60" s="88">
        <v>1.2E-2</v>
      </c>
      <c r="I60" s="83">
        <v>0.65600000000000003</v>
      </c>
      <c r="J60" s="89">
        <v>4.2999999999999997E-2</v>
      </c>
      <c r="K60" s="88">
        <v>1.2E-2</v>
      </c>
      <c r="L60" s="90">
        <v>0.64300000000000002</v>
      </c>
    </row>
    <row r="61" spans="1:12">
      <c r="A61" s="91">
        <v>2.9000000000000001E-2</v>
      </c>
      <c r="B61" s="92">
        <v>1.2E-2</v>
      </c>
      <c r="C61" s="94">
        <v>0.73799999999999999</v>
      </c>
      <c r="D61" s="93">
        <v>3.6999999999999998E-2</v>
      </c>
      <c r="E61" s="92">
        <v>8.9999999999999993E-3</v>
      </c>
      <c r="F61" s="83">
        <v>0.79500000000000004</v>
      </c>
      <c r="G61" s="93">
        <v>8.2000000000000003E-2</v>
      </c>
      <c r="H61" s="92">
        <v>1.2E-2</v>
      </c>
      <c r="I61" s="94">
        <v>0.74099999999999999</v>
      </c>
      <c r="J61" s="93">
        <v>4.4999999999999998E-2</v>
      </c>
      <c r="K61" s="92">
        <v>1.0999999999999999E-2</v>
      </c>
      <c r="L61" s="94">
        <v>0.76</v>
      </c>
    </row>
    <row r="62" spans="1:12">
      <c r="A62" s="87">
        <v>0.105</v>
      </c>
      <c r="B62" s="88">
        <v>8.5999999999999993E-2</v>
      </c>
      <c r="C62" s="90">
        <v>0.22</v>
      </c>
      <c r="D62" s="89">
        <v>0.17499999999999999</v>
      </c>
      <c r="E62" s="88">
        <v>0.10299999999999999</v>
      </c>
      <c r="F62" s="90">
        <v>6.5000000000000002E-2</v>
      </c>
      <c r="G62" s="89">
        <v>0.159</v>
      </c>
      <c r="H62" s="88">
        <v>7.6999999999999999E-2</v>
      </c>
      <c r="I62" s="95">
        <v>0.29899999999999999</v>
      </c>
      <c r="J62" s="89">
        <v>0.17699999999999999</v>
      </c>
      <c r="K62" s="88">
        <v>0.08</v>
      </c>
      <c r="L62" s="90">
        <v>0.27800000000000002</v>
      </c>
    </row>
    <row r="63" spans="1:12">
      <c r="A63" s="87">
        <v>8.5000000000000006E-2</v>
      </c>
      <c r="B63" s="88">
        <v>7.3999999999999996E-2</v>
      </c>
      <c r="C63" s="90">
        <v>0.29299999999999998</v>
      </c>
      <c r="D63" s="89">
        <v>0.13</v>
      </c>
      <c r="E63" s="88">
        <v>6.8000000000000005E-2</v>
      </c>
      <c r="F63" s="95">
        <v>0.35699999999999998</v>
      </c>
      <c r="G63" s="89">
        <v>0.15</v>
      </c>
      <c r="H63" s="88">
        <v>6.9000000000000006E-2</v>
      </c>
      <c r="I63" s="90">
        <v>0.34399999999999997</v>
      </c>
      <c r="J63" s="89">
        <v>0.33900000000000002</v>
      </c>
      <c r="K63" s="88">
        <v>6.9000000000000006E-2</v>
      </c>
      <c r="L63" s="90">
        <v>0.14299999999999999</v>
      </c>
    </row>
    <row r="64" spans="1:12">
      <c r="A64" s="87">
        <v>0.21</v>
      </c>
      <c r="B64" s="88">
        <v>0.19900000000000001</v>
      </c>
      <c r="C64" s="90">
        <v>3.5000000000000003E-2</v>
      </c>
      <c r="D64" s="89">
        <v>0.29399999999999998</v>
      </c>
      <c r="E64" s="88">
        <v>0.154</v>
      </c>
      <c r="F64" s="95">
        <v>0.252</v>
      </c>
      <c r="G64" s="89">
        <v>0.254</v>
      </c>
      <c r="H64" s="88">
        <v>0.16800000000000001</v>
      </c>
      <c r="I64" s="90">
        <v>0.186</v>
      </c>
      <c r="J64" s="89">
        <v>0.318</v>
      </c>
      <c r="K64" s="88">
        <v>0.16200000000000001</v>
      </c>
      <c r="L64" s="90">
        <v>0.215</v>
      </c>
    </row>
    <row r="65" spans="1:12">
      <c r="A65" s="87">
        <v>8.4000000000000005E-2</v>
      </c>
      <c r="B65" s="88">
        <v>7.3999999999999996E-2</v>
      </c>
      <c r="C65" s="90">
        <v>0.439</v>
      </c>
      <c r="D65" s="89">
        <v>0.13100000000000001</v>
      </c>
      <c r="E65" s="88">
        <v>6.0999999999999999E-2</v>
      </c>
      <c r="F65" s="95">
        <v>0.53300000000000003</v>
      </c>
      <c r="G65" s="89">
        <v>0.14199999999999999</v>
      </c>
      <c r="H65" s="88">
        <v>6.5000000000000002E-2</v>
      </c>
      <c r="I65" s="90">
        <v>0.502</v>
      </c>
      <c r="J65" s="89">
        <v>0.14199999999999999</v>
      </c>
      <c r="K65" s="88">
        <v>6.6000000000000003E-2</v>
      </c>
      <c r="L65" s="90">
        <v>0.496</v>
      </c>
    </row>
    <row r="66" spans="1:12">
      <c r="A66" s="91">
        <v>0.19400000000000001</v>
      </c>
      <c r="B66" s="92">
        <v>0.19</v>
      </c>
      <c r="C66" s="98">
        <v>-0.14899999999999999</v>
      </c>
      <c r="D66" s="93">
        <v>0.27400000000000002</v>
      </c>
      <c r="E66" s="92">
        <v>0.15</v>
      </c>
      <c r="F66" s="96">
        <v>9.0999999999999998E-2</v>
      </c>
      <c r="G66" s="93">
        <v>0.251</v>
      </c>
      <c r="H66" s="92">
        <v>0.16200000000000001</v>
      </c>
      <c r="I66" s="94">
        <v>1.4999999999999999E-2</v>
      </c>
      <c r="J66" s="93">
        <v>0.30199999999999999</v>
      </c>
      <c r="K66" s="92">
        <v>0.154</v>
      </c>
      <c r="L66" s="94">
        <v>6.8000000000000005E-2</v>
      </c>
    </row>
    <row r="68" spans="1:12">
      <c r="B68" s="119">
        <f>AVERAGE(A52:A56,D52:D56,G52:G56,J52:J56)</f>
        <v>0.12705</v>
      </c>
      <c r="C68" s="119">
        <f>AVERAGE(A57:A61,D57:D61,G57:G61,J57:J61)</f>
        <v>3.935000000000001E-2</v>
      </c>
      <c r="D68" s="119">
        <f>AVERAGE(A62:A66,D62:D66,G62:G66,J62:J66)</f>
        <v>0.1958</v>
      </c>
    </row>
    <row r="69" spans="1:12">
      <c r="D69" s="121">
        <f>C68/B68</f>
        <v>0.30972058244785527</v>
      </c>
      <c r="E69" s="121">
        <f>D68/B68</f>
        <v>1.5411255411255411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E7AB-B10A-4586-9B69-816623DD7AE8}">
  <sheetPr codeName="Planilha2"/>
  <dimension ref="B3:N202"/>
  <sheetViews>
    <sheetView workbookViewId="0">
      <selection activeCell="N1" sqref="N1:N1048576"/>
    </sheetView>
  </sheetViews>
  <sheetFormatPr defaultRowHeight="15"/>
  <sheetData>
    <row r="3" spans="2:14">
      <c r="B3" s="25" t="s">
        <v>641</v>
      </c>
      <c r="H3" s="25" t="s">
        <v>790</v>
      </c>
      <c r="N3" s="25" t="s">
        <v>943</v>
      </c>
    </row>
    <row r="4" spans="2:14">
      <c r="B4" s="25" t="s">
        <v>642</v>
      </c>
      <c r="H4" s="25" t="s">
        <v>791</v>
      </c>
      <c r="N4" s="25" t="s">
        <v>944</v>
      </c>
    </row>
    <row r="5" spans="2:14">
      <c r="B5" s="25" t="s">
        <v>643</v>
      </c>
      <c r="H5" s="25" t="s">
        <v>792</v>
      </c>
      <c r="N5" s="25" t="s">
        <v>945</v>
      </c>
    </row>
    <row r="6" spans="2:14">
      <c r="B6" s="25" t="s">
        <v>644</v>
      </c>
      <c r="H6" s="25" t="s">
        <v>793</v>
      </c>
      <c r="N6" s="25" t="s">
        <v>946</v>
      </c>
    </row>
    <row r="7" spans="2:14">
      <c r="B7" s="25" t="s">
        <v>645</v>
      </c>
      <c r="H7" s="25" t="s">
        <v>794</v>
      </c>
      <c r="N7" s="25" t="s">
        <v>947</v>
      </c>
    </row>
    <row r="8" spans="2:14">
      <c r="B8" s="25" t="s">
        <v>646</v>
      </c>
      <c r="H8" s="25" t="s">
        <v>795</v>
      </c>
      <c r="N8" s="25" t="s">
        <v>646</v>
      </c>
    </row>
    <row r="9" spans="2:14">
      <c r="B9" s="25" t="s">
        <v>647</v>
      </c>
      <c r="H9" s="25" t="s">
        <v>796</v>
      </c>
      <c r="N9" s="25" t="s">
        <v>634</v>
      </c>
    </row>
    <row r="10" spans="2:14">
      <c r="B10" s="25" t="s">
        <v>648</v>
      </c>
      <c r="H10" s="25" t="s">
        <v>797</v>
      </c>
      <c r="N10" s="25" t="s">
        <v>948</v>
      </c>
    </row>
    <row r="11" spans="2:14">
      <c r="B11" s="25" t="s">
        <v>649</v>
      </c>
      <c r="H11" s="25" t="s">
        <v>798</v>
      </c>
      <c r="N11" s="25" t="s">
        <v>949</v>
      </c>
    </row>
    <row r="12" spans="2:14">
      <c r="B12" s="25" t="s">
        <v>630</v>
      </c>
      <c r="H12" s="25" t="s">
        <v>799</v>
      </c>
      <c r="N12" s="25" t="s">
        <v>950</v>
      </c>
    </row>
    <row r="13" spans="2:14">
      <c r="B13" s="25" t="s">
        <v>650</v>
      </c>
      <c r="H13" s="25" t="s">
        <v>800</v>
      </c>
      <c r="N13" s="25" t="s">
        <v>951</v>
      </c>
    </row>
    <row r="14" spans="2:14">
      <c r="B14" s="25" t="s">
        <v>651</v>
      </c>
      <c r="H14" s="25" t="s">
        <v>801</v>
      </c>
      <c r="N14" s="25" t="s">
        <v>952</v>
      </c>
    </row>
    <row r="15" spans="2:14">
      <c r="B15" s="25" t="s">
        <v>631</v>
      </c>
      <c r="H15" s="25" t="s">
        <v>802</v>
      </c>
      <c r="N15" s="25" t="s">
        <v>953</v>
      </c>
    </row>
    <row r="16" spans="2:14">
      <c r="B16" s="25" t="s">
        <v>652</v>
      </c>
      <c r="H16" s="25" t="s">
        <v>646</v>
      </c>
      <c r="N16" s="25" t="s">
        <v>646</v>
      </c>
    </row>
    <row r="17" spans="2:14">
      <c r="B17" s="25" t="s">
        <v>653</v>
      </c>
      <c r="H17" s="25" t="s">
        <v>803</v>
      </c>
      <c r="N17" s="25" t="s">
        <v>954</v>
      </c>
    </row>
    <row r="18" spans="2:14">
      <c r="B18" s="25" t="s">
        <v>654</v>
      </c>
      <c r="H18" s="25" t="s">
        <v>804</v>
      </c>
      <c r="N18" s="25" t="s">
        <v>955</v>
      </c>
    </row>
    <row r="19" spans="2:14">
      <c r="B19" s="25" t="s">
        <v>655</v>
      </c>
      <c r="H19" s="25" t="s">
        <v>805</v>
      </c>
      <c r="N19" s="25" t="s">
        <v>956</v>
      </c>
    </row>
    <row r="20" spans="2:14">
      <c r="B20" s="25" t="s">
        <v>630</v>
      </c>
      <c r="H20" s="25" t="s">
        <v>630</v>
      </c>
      <c r="N20" s="25" t="s">
        <v>957</v>
      </c>
    </row>
    <row r="21" spans="2:14">
      <c r="B21" s="25" t="s">
        <v>656</v>
      </c>
      <c r="H21" s="25" t="s">
        <v>806</v>
      </c>
      <c r="N21" s="25" t="s">
        <v>958</v>
      </c>
    </row>
    <row r="22" spans="2:14">
      <c r="B22" s="25" t="s">
        <v>657</v>
      </c>
      <c r="H22" s="25" t="s">
        <v>807</v>
      </c>
      <c r="N22" s="25" t="s">
        <v>959</v>
      </c>
    </row>
    <row r="23" spans="2:14">
      <c r="B23" s="25" t="s">
        <v>631</v>
      </c>
      <c r="H23" s="25" t="s">
        <v>631</v>
      </c>
      <c r="N23" s="25" t="s">
        <v>960</v>
      </c>
    </row>
    <row r="24" spans="2:14">
      <c r="B24" s="25" t="s">
        <v>652</v>
      </c>
      <c r="H24" s="25" t="s">
        <v>652</v>
      </c>
      <c r="N24" s="25" t="s">
        <v>961</v>
      </c>
    </row>
    <row r="25" spans="2:14">
      <c r="B25" s="25" t="s">
        <v>658</v>
      </c>
      <c r="H25" s="25" t="s">
        <v>808</v>
      </c>
      <c r="N25" s="25" t="s">
        <v>962</v>
      </c>
    </row>
    <row r="26" spans="2:14">
      <c r="B26" s="25" t="s">
        <v>659</v>
      </c>
      <c r="H26" s="25" t="s">
        <v>809</v>
      </c>
      <c r="N26" s="25" t="s">
        <v>963</v>
      </c>
    </row>
    <row r="27" spans="2:14">
      <c r="B27" s="25" t="s">
        <v>660</v>
      </c>
      <c r="H27" s="25" t="s">
        <v>810</v>
      </c>
      <c r="N27" s="25" t="s">
        <v>964</v>
      </c>
    </row>
    <row r="28" spans="2:14">
      <c r="B28" s="25" t="s">
        <v>661</v>
      </c>
      <c r="H28" s="25" t="s">
        <v>811</v>
      </c>
      <c r="N28" s="25" t="s">
        <v>965</v>
      </c>
    </row>
    <row r="29" spans="2:14">
      <c r="B29" s="25" t="s">
        <v>662</v>
      </c>
      <c r="H29" s="25" t="s">
        <v>812</v>
      </c>
      <c r="N29" s="25" t="s">
        <v>966</v>
      </c>
    </row>
    <row r="30" spans="2:14">
      <c r="B30" s="25" t="s">
        <v>663</v>
      </c>
      <c r="H30" s="25" t="s">
        <v>813</v>
      </c>
      <c r="N30" s="25" t="s">
        <v>967</v>
      </c>
    </row>
    <row r="31" spans="2:14">
      <c r="B31" s="25" t="s">
        <v>664</v>
      </c>
      <c r="H31" s="25" t="s">
        <v>814</v>
      </c>
      <c r="N31" s="25" t="s">
        <v>968</v>
      </c>
    </row>
    <row r="32" spans="2:14">
      <c r="B32" s="25" t="s">
        <v>665</v>
      </c>
      <c r="H32" s="25" t="s">
        <v>646</v>
      </c>
      <c r="N32" s="25" t="s">
        <v>646</v>
      </c>
    </row>
    <row r="33" spans="2:14">
      <c r="B33" s="25" t="s">
        <v>666</v>
      </c>
      <c r="H33" s="25" t="s">
        <v>815</v>
      </c>
      <c r="N33" s="25" t="s">
        <v>969</v>
      </c>
    </row>
    <row r="34" spans="2:14">
      <c r="B34" s="25" t="s">
        <v>667</v>
      </c>
      <c r="H34" s="25" t="s">
        <v>816</v>
      </c>
      <c r="N34" s="25" t="s">
        <v>970</v>
      </c>
    </row>
    <row r="35" spans="2:14">
      <c r="B35" s="25" t="s">
        <v>668</v>
      </c>
      <c r="H35" s="25" t="s">
        <v>817</v>
      </c>
      <c r="N35" s="25" t="s">
        <v>971</v>
      </c>
    </row>
    <row r="36" spans="2:14">
      <c r="B36" s="25" t="s">
        <v>669</v>
      </c>
      <c r="H36" s="25" t="s">
        <v>630</v>
      </c>
      <c r="N36" s="25" t="s">
        <v>972</v>
      </c>
    </row>
    <row r="37" spans="2:14">
      <c r="B37" s="25" t="s">
        <v>670</v>
      </c>
      <c r="H37" s="25" t="s">
        <v>818</v>
      </c>
      <c r="N37" s="25" t="s">
        <v>973</v>
      </c>
    </row>
    <row r="38" spans="2:14">
      <c r="B38" s="25" t="s">
        <v>671</v>
      </c>
      <c r="H38" s="25" t="s">
        <v>819</v>
      </c>
      <c r="N38" s="25" t="s">
        <v>974</v>
      </c>
    </row>
    <row r="39" spans="2:14">
      <c r="B39" s="25" t="s">
        <v>672</v>
      </c>
      <c r="H39" s="25" t="s">
        <v>631</v>
      </c>
      <c r="N39" s="25" t="s">
        <v>975</v>
      </c>
    </row>
    <row r="40" spans="2:14">
      <c r="B40" s="25" t="s">
        <v>646</v>
      </c>
      <c r="H40" s="25" t="s">
        <v>652</v>
      </c>
      <c r="N40" s="25" t="s">
        <v>646</v>
      </c>
    </row>
    <row r="41" spans="2:14">
      <c r="B41" s="25" t="s">
        <v>673</v>
      </c>
      <c r="H41" s="25" t="s">
        <v>820</v>
      </c>
      <c r="N41" s="25" t="s">
        <v>976</v>
      </c>
    </row>
    <row r="42" spans="2:14">
      <c r="B42" s="25" t="s">
        <v>674</v>
      </c>
      <c r="H42" s="25" t="s">
        <v>821</v>
      </c>
      <c r="N42" s="25" t="s">
        <v>977</v>
      </c>
    </row>
    <row r="43" spans="2:14">
      <c r="B43" s="25" t="s">
        <v>675</v>
      </c>
      <c r="H43" s="25" t="s">
        <v>822</v>
      </c>
      <c r="N43" s="25" t="s">
        <v>978</v>
      </c>
    </row>
    <row r="44" spans="2:14">
      <c r="B44" s="25" t="s">
        <v>676</v>
      </c>
      <c r="H44" s="25" t="s">
        <v>823</v>
      </c>
      <c r="N44" s="25" t="s">
        <v>979</v>
      </c>
    </row>
    <row r="45" spans="2:14">
      <c r="B45" s="25" t="s">
        <v>75</v>
      </c>
      <c r="H45" s="25" t="s">
        <v>636</v>
      </c>
      <c r="N45" s="25" t="s">
        <v>450</v>
      </c>
    </row>
    <row r="46" spans="2:14">
      <c r="B46" s="25" t="s">
        <v>76</v>
      </c>
      <c r="H46" s="25" t="s">
        <v>637</v>
      </c>
      <c r="N46" s="25" t="s">
        <v>451</v>
      </c>
    </row>
    <row r="47" spans="2:14">
      <c r="B47" s="25" t="s">
        <v>677</v>
      </c>
      <c r="H47" s="25" t="s">
        <v>824</v>
      </c>
      <c r="N47" s="25" t="s">
        <v>980</v>
      </c>
    </row>
    <row r="48" spans="2:14">
      <c r="B48" s="25" t="s">
        <v>678</v>
      </c>
      <c r="H48" s="25" t="s">
        <v>825</v>
      </c>
      <c r="N48" s="25" t="s">
        <v>981</v>
      </c>
    </row>
    <row r="49" spans="2:14">
      <c r="B49" s="25" t="s">
        <v>679</v>
      </c>
      <c r="H49" s="25" t="s">
        <v>826</v>
      </c>
      <c r="N49" s="25" t="s">
        <v>982</v>
      </c>
    </row>
    <row r="50" spans="2:14">
      <c r="B50" s="25" t="s">
        <v>680</v>
      </c>
      <c r="H50" s="25" t="s">
        <v>827</v>
      </c>
      <c r="N50" s="25" t="s">
        <v>983</v>
      </c>
    </row>
    <row r="51" spans="2:14">
      <c r="B51" s="25" t="s">
        <v>681</v>
      </c>
      <c r="H51" s="25" t="s">
        <v>828</v>
      </c>
      <c r="N51" s="25" t="s">
        <v>984</v>
      </c>
    </row>
    <row r="52" spans="2:14">
      <c r="B52" s="25" t="s">
        <v>682</v>
      </c>
      <c r="H52" s="25" t="s">
        <v>829</v>
      </c>
      <c r="N52" s="25" t="s">
        <v>985</v>
      </c>
    </row>
    <row r="53" spans="2:14">
      <c r="B53" s="25" t="s">
        <v>683</v>
      </c>
      <c r="H53" s="25" t="s">
        <v>830</v>
      </c>
      <c r="N53" s="25" t="s">
        <v>457</v>
      </c>
    </row>
    <row r="54" spans="2:14">
      <c r="B54" s="25" t="s">
        <v>684</v>
      </c>
      <c r="H54" s="25" t="s">
        <v>831</v>
      </c>
      <c r="N54" s="25" t="s">
        <v>458</v>
      </c>
    </row>
    <row r="55" spans="2:14">
      <c r="B55" s="25" t="s">
        <v>685</v>
      </c>
      <c r="H55" s="25" t="s">
        <v>832</v>
      </c>
      <c r="N55" s="25" t="s">
        <v>986</v>
      </c>
    </row>
    <row r="56" spans="2:14">
      <c r="B56" s="25" t="s">
        <v>686</v>
      </c>
      <c r="H56" s="25" t="s">
        <v>833</v>
      </c>
      <c r="N56" s="25" t="s">
        <v>987</v>
      </c>
    </row>
    <row r="57" spans="2:14">
      <c r="B57" s="25" t="s">
        <v>191</v>
      </c>
      <c r="H57" s="25" t="s">
        <v>834</v>
      </c>
      <c r="N57" s="25" t="s">
        <v>633</v>
      </c>
    </row>
    <row r="58" spans="2:14">
      <c r="B58" s="25" t="s">
        <v>687</v>
      </c>
      <c r="H58" s="25" t="s">
        <v>835</v>
      </c>
      <c r="N58" s="25" t="s">
        <v>988</v>
      </c>
    </row>
    <row r="59" spans="2:14">
      <c r="B59" s="25" t="s">
        <v>688</v>
      </c>
      <c r="H59" s="25" t="s">
        <v>836</v>
      </c>
      <c r="N59" s="25" t="s">
        <v>989</v>
      </c>
    </row>
    <row r="60" spans="2:14">
      <c r="B60" s="25" t="s">
        <v>689</v>
      </c>
      <c r="H60" s="25" t="s">
        <v>837</v>
      </c>
      <c r="N60" s="25" t="s">
        <v>990</v>
      </c>
    </row>
    <row r="61" spans="2:14">
      <c r="B61" s="25" t="s">
        <v>91</v>
      </c>
      <c r="H61" s="25" t="s">
        <v>838</v>
      </c>
      <c r="N61" s="25" t="s">
        <v>991</v>
      </c>
    </row>
    <row r="62" spans="2:14">
      <c r="B62" s="25" t="s">
        <v>92</v>
      </c>
      <c r="H62" s="25" t="s">
        <v>839</v>
      </c>
      <c r="N62" s="25" t="s">
        <v>992</v>
      </c>
    </row>
    <row r="63" spans="2:14">
      <c r="B63" s="25" t="s">
        <v>690</v>
      </c>
      <c r="H63" s="25" t="s">
        <v>840</v>
      </c>
      <c r="N63" s="25" t="s">
        <v>993</v>
      </c>
    </row>
    <row r="64" spans="2:14">
      <c r="B64" s="25" t="s">
        <v>691</v>
      </c>
      <c r="H64" s="25" t="s">
        <v>841</v>
      </c>
      <c r="N64" s="25" t="s">
        <v>994</v>
      </c>
    </row>
    <row r="65" spans="2:14">
      <c r="B65" s="25" t="s">
        <v>692</v>
      </c>
      <c r="H65" s="25" t="s">
        <v>842</v>
      </c>
      <c r="N65" s="25" t="s">
        <v>995</v>
      </c>
    </row>
    <row r="66" spans="2:14">
      <c r="B66" s="25" t="s">
        <v>693</v>
      </c>
      <c r="H66" s="25" t="s">
        <v>843</v>
      </c>
      <c r="N66" s="25" t="s">
        <v>996</v>
      </c>
    </row>
    <row r="67" spans="2:14">
      <c r="B67" s="25" t="s">
        <v>694</v>
      </c>
      <c r="H67" s="25" t="s">
        <v>844</v>
      </c>
      <c r="N67" s="25" t="s">
        <v>997</v>
      </c>
    </row>
    <row r="68" spans="2:14">
      <c r="B68" s="25" t="s">
        <v>695</v>
      </c>
      <c r="H68" s="25" t="s">
        <v>845</v>
      </c>
      <c r="N68" s="25" t="s">
        <v>998</v>
      </c>
    </row>
    <row r="69" spans="2:14">
      <c r="B69" s="25" t="s">
        <v>696</v>
      </c>
      <c r="H69" s="25" t="s">
        <v>846</v>
      </c>
      <c r="N69" s="25" t="s">
        <v>473</v>
      </c>
    </row>
    <row r="70" spans="2:14">
      <c r="B70" s="25" t="s">
        <v>697</v>
      </c>
      <c r="H70" s="25" t="s">
        <v>847</v>
      </c>
      <c r="N70" s="25" t="s">
        <v>474</v>
      </c>
    </row>
    <row r="71" spans="2:14">
      <c r="B71" s="25" t="s">
        <v>698</v>
      </c>
      <c r="H71" s="25" t="s">
        <v>848</v>
      </c>
      <c r="N71" s="25" t="s">
        <v>999</v>
      </c>
    </row>
    <row r="72" spans="2:14">
      <c r="B72" s="25" t="s">
        <v>699</v>
      </c>
      <c r="H72" s="25" t="s">
        <v>849</v>
      </c>
      <c r="N72" s="25" t="s">
        <v>1000</v>
      </c>
    </row>
    <row r="73" spans="2:14">
      <c r="B73" s="25" t="s">
        <v>700</v>
      </c>
      <c r="H73" s="25" t="s">
        <v>850</v>
      </c>
      <c r="N73" s="25" t="s">
        <v>1001</v>
      </c>
    </row>
    <row r="74" spans="2:14">
      <c r="B74" s="25" t="s">
        <v>701</v>
      </c>
      <c r="H74" s="25" t="s">
        <v>851</v>
      </c>
      <c r="N74" s="25" t="s">
        <v>1002</v>
      </c>
    </row>
    <row r="75" spans="2:14">
      <c r="B75" s="25" t="s">
        <v>702</v>
      </c>
      <c r="H75" s="25" t="s">
        <v>852</v>
      </c>
      <c r="N75" s="25" t="s">
        <v>1003</v>
      </c>
    </row>
    <row r="76" spans="2:14">
      <c r="B76" s="25" t="s">
        <v>703</v>
      </c>
      <c r="H76" s="25" t="s">
        <v>853</v>
      </c>
      <c r="N76" s="25" t="s">
        <v>1004</v>
      </c>
    </row>
    <row r="77" spans="2:14">
      <c r="B77" s="25" t="s">
        <v>107</v>
      </c>
      <c r="H77" s="25" t="s">
        <v>854</v>
      </c>
      <c r="N77" s="25" t="s">
        <v>481</v>
      </c>
    </row>
    <row r="78" spans="2:14">
      <c r="B78" s="25" t="s">
        <v>108</v>
      </c>
      <c r="H78" s="25" t="s">
        <v>855</v>
      </c>
      <c r="N78" s="25" t="s">
        <v>482</v>
      </c>
    </row>
    <row r="79" spans="2:14">
      <c r="B79" s="25" t="s">
        <v>704</v>
      </c>
      <c r="H79" s="25" t="s">
        <v>856</v>
      </c>
      <c r="N79" s="25" t="s">
        <v>1005</v>
      </c>
    </row>
    <row r="80" spans="2:14">
      <c r="B80" s="25" t="s">
        <v>705</v>
      </c>
      <c r="H80" s="25" t="s">
        <v>857</v>
      </c>
      <c r="N80" s="25" t="s">
        <v>1006</v>
      </c>
    </row>
    <row r="81" spans="2:14">
      <c r="B81" s="25" t="s">
        <v>706</v>
      </c>
      <c r="H81" s="25" t="s">
        <v>858</v>
      </c>
      <c r="N81" s="25" t="s">
        <v>1007</v>
      </c>
    </row>
    <row r="82" spans="2:14">
      <c r="B82" s="25" t="s">
        <v>707</v>
      </c>
      <c r="H82" s="25" t="s">
        <v>859</v>
      </c>
      <c r="N82" s="25" t="s">
        <v>1008</v>
      </c>
    </row>
    <row r="83" spans="2:14">
      <c r="B83" s="25" t="s">
        <v>708</v>
      </c>
      <c r="H83" s="25" t="s">
        <v>860</v>
      </c>
      <c r="N83" s="25" t="s">
        <v>1009</v>
      </c>
    </row>
    <row r="84" spans="2:14">
      <c r="B84" s="25" t="s">
        <v>709</v>
      </c>
      <c r="H84" s="25" t="s">
        <v>861</v>
      </c>
      <c r="N84" s="25" t="s">
        <v>1010</v>
      </c>
    </row>
    <row r="85" spans="2:14">
      <c r="B85" s="25" t="s">
        <v>75</v>
      </c>
      <c r="H85" s="25" t="s">
        <v>636</v>
      </c>
      <c r="N85" s="25" t="s">
        <v>450</v>
      </c>
    </row>
    <row r="86" spans="2:14">
      <c r="B86" s="25" t="s">
        <v>76</v>
      </c>
      <c r="H86" s="25" t="s">
        <v>637</v>
      </c>
      <c r="N86" s="25" t="s">
        <v>451</v>
      </c>
    </row>
    <row r="87" spans="2:14">
      <c r="B87" s="25" t="s">
        <v>710</v>
      </c>
      <c r="H87" s="25" t="s">
        <v>862</v>
      </c>
      <c r="N87" s="25" t="s">
        <v>1011</v>
      </c>
    </row>
    <row r="88" spans="2:14">
      <c r="B88" s="25" t="s">
        <v>711</v>
      </c>
      <c r="H88" s="25" t="s">
        <v>863</v>
      </c>
      <c r="N88" s="25" t="s">
        <v>646</v>
      </c>
    </row>
    <row r="89" spans="2:14">
      <c r="B89" s="25" t="s">
        <v>86</v>
      </c>
      <c r="H89" s="25" t="s">
        <v>191</v>
      </c>
      <c r="N89" s="25" t="s">
        <v>1012</v>
      </c>
    </row>
    <row r="90" spans="2:14">
      <c r="B90" s="25" t="s">
        <v>712</v>
      </c>
      <c r="H90" s="25" t="s">
        <v>864</v>
      </c>
      <c r="N90" s="25" t="s">
        <v>1013</v>
      </c>
    </row>
    <row r="91" spans="2:14">
      <c r="B91" s="25" t="s">
        <v>713</v>
      </c>
      <c r="H91" s="25" t="s">
        <v>865</v>
      </c>
      <c r="N91" s="25" t="s">
        <v>1014</v>
      </c>
    </row>
    <row r="92" spans="2:14">
      <c r="B92" s="25" t="s">
        <v>714</v>
      </c>
      <c r="H92" s="25" t="s">
        <v>866</v>
      </c>
      <c r="N92" s="25" t="s">
        <v>1015</v>
      </c>
    </row>
    <row r="93" spans="2:14">
      <c r="B93" s="25" t="s">
        <v>683</v>
      </c>
      <c r="H93" s="25" t="s">
        <v>830</v>
      </c>
      <c r="N93" s="25" t="s">
        <v>457</v>
      </c>
    </row>
    <row r="94" spans="2:14">
      <c r="B94" s="25" t="s">
        <v>684</v>
      </c>
      <c r="H94" s="25" t="s">
        <v>831</v>
      </c>
      <c r="N94" s="25" t="s">
        <v>458</v>
      </c>
    </row>
    <row r="95" spans="2:14">
      <c r="B95" s="25" t="s">
        <v>715</v>
      </c>
      <c r="H95" s="25" t="s">
        <v>867</v>
      </c>
      <c r="N95" s="25" t="s">
        <v>1016</v>
      </c>
    </row>
    <row r="96" spans="2:14">
      <c r="B96" s="25" t="s">
        <v>716</v>
      </c>
      <c r="H96" s="25" t="s">
        <v>868</v>
      </c>
      <c r="N96" s="25" t="s">
        <v>646</v>
      </c>
    </row>
    <row r="97" spans="2:14">
      <c r="B97" s="25" t="s">
        <v>717</v>
      </c>
      <c r="H97" s="25" t="s">
        <v>146</v>
      </c>
      <c r="N97" s="25" t="s">
        <v>722</v>
      </c>
    </row>
    <row r="98" spans="2:14">
      <c r="B98" s="25" t="s">
        <v>718</v>
      </c>
      <c r="H98" s="25" t="s">
        <v>869</v>
      </c>
      <c r="N98" s="25" t="s">
        <v>1017</v>
      </c>
    </row>
    <row r="99" spans="2:14">
      <c r="B99" s="25" t="s">
        <v>719</v>
      </c>
      <c r="H99" s="25" t="s">
        <v>870</v>
      </c>
      <c r="N99" s="25" t="s">
        <v>1018</v>
      </c>
    </row>
    <row r="100" spans="2:14">
      <c r="B100" s="25" t="s">
        <v>720</v>
      </c>
      <c r="H100" s="25" t="s">
        <v>871</v>
      </c>
      <c r="N100" s="25" t="s">
        <v>1019</v>
      </c>
    </row>
    <row r="101" spans="2:14">
      <c r="B101" s="25" t="s">
        <v>91</v>
      </c>
      <c r="H101" s="25" t="s">
        <v>838</v>
      </c>
      <c r="N101" s="25" t="s">
        <v>991</v>
      </c>
    </row>
    <row r="102" spans="2:14">
      <c r="B102" s="25" t="s">
        <v>92</v>
      </c>
      <c r="H102" s="25" t="s">
        <v>839</v>
      </c>
      <c r="N102" s="25" t="s">
        <v>992</v>
      </c>
    </row>
    <row r="103" spans="2:14">
      <c r="B103" s="25" t="s">
        <v>721</v>
      </c>
      <c r="H103" s="25" t="s">
        <v>872</v>
      </c>
      <c r="N103" s="25" t="s">
        <v>1020</v>
      </c>
    </row>
    <row r="104" spans="2:14">
      <c r="B104" s="25" t="s">
        <v>646</v>
      </c>
      <c r="H104" s="25" t="s">
        <v>873</v>
      </c>
      <c r="N104" s="25" t="s">
        <v>1021</v>
      </c>
    </row>
    <row r="105" spans="2:14">
      <c r="B105" s="25" t="s">
        <v>722</v>
      </c>
      <c r="H105" s="25" t="s">
        <v>874</v>
      </c>
      <c r="N105" s="25" t="s">
        <v>1022</v>
      </c>
    </row>
    <row r="106" spans="2:14">
      <c r="B106" s="25" t="s">
        <v>723</v>
      </c>
      <c r="H106" s="25" t="s">
        <v>875</v>
      </c>
      <c r="N106" s="25" t="s">
        <v>1023</v>
      </c>
    </row>
    <row r="107" spans="2:14">
      <c r="B107" s="25" t="s">
        <v>724</v>
      </c>
      <c r="H107" s="25" t="s">
        <v>876</v>
      </c>
      <c r="N107" s="25" t="s">
        <v>1024</v>
      </c>
    </row>
    <row r="108" spans="2:14">
      <c r="B108" s="25" t="s">
        <v>725</v>
      </c>
      <c r="H108" s="25" t="s">
        <v>877</v>
      </c>
      <c r="N108" s="25" t="s">
        <v>1025</v>
      </c>
    </row>
    <row r="109" spans="2:14">
      <c r="B109" s="25" t="s">
        <v>696</v>
      </c>
      <c r="H109" s="25" t="s">
        <v>846</v>
      </c>
      <c r="N109" s="25" t="s">
        <v>473</v>
      </c>
    </row>
    <row r="110" spans="2:14">
      <c r="B110" s="25" t="s">
        <v>697</v>
      </c>
      <c r="H110" s="25" t="s">
        <v>847</v>
      </c>
      <c r="N110" s="25" t="s">
        <v>474</v>
      </c>
    </row>
    <row r="111" spans="2:14">
      <c r="B111" s="25" t="s">
        <v>726</v>
      </c>
      <c r="H111" s="25" t="s">
        <v>878</v>
      </c>
      <c r="N111" s="25" t="s">
        <v>1026</v>
      </c>
    </row>
    <row r="112" spans="2:14">
      <c r="B112" s="25" t="s">
        <v>727</v>
      </c>
      <c r="H112" s="25" t="s">
        <v>879</v>
      </c>
      <c r="N112" s="25" t="s">
        <v>1027</v>
      </c>
    </row>
    <row r="113" spans="2:14">
      <c r="B113" s="25" t="s">
        <v>728</v>
      </c>
      <c r="H113" s="25" t="s">
        <v>880</v>
      </c>
      <c r="N113" s="25" t="s">
        <v>1028</v>
      </c>
    </row>
    <row r="114" spans="2:14">
      <c r="B114" s="25" t="s">
        <v>729</v>
      </c>
      <c r="H114" s="25" t="s">
        <v>881</v>
      </c>
      <c r="N114" s="25" t="s">
        <v>1029</v>
      </c>
    </row>
    <row r="115" spans="2:14">
      <c r="B115" s="25" t="s">
        <v>730</v>
      </c>
      <c r="H115" s="25" t="s">
        <v>882</v>
      </c>
      <c r="N115" s="25" t="s">
        <v>1030</v>
      </c>
    </row>
    <row r="116" spans="2:14">
      <c r="B116" s="25" t="s">
        <v>731</v>
      </c>
      <c r="H116" s="25" t="s">
        <v>883</v>
      </c>
      <c r="N116" s="25" t="s">
        <v>1031</v>
      </c>
    </row>
    <row r="117" spans="2:14">
      <c r="B117" s="25" t="s">
        <v>107</v>
      </c>
      <c r="H117" s="25" t="s">
        <v>854</v>
      </c>
      <c r="N117" s="25" t="s">
        <v>481</v>
      </c>
    </row>
    <row r="118" spans="2:14">
      <c r="B118" s="25" t="s">
        <v>108</v>
      </c>
      <c r="H118" s="25" t="s">
        <v>855</v>
      </c>
      <c r="N118" s="25" t="s">
        <v>482</v>
      </c>
    </row>
    <row r="119" spans="2:14">
      <c r="B119" s="25" t="s">
        <v>732</v>
      </c>
      <c r="H119" s="25" t="s">
        <v>884</v>
      </c>
      <c r="N119" s="25" t="s">
        <v>1032</v>
      </c>
    </row>
    <row r="120" spans="2:14">
      <c r="B120" s="25" t="s">
        <v>733</v>
      </c>
      <c r="H120" s="25" t="s">
        <v>885</v>
      </c>
      <c r="N120" s="25" t="s">
        <v>1033</v>
      </c>
    </row>
    <row r="121" spans="2:14">
      <c r="B121" s="25" t="s">
        <v>236</v>
      </c>
      <c r="H121" s="25" t="s">
        <v>886</v>
      </c>
      <c r="N121" s="25" t="s">
        <v>1034</v>
      </c>
    </row>
    <row r="122" spans="2:14">
      <c r="B122" s="25" t="s">
        <v>734</v>
      </c>
      <c r="H122" s="25" t="s">
        <v>887</v>
      </c>
      <c r="N122" s="25" t="s">
        <v>1035</v>
      </c>
    </row>
    <row r="123" spans="2:14">
      <c r="B123" s="25" t="s">
        <v>735</v>
      </c>
      <c r="H123" s="25" t="s">
        <v>888</v>
      </c>
      <c r="N123" s="25" t="s">
        <v>1036</v>
      </c>
    </row>
    <row r="124" spans="2:14">
      <c r="B124" s="25" t="s">
        <v>736</v>
      </c>
      <c r="H124" s="25" t="s">
        <v>889</v>
      </c>
      <c r="N124" s="25" t="s">
        <v>1037</v>
      </c>
    </row>
    <row r="125" spans="2:14">
      <c r="B125" s="25" t="s">
        <v>75</v>
      </c>
      <c r="H125" s="25" t="s">
        <v>636</v>
      </c>
      <c r="N125" s="25" t="s">
        <v>450</v>
      </c>
    </row>
    <row r="126" spans="2:14">
      <c r="B126" s="25" t="s">
        <v>76</v>
      </c>
      <c r="H126" s="25" t="s">
        <v>637</v>
      </c>
      <c r="N126" s="25" t="s">
        <v>451</v>
      </c>
    </row>
    <row r="127" spans="2:14">
      <c r="B127" s="25" t="s">
        <v>737</v>
      </c>
      <c r="H127" s="25" t="s">
        <v>890</v>
      </c>
      <c r="N127" s="25" t="s">
        <v>1038</v>
      </c>
    </row>
    <row r="128" spans="2:14">
      <c r="B128" s="25" t="s">
        <v>738</v>
      </c>
      <c r="H128" s="25" t="s">
        <v>891</v>
      </c>
      <c r="N128" s="25" t="s">
        <v>1039</v>
      </c>
    </row>
    <row r="129" spans="2:14">
      <c r="B129" s="25" t="s">
        <v>739</v>
      </c>
      <c r="H129" s="25" t="s">
        <v>892</v>
      </c>
      <c r="N129" s="25" t="s">
        <v>1040</v>
      </c>
    </row>
    <row r="130" spans="2:14">
      <c r="B130" s="25" t="s">
        <v>740</v>
      </c>
      <c r="H130" s="25" t="s">
        <v>893</v>
      </c>
      <c r="N130" s="25" t="s">
        <v>1041</v>
      </c>
    </row>
    <row r="131" spans="2:14">
      <c r="B131" s="25" t="s">
        <v>741</v>
      </c>
      <c r="H131" s="25" t="s">
        <v>894</v>
      </c>
      <c r="N131" s="25" t="s">
        <v>1042</v>
      </c>
    </row>
    <row r="132" spans="2:14">
      <c r="B132" s="25" t="s">
        <v>742</v>
      </c>
      <c r="H132" s="25" t="s">
        <v>895</v>
      </c>
      <c r="N132" s="25" t="s">
        <v>1043</v>
      </c>
    </row>
    <row r="133" spans="2:14">
      <c r="B133" s="25" t="s">
        <v>683</v>
      </c>
      <c r="H133" s="25" t="s">
        <v>830</v>
      </c>
      <c r="N133" s="25" t="s">
        <v>457</v>
      </c>
    </row>
    <row r="134" spans="2:14">
      <c r="B134" s="25" t="s">
        <v>684</v>
      </c>
      <c r="H134" s="25" t="s">
        <v>831</v>
      </c>
      <c r="N134" s="25" t="s">
        <v>458</v>
      </c>
    </row>
    <row r="135" spans="2:14">
      <c r="B135" s="25" t="s">
        <v>743</v>
      </c>
      <c r="H135" s="25" t="s">
        <v>896</v>
      </c>
      <c r="N135" s="25" t="s">
        <v>1044</v>
      </c>
    </row>
    <row r="136" spans="2:14">
      <c r="B136" s="25" t="s">
        <v>744</v>
      </c>
      <c r="H136" s="25" t="s">
        <v>897</v>
      </c>
      <c r="N136" s="25" t="s">
        <v>1045</v>
      </c>
    </row>
    <row r="137" spans="2:14">
      <c r="B137" s="25" t="s">
        <v>745</v>
      </c>
      <c r="H137" s="25" t="s">
        <v>898</v>
      </c>
      <c r="N137" s="25" t="s">
        <v>1046</v>
      </c>
    </row>
    <row r="138" spans="2:14">
      <c r="B138" s="25" t="s">
        <v>746</v>
      </c>
      <c r="H138" s="25" t="s">
        <v>899</v>
      </c>
      <c r="N138" s="25" t="s">
        <v>1047</v>
      </c>
    </row>
    <row r="139" spans="2:14">
      <c r="B139" s="25" t="s">
        <v>747</v>
      </c>
      <c r="H139" s="25" t="s">
        <v>900</v>
      </c>
      <c r="N139" s="25" t="s">
        <v>1048</v>
      </c>
    </row>
    <row r="140" spans="2:14">
      <c r="B140" s="25" t="s">
        <v>748</v>
      </c>
      <c r="H140" s="25" t="s">
        <v>901</v>
      </c>
      <c r="N140" s="25" t="s">
        <v>1049</v>
      </c>
    </row>
    <row r="141" spans="2:14">
      <c r="B141" s="25" t="s">
        <v>91</v>
      </c>
      <c r="H141" s="25" t="s">
        <v>838</v>
      </c>
      <c r="N141" s="25" t="s">
        <v>991</v>
      </c>
    </row>
    <row r="142" spans="2:14">
      <c r="B142" s="25" t="s">
        <v>92</v>
      </c>
      <c r="H142" s="25" t="s">
        <v>839</v>
      </c>
      <c r="N142" s="25" t="s">
        <v>992</v>
      </c>
    </row>
    <row r="143" spans="2:14">
      <c r="B143" s="25" t="s">
        <v>749</v>
      </c>
      <c r="H143" s="25" t="s">
        <v>902</v>
      </c>
      <c r="N143" s="25" t="s">
        <v>1050</v>
      </c>
    </row>
    <row r="144" spans="2:14">
      <c r="B144" s="25" t="s">
        <v>750</v>
      </c>
      <c r="H144" s="25" t="s">
        <v>903</v>
      </c>
      <c r="N144" s="25" t="s">
        <v>1051</v>
      </c>
    </row>
    <row r="145" spans="2:14">
      <c r="B145" s="25" t="s">
        <v>751</v>
      </c>
      <c r="H145" s="25" t="s">
        <v>904</v>
      </c>
      <c r="N145" s="25" t="s">
        <v>1052</v>
      </c>
    </row>
    <row r="146" spans="2:14">
      <c r="B146" s="25" t="s">
        <v>752</v>
      </c>
      <c r="H146" s="25" t="s">
        <v>905</v>
      </c>
      <c r="N146" s="25" t="s">
        <v>1053</v>
      </c>
    </row>
    <row r="147" spans="2:14">
      <c r="B147" s="25" t="s">
        <v>753</v>
      </c>
      <c r="H147" s="25" t="s">
        <v>906</v>
      </c>
      <c r="N147" s="25" t="s">
        <v>1054</v>
      </c>
    </row>
    <row r="148" spans="2:14">
      <c r="B148" s="25" t="s">
        <v>754</v>
      </c>
      <c r="H148" s="25" t="s">
        <v>907</v>
      </c>
      <c r="N148" s="25" t="s">
        <v>1055</v>
      </c>
    </row>
    <row r="149" spans="2:14">
      <c r="B149" s="25" t="s">
        <v>696</v>
      </c>
      <c r="H149" s="25" t="s">
        <v>846</v>
      </c>
      <c r="N149" s="25" t="s">
        <v>473</v>
      </c>
    </row>
    <row r="150" spans="2:14">
      <c r="B150" s="25" t="s">
        <v>697</v>
      </c>
      <c r="H150" s="25" t="s">
        <v>847</v>
      </c>
      <c r="N150" s="25" t="s">
        <v>474</v>
      </c>
    </row>
    <row r="151" spans="2:14">
      <c r="B151" s="25" t="s">
        <v>755</v>
      </c>
      <c r="H151" s="25" t="s">
        <v>908</v>
      </c>
      <c r="N151" s="25" t="s">
        <v>1056</v>
      </c>
    </row>
    <row r="152" spans="2:14">
      <c r="B152" s="25" t="s">
        <v>756</v>
      </c>
      <c r="H152" s="25" t="s">
        <v>909</v>
      </c>
      <c r="N152" s="25" t="s">
        <v>1057</v>
      </c>
    </row>
    <row r="153" spans="2:14">
      <c r="B153" s="25" t="s">
        <v>757</v>
      </c>
      <c r="H153" s="25" t="s">
        <v>910</v>
      </c>
      <c r="N153" s="25" t="s">
        <v>632</v>
      </c>
    </row>
    <row r="154" spans="2:14">
      <c r="B154" s="25" t="s">
        <v>758</v>
      </c>
      <c r="H154" s="25" t="s">
        <v>911</v>
      </c>
      <c r="N154" s="25" t="s">
        <v>1058</v>
      </c>
    </row>
    <row r="155" spans="2:14">
      <c r="B155" s="25" t="s">
        <v>759</v>
      </c>
      <c r="H155" s="25" t="s">
        <v>912</v>
      </c>
      <c r="N155" s="25" t="s">
        <v>1059</v>
      </c>
    </row>
    <row r="156" spans="2:14">
      <c r="B156" s="25" t="s">
        <v>760</v>
      </c>
      <c r="H156" s="25" t="s">
        <v>913</v>
      </c>
      <c r="N156" s="25" t="s">
        <v>1060</v>
      </c>
    </row>
    <row r="157" spans="2:14">
      <c r="B157" s="25" t="s">
        <v>107</v>
      </c>
      <c r="H157" s="25" t="s">
        <v>854</v>
      </c>
      <c r="N157" s="25" t="s">
        <v>481</v>
      </c>
    </row>
    <row r="158" spans="2:14">
      <c r="B158" s="25" t="s">
        <v>108</v>
      </c>
      <c r="H158" s="25" t="s">
        <v>855</v>
      </c>
      <c r="N158" s="25" t="s">
        <v>482</v>
      </c>
    </row>
    <row r="159" spans="2:14">
      <c r="B159" s="25" t="s">
        <v>761</v>
      </c>
      <c r="H159" s="25" t="s">
        <v>914</v>
      </c>
      <c r="N159" s="25" t="s">
        <v>1061</v>
      </c>
    </row>
    <row r="160" spans="2:14">
      <c r="B160" s="25" t="s">
        <v>762</v>
      </c>
      <c r="H160" s="25" t="s">
        <v>915</v>
      </c>
      <c r="N160" s="25" t="s">
        <v>1062</v>
      </c>
    </row>
    <row r="161" spans="2:14">
      <c r="B161" s="25" t="s">
        <v>763</v>
      </c>
      <c r="H161" s="25" t="s">
        <v>916</v>
      </c>
      <c r="N161" s="25" t="s">
        <v>1063</v>
      </c>
    </row>
    <row r="162" spans="2:14">
      <c r="B162" s="25" t="s">
        <v>764</v>
      </c>
      <c r="H162" s="25" t="s">
        <v>917</v>
      </c>
      <c r="N162" s="25" t="s">
        <v>1064</v>
      </c>
    </row>
    <row r="163" spans="2:14">
      <c r="B163" s="25" t="s">
        <v>635</v>
      </c>
      <c r="H163" s="25" t="s">
        <v>918</v>
      </c>
      <c r="N163" s="25" t="s">
        <v>1065</v>
      </c>
    </row>
    <row r="164" spans="2:14">
      <c r="B164" s="25" t="s">
        <v>765</v>
      </c>
      <c r="H164" s="25" t="s">
        <v>919</v>
      </c>
      <c r="N164" s="25" t="s">
        <v>1066</v>
      </c>
    </row>
    <row r="165" spans="2:14">
      <c r="B165" s="25" t="s">
        <v>75</v>
      </c>
      <c r="H165" s="25" t="s">
        <v>636</v>
      </c>
      <c r="N165" s="25" t="s">
        <v>450</v>
      </c>
    </row>
    <row r="166" spans="2:14">
      <c r="B166" s="25" t="s">
        <v>76</v>
      </c>
      <c r="H166" s="25" t="s">
        <v>637</v>
      </c>
      <c r="N166" s="25" t="s">
        <v>451</v>
      </c>
    </row>
    <row r="167" spans="2:14">
      <c r="B167" s="25" t="s">
        <v>766</v>
      </c>
      <c r="H167" s="25" t="s">
        <v>920</v>
      </c>
      <c r="N167" s="25" t="s">
        <v>1067</v>
      </c>
    </row>
    <row r="168" spans="2:14">
      <c r="B168" s="25" t="s">
        <v>767</v>
      </c>
      <c r="H168" s="25" t="s">
        <v>921</v>
      </c>
      <c r="N168" s="25" t="s">
        <v>1068</v>
      </c>
    </row>
    <row r="169" spans="2:14">
      <c r="B169" s="25" t="s">
        <v>706</v>
      </c>
      <c r="H169" s="25" t="s">
        <v>922</v>
      </c>
      <c r="N169" s="25" t="s">
        <v>262</v>
      </c>
    </row>
    <row r="170" spans="2:14">
      <c r="B170" s="25" t="s">
        <v>768</v>
      </c>
      <c r="H170" s="25" t="s">
        <v>923</v>
      </c>
      <c r="N170" s="25" t="s">
        <v>1069</v>
      </c>
    </row>
    <row r="171" spans="2:14">
      <c r="B171" s="25" t="s">
        <v>769</v>
      </c>
      <c r="H171" s="25" t="s">
        <v>924</v>
      </c>
      <c r="N171" s="25" t="s">
        <v>1070</v>
      </c>
    </row>
    <row r="172" spans="2:14">
      <c r="B172" s="25" t="s">
        <v>770</v>
      </c>
      <c r="H172" s="25" t="s">
        <v>925</v>
      </c>
      <c r="N172" s="25" t="s">
        <v>1071</v>
      </c>
    </row>
    <row r="173" spans="2:14">
      <c r="B173" s="25" t="s">
        <v>683</v>
      </c>
      <c r="H173" s="25" t="s">
        <v>830</v>
      </c>
      <c r="N173" s="25" t="s">
        <v>457</v>
      </c>
    </row>
    <row r="174" spans="2:14">
      <c r="B174" s="25" t="s">
        <v>684</v>
      </c>
      <c r="H174" s="25" t="s">
        <v>831</v>
      </c>
      <c r="N174" s="25" t="s">
        <v>458</v>
      </c>
    </row>
    <row r="175" spans="2:14">
      <c r="B175" s="25" t="s">
        <v>771</v>
      </c>
      <c r="H175" s="25" t="s">
        <v>926</v>
      </c>
      <c r="N175" s="25" t="s">
        <v>1072</v>
      </c>
    </row>
    <row r="176" spans="2:14">
      <c r="B176" s="25" t="s">
        <v>772</v>
      </c>
      <c r="H176" s="25" t="s">
        <v>897</v>
      </c>
      <c r="N176" s="25" t="s">
        <v>1073</v>
      </c>
    </row>
    <row r="177" spans="2:14">
      <c r="B177" s="25" t="s">
        <v>191</v>
      </c>
      <c r="H177" s="25" t="s">
        <v>94</v>
      </c>
      <c r="N177" s="25" t="s">
        <v>1074</v>
      </c>
    </row>
    <row r="178" spans="2:14">
      <c r="B178" s="25" t="s">
        <v>773</v>
      </c>
      <c r="H178" s="25" t="s">
        <v>927</v>
      </c>
      <c r="N178" s="25" t="s">
        <v>1075</v>
      </c>
    </row>
    <row r="179" spans="2:14">
      <c r="B179" s="25" t="s">
        <v>774</v>
      </c>
      <c r="H179" s="25" t="s">
        <v>928</v>
      </c>
      <c r="N179" s="25" t="s">
        <v>1076</v>
      </c>
    </row>
    <row r="180" spans="2:14">
      <c r="B180" s="25" t="s">
        <v>775</v>
      </c>
      <c r="H180" s="25" t="s">
        <v>929</v>
      </c>
      <c r="N180" s="25" t="s">
        <v>1077</v>
      </c>
    </row>
    <row r="181" spans="2:14">
      <c r="B181" s="25" t="s">
        <v>91</v>
      </c>
      <c r="H181" s="25" t="s">
        <v>838</v>
      </c>
      <c r="N181" s="25" t="s">
        <v>991</v>
      </c>
    </row>
    <row r="182" spans="2:14">
      <c r="B182" s="25" t="s">
        <v>92</v>
      </c>
      <c r="H182" s="25" t="s">
        <v>839</v>
      </c>
      <c r="N182" s="25" t="s">
        <v>992</v>
      </c>
    </row>
    <row r="183" spans="2:14">
      <c r="B183" s="25" t="s">
        <v>776</v>
      </c>
      <c r="H183" s="25" t="s">
        <v>930</v>
      </c>
      <c r="N183" s="25" t="s">
        <v>1078</v>
      </c>
    </row>
    <row r="184" spans="2:14">
      <c r="B184" s="25" t="s">
        <v>777</v>
      </c>
      <c r="H184" s="25" t="s">
        <v>931</v>
      </c>
      <c r="N184" s="25" t="s">
        <v>1079</v>
      </c>
    </row>
    <row r="185" spans="2:14">
      <c r="B185" s="25" t="s">
        <v>778</v>
      </c>
      <c r="H185" s="25" t="s">
        <v>640</v>
      </c>
      <c r="N185" s="25" t="s">
        <v>1080</v>
      </c>
    </row>
    <row r="186" spans="2:14">
      <c r="B186" s="25" t="s">
        <v>779</v>
      </c>
      <c r="H186" s="25" t="s">
        <v>932</v>
      </c>
      <c r="N186" s="25" t="s">
        <v>1081</v>
      </c>
    </row>
    <row r="187" spans="2:14">
      <c r="B187" s="25" t="s">
        <v>780</v>
      </c>
      <c r="H187" s="25" t="s">
        <v>933</v>
      </c>
      <c r="N187" s="25" t="s">
        <v>1082</v>
      </c>
    </row>
    <row r="188" spans="2:14">
      <c r="B188" s="25" t="s">
        <v>781</v>
      </c>
      <c r="H188" s="25" t="s">
        <v>934</v>
      </c>
      <c r="N188" s="25" t="s">
        <v>1083</v>
      </c>
    </row>
    <row r="189" spans="2:14">
      <c r="B189" s="25" t="s">
        <v>696</v>
      </c>
      <c r="H189" s="25" t="s">
        <v>846</v>
      </c>
      <c r="N189" s="25" t="s">
        <v>473</v>
      </c>
    </row>
    <row r="190" spans="2:14">
      <c r="B190" s="25" t="s">
        <v>697</v>
      </c>
      <c r="H190" s="25" t="s">
        <v>847</v>
      </c>
      <c r="N190" s="25" t="s">
        <v>474</v>
      </c>
    </row>
    <row r="191" spans="2:14">
      <c r="B191" s="25" t="s">
        <v>782</v>
      </c>
      <c r="H191" s="25" t="s">
        <v>935</v>
      </c>
      <c r="N191" s="25" t="s">
        <v>1084</v>
      </c>
    </row>
    <row r="192" spans="2:14">
      <c r="B192" s="25" t="s">
        <v>783</v>
      </c>
      <c r="H192" s="25" t="s">
        <v>936</v>
      </c>
      <c r="N192" s="25" t="s">
        <v>1085</v>
      </c>
    </row>
    <row r="193" spans="2:14">
      <c r="B193" s="25" t="s">
        <v>784</v>
      </c>
      <c r="H193" s="25" t="s">
        <v>639</v>
      </c>
      <c r="N193" s="25" t="s">
        <v>1086</v>
      </c>
    </row>
    <row r="194" spans="2:14">
      <c r="B194" s="25" t="s">
        <v>785</v>
      </c>
      <c r="H194" s="25" t="s">
        <v>937</v>
      </c>
      <c r="N194" s="25" t="s">
        <v>1087</v>
      </c>
    </row>
    <row r="195" spans="2:14">
      <c r="B195" s="25" t="s">
        <v>702</v>
      </c>
      <c r="H195" s="25" t="s">
        <v>938</v>
      </c>
      <c r="N195" s="25" t="s">
        <v>1088</v>
      </c>
    </row>
    <row r="196" spans="2:14">
      <c r="B196" s="25" t="s">
        <v>786</v>
      </c>
      <c r="H196" s="25" t="s">
        <v>939</v>
      </c>
      <c r="N196" s="25" t="s">
        <v>1089</v>
      </c>
    </row>
    <row r="197" spans="2:14">
      <c r="B197" s="25" t="s">
        <v>107</v>
      </c>
      <c r="H197" s="25" t="s">
        <v>854</v>
      </c>
      <c r="N197" s="25" t="s">
        <v>481</v>
      </c>
    </row>
    <row r="198" spans="2:14">
      <c r="B198" s="25" t="s">
        <v>108</v>
      </c>
      <c r="H198" s="25" t="s">
        <v>855</v>
      </c>
      <c r="N198" s="25" t="s">
        <v>482</v>
      </c>
    </row>
    <row r="199" spans="2:14">
      <c r="B199" s="25" t="s">
        <v>787</v>
      </c>
      <c r="H199" s="25" t="s">
        <v>940</v>
      </c>
      <c r="N199" s="25" t="s">
        <v>1090</v>
      </c>
    </row>
    <row r="200" spans="2:14">
      <c r="B200" s="25" t="s">
        <v>788</v>
      </c>
      <c r="H200" s="25" t="s">
        <v>941</v>
      </c>
      <c r="N200" s="25" t="s">
        <v>1091</v>
      </c>
    </row>
    <row r="201" spans="2:14">
      <c r="B201" s="25" t="s">
        <v>638</v>
      </c>
      <c r="H201" s="25" t="s">
        <v>236</v>
      </c>
      <c r="N201" s="25" t="s">
        <v>1092</v>
      </c>
    </row>
    <row r="202" spans="2:14">
      <c r="B202" s="25" t="s">
        <v>789</v>
      </c>
      <c r="H202" s="25" t="s">
        <v>942</v>
      </c>
      <c r="N202" s="25" t="s">
        <v>1093</v>
      </c>
    </row>
  </sheetData>
  <sortState ref="A1:A5">
    <sortCondition ref="A1"/>
  </sortState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13</xdr:col>
                <xdr:colOff>0</xdr:colOff>
                <xdr:row>178</xdr:row>
                <xdr:rowOff>0</xdr:rowOff>
              </from>
              <to>
                <xdr:col>17</xdr:col>
                <xdr:colOff>447675</xdr:colOff>
                <xdr:row>182</xdr:row>
                <xdr:rowOff>123825</xdr:rowOff>
              </to>
            </anchor>
          </controlPr>
        </control>
      </mc:Choice>
      <mc:Fallback>
        <control shapeId="8193" r:id="rId3" name="Control 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115B-83E5-4BEF-9330-FF86AFC07B8A}">
  <sheetPr codeName="Planilha1"/>
  <dimension ref="A1:Y163"/>
  <sheetViews>
    <sheetView topLeftCell="A13" workbookViewId="0">
      <selection activeCell="Y1" sqref="Y1:Y1048576"/>
    </sheetView>
  </sheetViews>
  <sheetFormatPr defaultRowHeight="15"/>
  <sheetData>
    <row r="1" spans="1:25">
      <c r="A1" s="25" t="s">
        <v>72</v>
      </c>
      <c r="M1" s="25" t="s">
        <v>199</v>
      </c>
      <c r="Y1" s="55" t="s">
        <v>447</v>
      </c>
    </row>
    <row r="2" spans="1:25">
      <c r="A2" s="25" t="s">
        <v>73</v>
      </c>
      <c r="M2" s="25" t="s">
        <v>200</v>
      </c>
      <c r="Y2" s="55" t="s">
        <v>448</v>
      </c>
    </row>
    <row r="3" spans="1:25">
      <c r="A3" s="25" t="s">
        <v>74</v>
      </c>
      <c r="M3" s="25" t="s">
        <v>201</v>
      </c>
      <c r="Y3" s="55" t="s">
        <v>449</v>
      </c>
    </row>
    <row r="4" spans="1:25">
      <c r="A4" s="25" t="s">
        <v>75</v>
      </c>
      <c r="M4" s="25" t="s">
        <v>202</v>
      </c>
      <c r="Y4" s="55" t="s">
        <v>450</v>
      </c>
    </row>
    <row r="5" spans="1:25">
      <c r="A5" s="25" t="s">
        <v>76</v>
      </c>
      <c r="M5" s="25" t="s">
        <v>203</v>
      </c>
      <c r="Y5" s="55" t="s">
        <v>451</v>
      </c>
    </row>
    <row r="6" spans="1:25">
      <c r="A6" s="25" t="s">
        <v>77</v>
      </c>
      <c r="M6" s="25" t="s">
        <v>204</v>
      </c>
      <c r="Y6" s="55" t="s">
        <v>452</v>
      </c>
    </row>
    <row r="7" spans="1:25">
      <c r="A7" s="25" t="s">
        <v>78</v>
      </c>
      <c r="M7" s="25" t="s">
        <v>191</v>
      </c>
      <c r="Y7" s="55" t="s">
        <v>94</v>
      </c>
    </row>
    <row r="8" spans="1:25">
      <c r="A8" s="25" t="s">
        <v>79</v>
      </c>
      <c r="M8" s="25" t="s">
        <v>205</v>
      </c>
      <c r="Y8" s="55" t="s">
        <v>453</v>
      </c>
    </row>
    <row r="9" spans="1:25">
      <c r="A9" s="25" t="s">
        <v>80</v>
      </c>
      <c r="M9" s="25" t="s">
        <v>206</v>
      </c>
      <c r="Y9" s="55" t="s">
        <v>454</v>
      </c>
    </row>
    <row r="10" spans="1:25">
      <c r="A10" s="25" t="s">
        <v>81</v>
      </c>
      <c r="M10" s="25" t="s">
        <v>207</v>
      </c>
      <c r="Y10" s="55" t="s">
        <v>455</v>
      </c>
    </row>
    <row r="11" spans="1:25">
      <c r="A11" s="25" t="s">
        <v>82</v>
      </c>
      <c r="M11" s="25" t="s">
        <v>208</v>
      </c>
      <c r="Y11" s="55" t="s">
        <v>456</v>
      </c>
    </row>
    <row r="12" spans="1:25">
      <c r="A12" s="25" t="s">
        <v>83</v>
      </c>
      <c r="M12" s="25" t="s">
        <v>209</v>
      </c>
      <c r="Y12" s="55" t="s">
        <v>457</v>
      </c>
    </row>
    <row r="13" spans="1:25">
      <c r="A13" s="25" t="s">
        <v>84</v>
      </c>
      <c r="M13" s="25" t="s">
        <v>210</v>
      </c>
      <c r="Y13" s="55" t="s">
        <v>458</v>
      </c>
    </row>
    <row r="14" spans="1:25">
      <c r="A14" s="25" t="s">
        <v>85</v>
      </c>
      <c r="M14" s="25" t="s">
        <v>211</v>
      </c>
      <c r="Y14" s="55" t="s">
        <v>459</v>
      </c>
    </row>
    <row r="15" spans="1:25">
      <c r="A15" s="25" t="s">
        <v>86</v>
      </c>
      <c r="M15" s="25" t="s">
        <v>212</v>
      </c>
      <c r="Y15" s="55" t="s">
        <v>460</v>
      </c>
    </row>
    <row r="16" spans="1:25">
      <c r="A16" s="25" t="s">
        <v>87</v>
      </c>
      <c r="M16" s="25" t="s">
        <v>213</v>
      </c>
      <c r="Y16" s="55" t="s">
        <v>461</v>
      </c>
    </row>
    <row r="17" spans="1:25">
      <c r="A17" s="25" t="s">
        <v>88</v>
      </c>
      <c r="M17" s="25" t="s">
        <v>214</v>
      </c>
      <c r="Y17" s="55" t="s">
        <v>462</v>
      </c>
    </row>
    <row r="18" spans="1:25">
      <c r="A18" s="25" t="s">
        <v>89</v>
      </c>
      <c r="M18" s="25" t="s">
        <v>215</v>
      </c>
      <c r="Y18" s="55" t="s">
        <v>463</v>
      </c>
    </row>
    <row r="19" spans="1:25">
      <c r="A19" s="25" t="s">
        <v>90</v>
      </c>
      <c r="M19" s="25" t="s">
        <v>216</v>
      </c>
      <c r="Y19" s="55" t="s">
        <v>464</v>
      </c>
    </row>
    <row r="20" spans="1:25">
      <c r="A20" s="25" t="s">
        <v>91</v>
      </c>
      <c r="M20" s="25" t="s">
        <v>217</v>
      </c>
      <c r="Y20" s="55" t="s">
        <v>465</v>
      </c>
    </row>
    <row r="21" spans="1:25">
      <c r="A21" s="25" t="s">
        <v>92</v>
      </c>
      <c r="M21" s="25" t="s">
        <v>218</v>
      </c>
      <c r="Y21" s="55" t="s">
        <v>466</v>
      </c>
    </row>
    <row r="22" spans="1:25">
      <c r="A22" s="25" t="s">
        <v>93</v>
      </c>
      <c r="M22" s="25" t="s">
        <v>219</v>
      </c>
      <c r="Y22" s="55" t="s">
        <v>467</v>
      </c>
    </row>
    <row r="23" spans="1:25">
      <c r="A23" s="25" t="s">
        <v>94</v>
      </c>
      <c r="M23" s="25" t="s">
        <v>220</v>
      </c>
      <c r="Y23" s="55" t="s">
        <v>468</v>
      </c>
    </row>
    <row r="24" spans="1:25">
      <c r="A24" s="25" t="s">
        <v>95</v>
      </c>
      <c r="M24" s="25" t="s">
        <v>221</v>
      </c>
      <c r="Y24" s="55" t="s">
        <v>469</v>
      </c>
    </row>
    <row r="25" spans="1:25">
      <c r="A25" s="25" t="s">
        <v>96</v>
      </c>
      <c r="M25" s="25" t="s">
        <v>222</v>
      </c>
      <c r="Y25" s="55" t="s">
        <v>470</v>
      </c>
    </row>
    <row r="26" spans="1:25">
      <c r="A26" s="25" t="s">
        <v>97</v>
      </c>
      <c r="M26" s="25" t="s">
        <v>223</v>
      </c>
      <c r="Y26" s="55" t="s">
        <v>471</v>
      </c>
    </row>
    <row r="27" spans="1:25">
      <c r="A27" s="25" t="s">
        <v>98</v>
      </c>
      <c r="M27" s="25" t="s">
        <v>224</v>
      </c>
      <c r="Y27" s="55" t="s">
        <v>472</v>
      </c>
    </row>
    <row r="28" spans="1:25">
      <c r="A28" s="25" t="s">
        <v>99</v>
      </c>
      <c r="M28" s="25" t="s">
        <v>225</v>
      </c>
      <c r="Y28" s="55" t="s">
        <v>473</v>
      </c>
    </row>
    <row r="29" spans="1:25">
      <c r="A29" s="25" t="s">
        <v>100</v>
      </c>
      <c r="M29" s="25" t="s">
        <v>226</v>
      </c>
      <c r="Y29" s="55" t="s">
        <v>474</v>
      </c>
    </row>
    <row r="30" spans="1:25">
      <c r="A30" s="25" t="s">
        <v>101</v>
      </c>
      <c r="M30" s="25" t="s">
        <v>227</v>
      </c>
      <c r="Y30" s="55" t="s">
        <v>475</v>
      </c>
    </row>
    <row r="31" spans="1:25">
      <c r="A31" s="25" t="s">
        <v>102</v>
      </c>
      <c r="M31" s="25" t="s">
        <v>228</v>
      </c>
      <c r="Y31" s="55" t="s">
        <v>476</v>
      </c>
    </row>
    <row r="32" spans="1:25">
      <c r="A32" s="25" t="s">
        <v>103</v>
      </c>
      <c r="M32" s="25" t="s">
        <v>229</v>
      </c>
      <c r="Y32" s="55" t="s">
        <v>477</v>
      </c>
    </row>
    <row r="33" spans="1:25">
      <c r="A33" s="25" t="s">
        <v>104</v>
      </c>
      <c r="M33" s="25" t="s">
        <v>230</v>
      </c>
      <c r="Y33" s="55" t="s">
        <v>478</v>
      </c>
    </row>
    <row r="34" spans="1:25">
      <c r="A34" s="25" t="s">
        <v>105</v>
      </c>
      <c r="M34" s="25" t="s">
        <v>231</v>
      </c>
      <c r="Y34" s="55" t="s">
        <v>479</v>
      </c>
    </row>
    <row r="35" spans="1:25">
      <c r="A35" s="25" t="s">
        <v>106</v>
      </c>
      <c r="M35" s="25" t="s">
        <v>232</v>
      </c>
      <c r="Y35" s="55" t="s">
        <v>480</v>
      </c>
    </row>
    <row r="36" spans="1:25">
      <c r="A36" s="25" t="s">
        <v>107</v>
      </c>
      <c r="M36" s="25" t="s">
        <v>233</v>
      </c>
      <c r="Y36" s="55" t="s">
        <v>481</v>
      </c>
    </row>
    <row r="37" spans="1:25">
      <c r="A37" s="25" t="s">
        <v>108</v>
      </c>
      <c r="M37" s="25" t="s">
        <v>234</v>
      </c>
      <c r="Y37" s="55" t="s">
        <v>482</v>
      </c>
    </row>
    <row r="38" spans="1:25">
      <c r="A38" s="25" t="s">
        <v>109</v>
      </c>
      <c r="M38" s="25" t="s">
        <v>235</v>
      </c>
      <c r="Y38" s="55" t="s">
        <v>483</v>
      </c>
    </row>
    <row r="39" spans="1:25">
      <c r="A39" s="25" t="s">
        <v>110</v>
      </c>
      <c r="M39" s="25" t="s">
        <v>236</v>
      </c>
      <c r="Y39" s="55" t="s">
        <v>484</v>
      </c>
    </row>
    <row r="40" spans="1:25">
      <c r="A40" s="25" t="s">
        <v>111</v>
      </c>
      <c r="M40" s="25" t="s">
        <v>237</v>
      </c>
      <c r="Y40" s="55" t="s">
        <v>485</v>
      </c>
    </row>
    <row r="41" spans="1:25">
      <c r="A41" s="25" t="s">
        <v>112</v>
      </c>
      <c r="M41" s="25" t="s">
        <v>238</v>
      </c>
      <c r="Y41" s="55" t="s">
        <v>486</v>
      </c>
    </row>
    <row r="42" spans="1:25">
      <c r="A42" s="25" t="s">
        <v>113</v>
      </c>
      <c r="M42" s="25" t="s">
        <v>239</v>
      </c>
      <c r="Y42" s="55" t="s">
        <v>487</v>
      </c>
    </row>
    <row r="43" spans="1:25">
      <c r="A43" s="25" t="s">
        <v>114</v>
      </c>
      <c r="M43" s="25" t="s">
        <v>240</v>
      </c>
      <c r="Y43" s="55" t="s">
        <v>488</v>
      </c>
    </row>
    <row r="44" spans="1:25">
      <c r="A44" s="25" t="s">
        <v>75</v>
      </c>
      <c r="M44" s="25" t="s">
        <v>202</v>
      </c>
      <c r="Y44" s="55" t="s">
        <v>450</v>
      </c>
    </row>
    <row r="45" spans="1:25">
      <c r="A45" s="25" t="s">
        <v>76</v>
      </c>
      <c r="M45" s="25" t="s">
        <v>203</v>
      </c>
      <c r="Y45" s="55" t="s">
        <v>451</v>
      </c>
    </row>
    <row r="46" spans="1:25">
      <c r="A46" s="25" t="s">
        <v>115</v>
      </c>
      <c r="M46" s="25" t="s">
        <v>241</v>
      </c>
      <c r="Y46" s="55" t="s">
        <v>489</v>
      </c>
    </row>
    <row r="47" spans="1:25">
      <c r="A47" s="25" t="s">
        <v>116</v>
      </c>
      <c r="M47" s="25" t="s">
        <v>128</v>
      </c>
      <c r="Y47" s="55" t="s">
        <v>157</v>
      </c>
    </row>
    <row r="48" spans="1:25">
      <c r="A48" s="25" t="s">
        <v>117</v>
      </c>
      <c r="M48" s="25" t="s">
        <v>242</v>
      </c>
      <c r="Y48" s="55" t="s">
        <v>490</v>
      </c>
    </row>
    <row r="49" spans="1:25">
      <c r="A49" s="25" t="s">
        <v>118</v>
      </c>
      <c r="M49" s="25" t="s">
        <v>243</v>
      </c>
      <c r="Y49" s="55" t="s">
        <v>491</v>
      </c>
    </row>
    <row r="50" spans="1:25">
      <c r="A50" s="25" t="s">
        <v>119</v>
      </c>
      <c r="M50" s="25" t="s">
        <v>244</v>
      </c>
      <c r="Y50" s="55" t="s">
        <v>492</v>
      </c>
    </row>
    <row r="51" spans="1:25">
      <c r="A51" s="25" t="s">
        <v>120</v>
      </c>
      <c r="M51" s="25" t="s">
        <v>245</v>
      </c>
      <c r="Y51" s="55" t="s">
        <v>493</v>
      </c>
    </row>
    <row r="52" spans="1:25">
      <c r="A52" s="25" t="s">
        <v>83</v>
      </c>
      <c r="M52" s="25" t="s">
        <v>209</v>
      </c>
      <c r="Y52" s="55" t="s">
        <v>457</v>
      </c>
    </row>
    <row r="53" spans="1:25">
      <c r="A53" s="25" t="s">
        <v>84</v>
      </c>
      <c r="M53" s="25" t="s">
        <v>210</v>
      </c>
      <c r="Y53" s="55" t="s">
        <v>458</v>
      </c>
    </row>
    <row r="54" spans="1:25">
      <c r="A54" s="25" t="s">
        <v>121</v>
      </c>
      <c r="M54" s="25" t="s">
        <v>246</v>
      </c>
      <c r="Y54" s="55" t="s">
        <v>494</v>
      </c>
    </row>
    <row r="55" spans="1:25">
      <c r="A55" s="25" t="s">
        <v>122</v>
      </c>
      <c r="M55" s="25" t="s">
        <v>122</v>
      </c>
      <c r="Y55" s="55" t="s">
        <v>495</v>
      </c>
    </row>
    <row r="56" spans="1:25">
      <c r="A56" s="25" t="s">
        <v>123</v>
      </c>
      <c r="M56" s="25" t="s">
        <v>247</v>
      </c>
      <c r="Y56" s="55" t="s">
        <v>496</v>
      </c>
    </row>
    <row r="57" spans="1:25">
      <c r="A57" s="25" t="s">
        <v>124</v>
      </c>
      <c r="M57" s="25" t="s">
        <v>248</v>
      </c>
      <c r="Y57" s="55" t="s">
        <v>497</v>
      </c>
    </row>
    <row r="58" spans="1:25">
      <c r="A58" s="25" t="s">
        <v>125</v>
      </c>
      <c r="M58" s="25" t="s">
        <v>249</v>
      </c>
      <c r="Y58" s="55" t="s">
        <v>498</v>
      </c>
    </row>
    <row r="59" spans="1:25">
      <c r="A59" s="25" t="s">
        <v>126</v>
      </c>
      <c r="M59" s="25" t="s">
        <v>250</v>
      </c>
      <c r="Y59" s="55" t="s">
        <v>499</v>
      </c>
    </row>
    <row r="60" spans="1:25">
      <c r="A60" s="25" t="s">
        <v>91</v>
      </c>
      <c r="M60" s="25" t="s">
        <v>217</v>
      </c>
      <c r="Y60" s="55" t="s">
        <v>465</v>
      </c>
    </row>
    <row r="61" spans="1:25">
      <c r="A61" s="25" t="s">
        <v>92</v>
      </c>
      <c r="M61" s="25" t="s">
        <v>218</v>
      </c>
      <c r="Y61" s="55" t="s">
        <v>466</v>
      </c>
    </row>
    <row r="62" spans="1:25">
      <c r="A62" s="25" t="s">
        <v>127</v>
      </c>
      <c r="M62" s="25" t="s">
        <v>251</v>
      </c>
      <c r="Y62" s="55" t="s">
        <v>500</v>
      </c>
    </row>
    <row r="63" spans="1:25">
      <c r="A63" s="25" t="s">
        <v>128</v>
      </c>
      <c r="M63" s="25" t="s">
        <v>146</v>
      </c>
      <c r="Y63" s="55" t="s">
        <v>501</v>
      </c>
    </row>
    <row r="64" spans="1:25">
      <c r="A64" s="25" t="s">
        <v>129</v>
      </c>
      <c r="M64" s="25" t="s">
        <v>252</v>
      </c>
      <c r="Y64" s="55" t="s">
        <v>117</v>
      </c>
    </row>
    <row r="65" spans="1:25">
      <c r="A65" s="25" t="s">
        <v>130</v>
      </c>
      <c r="M65" s="25" t="s">
        <v>253</v>
      </c>
      <c r="Y65" s="55" t="s">
        <v>502</v>
      </c>
    </row>
    <row r="66" spans="1:25">
      <c r="A66" s="25" t="s">
        <v>131</v>
      </c>
      <c r="M66" s="25" t="s">
        <v>254</v>
      </c>
      <c r="Y66" s="55" t="s">
        <v>503</v>
      </c>
    </row>
    <row r="67" spans="1:25">
      <c r="A67" s="25" t="s">
        <v>132</v>
      </c>
      <c r="M67" s="25" t="s">
        <v>255</v>
      </c>
      <c r="Y67" s="55" t="s">
        <v>504</v>
      </c>
    </row>
    <row r="68" spans="1:25">
      <c r="A68" s="25" t="s">
        <v>99</v>
      </c>
      <c r="M68" s="25" t="s">
        <v>225</v>
      </c>
      <c r="Y68" s="55" t="s">
        <v>473</v>
      </c>
    </row>
    <row r="69" spans="1:25">
      <c r="A69" s="25" t="s">
        <v>100</v>
      </c>
      <c r="M69" s="25" t="s">
        <v>226</v>
      </c>
      <c r="Y69" s="55" t="s">
        <v>474</v>
      </c>
    </row>
    <row r="70" spans="1:25">
      <c r="A70" s="25" t="s">
        <v>133</v>
      </c>
      <c r="M70" s="25" t="s">
        <v>256</v>
      </c>
      <c r="Y70" s="55" t="s">
        <v>505</v>
      </c>
    </row>
    <row r="71" spans="1:25">
      <c r="A71" s="25" t="s">
        <v>134</v>
      </c>
      <c r="M71" s="25" t="s">
        <v>157</v>
      </c>
      <c r="Y71" s="55" t="s">
        <v>506</v>
      </c>
    </row>
    <row r="72" spans="1:25">
      <c r="A72" s="25" t="s">
        <v>135</v>
      </c>
      <c r="M72" s="25" t="s">
        <v>257</v>
      </c>
      <c r="Y72" s="55" t="s">
        <v>507</v>
      </c>
    </row>
    <row r="73" spans="1:25">
      <c r="A73" s="25" t="s">
        <v>136</v>
      </c>
      <c r="M73" s="25" t="s">
        <v>258</v>
      </c>
      <c r="Y73" s="55" t="s">
        <v>508</v>
      </c>
    </row>
    <row r="74" spans="1:25">
      <c r="A74" s="25" t="s">
        <v>137</v>
      </c>
      <c r="M74" s="25" t="s">
        <v>259</v>
      </c>
      <c r="Y74" s="55" t="s">
        <v>509</v>
      </c>
    </row>
    <row r="75" spans="1:25">
      <c r="A75" s="25" t="s">
        <v>138</v>
      </c>
      <c r="M75" s="25" t="s">
        <v>260</v>
      </c>
      <c r="Y75" s="55" t="s">
        <v>510</v>
      </c>
    </row>
    <row r="76" spans="1:25">
      <c r="A76" s="25" t="s">
        <v>107</v>
      </c>
      <c r="M76" s="25" t="s">
        <v>233</v>
      </c>
      <c r="Y76" s="55" t="s">
        <v>481</v>
      </c>
    </row>
    <row r="77" spans="1:25">
      <c r="A77" s="25" t="s">
        <v>108</v>
      </c>
      <c r="M77" s="25" t="s">
        <v>234</v>
      </c>
      <c r="Y77" s="55" t="s">
        <v>482</v>
      </c>
    </row>
    <row r="78" spans="1:25">
      <c r="A78" s="25" t="s">
        <v>139</v>
      </c>
      <c r="M78" s="25" t="s">
        <v>261</v>
      </c>
      <c r="Y78" s="55" t="s">
        <v>511</v>
      </c>
    </row>
    <row r="79" spans="1:25">
      <c r="A79" s="25" t="s">
        <v>140</v>
      </c>
      <c r="M79" s="25" t="s">
        <v>262</v>
      </c>
      <c r="Y79" s="55" t="s">
        <v>94</v>
      </c>
    </row>
    <row r="80" spans="1:25">
      <c r="A80" s="25" t="s">
        <v>141</v>
      </c>
      <c r="M80" s="25" t="s">
        <v>263</v>
      </c>
      <c r="Y80" s="55" t="s">
        <v>512</v>
      </c>
    </row>
    <row r="81" spans="1:25">
      <c r="A81" s="25" t="s">
        <v>142</v>
      </c>
      <c r="M81" s="25" t="s">
        <v>264</v>
      </c>
      <c r="Y81" s="55" t="s">
        <v>513</v>
      </c>
    </row>
    <row r="82" spans="1:25">
      <c r="A82" s="25" t="s">
        <v>143</v>
      </c>
      <c r="M82" s="25" t="s">
        <v>265</v>
      </c>
      <c r="Y82" s="55" t="s">
        <v>514</v>
      </c>
    </row>
    <row r="83" spans="1:25">
      <c r="A83" s="25" t="s">
        <v>144</v>
      </c>
      <c r="M83" s="25" t="s">
        <v>266</v>
      </c>
      <c r="Y83" s="55" t="s">
        <v>515</v>
      </c>
    </row>
    <row r="84" spans="1:25">
      <c r="A84" s="25" t="s">
        <v>75</v>
      </c>
      <c r="M84" s="25" t="s">
        <v>202</v>
      </c>
      <c r="Y84" s="55" t="s">
        <v>450</v>
      </c>
    </row>
    <row r="85" spans="1:25">
      <c r="A85" s="25" t="s">
        <v>76</v>
      </c>
      <c r="M85" s="25" t="s">
        <v>203</v>
      </c>
      <c r="Y85" s="55" t="s">
        <v>451</v>
      </c>
    </row>
    <row r="86" spans="1:25">
      <c r="A86" s="25" t="s">
        <v>145</v>
      </c>
      <c r="M86" s="25" t="s">
        <v>267</v>
      </c>
      <c r="Y86" s="55" t="s">
        <v>516</v>
      </c>
    </row>
    <row r="87" spans="1:25">
      <c r="A87" s="25" t="s">
        <v>146</v>
      </c>
      <c r="M87" s="25" t="s">
        <v>157</v>
      </c>
      <c r="Y87" s="55" t="s">
        <v>157</v>
      </c>
    </row>
    <row r="88" spans="1:25">
      <c r="A88" s="25" t="s">
        <v>147</v>
      </c>
      <c r="M88" s="25" t="s">
        <v>152</v>
      </c>
      <c r="Y88" s="55" t="s">
        <v>517</v>
      </c>
    </row>
    <row r="89" spans="1:25">
      <c r="A89" s="25" t="s">
        <v>148</v>
      </c>
      <c r="M89" s="25" t="s">
        <v>268</v>
      </c>
      <c r="Y89" s="55" t="s">
        <v>518</v>
      </c>
    </row>
    <row r="90" spans="1:25">
      <c r="A90" s="25" t="s">
        <v>149</v>
      </c>
      <c r="M90" s="25" t="s">
        <v>269</v>
      </c>
      <c r="Y90" s="55" t="s">
        <v>519</v>
      </c>
    </row>
    <row r="91" spans="1:25">
      <c r="A91" s="25" t="s">
        <v>150</v>
      </c>
      <c r="M91" s="25" t="s">
        <v>270</v>
      </c>
      <c r="Y91" s="55" t="s">
        <v>520</v>
      </c>
    </row>
    <row r="92" spans="1:25">
      <c r="A92" s="25" t="s">
        <v>83</v>
      </c>
      <c r="M92" s="25" t="s">
        <v>209</v>
      </c>
      <c r="Y92" s="55" t="s">
        <v>457</v>
      </c>
    </row>
    <row r="93" spans="1:25">
      <c r="A93" s="25" t="s">
        <v>84</v>
      </c>
      <c r="M93" s="25" t="s">
        <v>210</v>
      </c>
      <c r="Y93" s="55" t="s">
        <v>458</v>
      </c>
    </row>
    <row r="94" spans="1:25">
      <c r="A94" s="25" t="s">
        <v>151</v>
      </c>
      <c r="M94" s="25" t="s">
        <v>271</v>
      </c>
      <c r="Y94" s="55" t="s">
        <v>521</v>
      </c>
    </row>
    <row r="95" spans="1:25">
      <c r="A95" s="25" t="s">
        <v>146</v>
      </c>
      <c r="M95" s="25" t="s">
        <v>116</v>
      </c>
      <c r="Y95" s="55" t="s">
        <v>522</v>
      </c>
    </row>
    <row r="96" spans="1:25">
      <c r="A96" s="25" t="s">
        <v>152</v>
      </c>
      <c r="M96" s="25" t="s">
        <v>272</v>
      </c>
      <c r="Y96" s="55" t="s">
        <v>523</v>
      </c>
    </row>
    <row r="97" spans="1:25">
      <c r="A97" s="25" t="s">
        <v>153</v>
      </c>
      <c r="M97" s="25" t="s">
        <v>273</v>
      </c>
      <c r="Y97" s="55" t="s">
        <v>524</v>
      </c>
    </row>
    <row r="98" spans="1:25">
      <c r="A98" s="25" t="s">
        <v>154</v>
      </c>
      <c r="M98" s="25" t="s">
        <v>274</v>
      </c>
      <c r="Y98" s="55" t="s">
        <v>525</v>
      </c>
    </row>
    <row r="99" spans="1:25">
      <c r="A99" s="25" t="s">
        <v>155</v>
      </c>
      <c r="M99" s="25" t="s">
        <v>275</v>
      </c>
      <c r="Y99" s="55" t="s">
        <v>526</v>
      </c>
    </row>
    <row r="100" spans="1:25">
      <c r="A100" s="25" t="s">
        <v>91</v>
      </c>
      <c r="M100" s="25" t="s">
        <v>217</v>
      </c>
      <c r="Y100" s="55" t="s">
        <v>465</v>
      </c>
    </row>
    <row r="101" spans="1:25">
      <c r="A101" s="25" t="s">
        <v>92</v>
      </c>
      <c r="M101" s="25" t="s">
        <v>218</v>
      </c>
      <c r="Y101" s="55" t="s">
        <v>466</v>
      </c>
    </row>
    <row r="102" spans="1:25">
      <c r="A102" s="25" t="s">
        <v>156</v>
      </c>
      <c r="M102" s="25" t="s">
        <v>276</v>
      </c>
      <c r="Y102" s="55" t="s">
        <v>527</v>
      </c>
    </row>
    <row r="103" spans="1:25">
      <c r="A103" s="25" t="s">
        <v>157</v>
      </c>
      <c r="M103" s="25" t="s">
        <v>277</v>
      </c>
      <c r="Y103" s="55" t="s">
        <v>179</v>
      </c>
    </row>
    <row r="104" spans="1:25">
      <c r="A104" s="25" t="s">
        <v>158</v>
      </c>
      <c r="M104" s="25" t="s">
        <v>278</v>
      </c>
      <c r="Y104" s="55" t="s">
        <v>528</v>
      </c>
    </row>
    <row r="105" spans="1:25">
      <c r="A105" s="25" t="s">
        <v>159</v>
      </c>
      <c r="M105" s="25" t="s">
        <v>279</v>
      </c>
      <c r="Y105" s="55" t="s">
        <v>529</v>
      </c>
    </row>
    <row r="106" spans="1:25">
      <c r="A106" s="25" t="s">
        <v>160</v>
      </c>
      <c r="M106" s="25" t="s">
        <v>280</v>
      </c>
      <c r="Y106" s="55" t="s">
        <v>530</v>
      </c>
    </row>
    <row r="107" spans="1:25">
      <c r="A107" s="25" t="s">
        <v>161</v>
      </c>
      <c r="M107" s="25" t="s">
        <v>281</v>
      </c>
      <c r="Y107" s="55" t="s">
        <v>531</v>
      </c>
    </row>
    <row r="108" spans="1:25">
      <c r="A108" s="25" t="s">
        <v>99</v>
      </c>
      <c r="M108" s="25" t="s">
        <v>225</v>
      </c>
      <c r="Y108" s="55" t="s">
        <v>473</v>
      </c>
    </row>
    <row r="109" spans="1:25">
      <c r="A109" s="25" t="s">
        <v>100</v>
      </c>
      <c r="M109" s="25" t="s">
        <v>226</v>
      </c>
      <c r="Y109" s="55" t="s">
        <v>474</v>
      </c>
    </row>
    <row r="110" spans="1:25">
      <c r="A110" s="25" t="s">
        <v>162</v>
      </c>
      <c r="M110" s="25" t="s">
        <v>282</v>
      </c>
      <c r="Y110" s="55" t="s">
        <v>532</v>
      </c>
    </row>
    <row r="111" spans="1:25">
      <c r="A111" s="25" t="s">
        <v>78</v>
      </c>
      <c r="M111" s="25" t="s">
        <v>262</v>
      </c>
      <c r="Y111" s="55" t="s">
        <v>94</v>
      </c>
    </row>
    <row r="112" spans="1:25">
      <c r="A112" s="25" t="s">
        <v>163</v>
      </c>
      <c r="M112" s="25" t="s">
        <v>283</v>
      </c>
      <c r="Y112" s="55" t="s">
        <v>252</v>
      </c>
    </row>
    <row r="113" spans="1:25">
      <c r="A113" s="25" t="s">
        <v>164</v>
      </c>
      <c r="M113" s="25" t="s">
        <v>284</v>
      </c>
      <c r="Y113" s="55" t="s">
        <v>533</v>
      </c>
    </row>
    <row r="114" spans="1:25">
      <c r="A114" s="25" t="s">
        <v>165</v>
      </c>
      <c r="M114" s="25" t="s">
        <v>285</v>
      </c>
      <c r="Y114" s="55" t="s">
        <v>534</v>
      </c>
    </row>
    <row r="115" spans="1:25">
      <c r="A115" s="25" t="s">
        <v>166</v>
      </c>
      <c r="M115" s="25" t="s">
        <v>286</v>
      </c>
      <c r="Y115" s="55" t="s">
        <v>535</v>
      </c>
    </row>
    <row r="116" spans="1:25">
      <c r="A116" s="25" t="s">
        <v>107</v>
      </c>
      <c r="M116" s="25" t="s">
        <v>233</v>
      </c>
      <c r="Y116" s="55" t="s">
        <v>481</v>
      </c>
    </row>
    <row r="117" spans="1:25">
      <c r="A117" s="25" t="s">
        <v>108</v>
      </c>
      <c r="M117" s="25" t="s">
        <v>234</v>
      </c>
      <c r="Y117" s="55" t="s">
        <v>482</v>
      </c>
    </row>
    <row r="118" spans="1:25">
      <c r="A118" s="25" t="s">
        <v>167</v>
      </c>
      <c r="M118" s="25" t="s">
        <v>287</v>
      </c>
      <c r="Y118" s="55" t="s">
        <v>536</v>
      </c>
    </row>
    <row r="119" spans="1:25">
      <c r="A119" s="25" t="s">
        <v>168</v>
      </c>
      <c r="M119" s="25" t="s">
        <v>157</v>
      </c>
      <c r="Y119" s="55" t="s">
        <v>140</v>
      </c>
    </row>
    <row r="120" spans="1:25">
      <c r="A120" s="25" t="s">
        <v>169</v>
      </c>
      <c r="M120" s="25" t="s">
        <v>288</v>
      </c>
      <c r="Y120" s="55" t="s">
        <v>537</v>
      </c>
    </row>
    <row r="121" spans="1:25">
      <c r="A121" s="25" t="s">
        <v>170</v>
      </c>
      <c r="M121" s="25" t="s">
        <v>289</v>
      </c>
      <c r="Y121" s="55" t="s">
        <v>538</v>
      </c>
    </row>
    <row r="122" spans="1:25">
      <c r="A122" s="25" t="s">
        <v>171</v>
      </c>
      <c r="M122" s="25" t="s">
        <v>290</v>
      </c>
      <c r="Y122" s="55" t="s">
        <v>539</v>
      </c>
    </row>
    <row r="123" spans="1:25">
      <c r="A123" s="25" t="s">
        <v>172</v>
      </c>
      <c r="M123" s="25" t="s">
        <v>291</v>
      </c>
      <c r="Y123" s="55" t="s">
        <v>540</v>
      </c>
    </row>
    <row r="124" spans="1:25">
      <c r="A124" s="25" t="s">
        <v>75</v>
      </c>
      <c r="M124" s="25" t="s">
        <v>202</v>
      </c>
      <c r="Y124" s="55" t="s">
        <v>450</v>
      </c>
    </row>
    <row r="125" spans="1:25">
      <c r="A125" s="25" t="s">
        <v>76</v>
      </c>
      <c r="M125" s="25" t="s">
        <v>203</v>
      </c>
      <c r="Y125" s="55" t="s">
        <v>451</v>
      </c>
    </row>
    <row r="126" spans="1:25">
      <c r="A126" s="25" t="s">
        <v>173</v>
      </c>
      <c r="M126" s="25" t="s">
        <v>292</v>
      </c>
      <c r="Y126" s="55" t="s">
        <v>541</v>
      </c>
    </row>
    <row r="127" spans="1:25">
      <c r="A127" s="25" t="s">
        <v>157</v>
      </c>
      <c r="M127" s="25" t="s">
        <v>293</v>
      </c>
      <c r="Y127" s="55" t="s">
        <v>146</v>
      </c>
    </row>
    <row r="128" spans="1:25">
      <c r="A128" s="25" t="s">
        <v>174</v>
      </c>
      <c r="M128" s="25" t="s">
        <v>294</v>
      </c>
      <c r="Y128" s="55" t="s">
        <v>542</v>
      </c>
    </row>
    <row r="129" spans="1:25">
      <c r="A129" s="25" t="s">
        <v>175</v>
      </c>
      <c r="M129" s="25" t="s">
        <v>295</v>
      </c>
      <c r="Y129" s="55" t="s">
        <v>543</v>
      </c>
    </row>
    <row r="130" spans="1:25">
      <c r="A130" s="25" t="s">
        <v>176</v>
      </c>
      <c r="M130" s="25" t="s">
        <v>296</v>
      </c>
      <c r="Y130" s="55" t="s">
        <v>544</v>
      </c>
    </row>
    <row r="131" spans="1:25">
      <c r="A131" s="25" t="s">
        <v>177</v>
      </c>
      <c r="M131" s="25" t="s">
        <v>297</v>
      </c>
      <c r="Y131" s="55" t="s">
        <v>545</v>
      </c>
    </row>
    <row r="132" spans="1:25">
      <c r="A132" s="25" t="s">
        <v>83</v>
      </c>
      <c r="M132" s="25" t="s">
        <v>209</v>
      </c>
      <c r="Y132" s="55" t="s">
        <v>457</v>
      </c>
    </row>
    <row r="133" spans="1:25">
      <c r="A133" s="25" t="s">
        <v>84</v>
      </c>
      <c r="M133" s="25" t="s">
        <v>210</v>
      </c>
      <c r="Y133" s="55" t="s">
        <v>458</v>
      </c>
    </row>
    <row r="134" spans="1:25">
      <c r="A134" s="25" t="s">
        <v>178</v>
      </c>
      <c r="M134" s="25" t="s">
        <v>298</v>
      </c>
      <c r="Y134" s="55" t="s">
        <v>546</v>
      </c>
    </row>
    <row r="135" spans="1:25">
      <c r="A135" s="25" t="s">
        <v>179</v>
      </c>
      <c r="M135" s="25" t="s">
        <v>168</v>
      </c>
      <c r="Y135" s="55" t="s">
        <v>116</v>
      </c>
    </row>
    <row r="136" spans="1:25">
      <c r="A136" s="25" t="s">
        <v>180</v>
      </c>
      <c r="M136" s="25" t="s">
        <v>299</v>
      </c>
      <c r="Y136" s="55" t="s">
        <v>547</v>
      </c>
    </row>
    <row r="137" spans="1:25">
      <c r="A137" s="25" t="s">
        <v>181</v>
      </c>
      <c r="M137" s="25" t="s">
        <v>300</v>
      </c>
      <c r="Y137" s="55" t="s">
        <v>548</v>
      </c>
    </row>
    <row r="138" spans="1:25">
      <c r="A138" s="25" t="s">
        <v>182</v>
      </c>
      <c r="M138" s="25" t="s">
        <v>301</v>
      </c>
      <c r="Y138" s="55" t="s">
        <v>549</v>
      </c>
    </row>
    <row r="139" spans="1:25">
      <c r="A139" s="25" t="s">
        <v>183</v>
      </c>
      <c r="M139" s="25" t="s">
        <v>302</v>
      </c>
      <c r="Y139" s="55" t="s">
        <v>550</v>
      </c>
    </row>
    <row r="140" spans="1:25">
      <c r="A140" s="25" t="s">
        <v>91</v>
      </c>
      <c r="M140" s="25" t="s">
        <v>217</v>
      </c>
      <c r="Y140" s="55" t="s">
        <v>465</v>
      </c>
    </row>
    <row r="141" spans="1:25">
      <c r="A141" s="25" t="s">
        <v>92</v>
      </c>
      <c r="M141" s="25" t="s">
        <v>218</v>
      </c>
      <c r="Y141" s="55" t="s">
        <v>466</v>
      </c>
    </row>
    <row r="142" spans="1:25">
      <c r="A142" s="25" t="s">
        <v>184</v>
      </c>
      <c r="M142" s="25" t="s">
        <v>303</v>
      </c>
      <c r="Y142" s="55" t="s">
        <v>551</v>
      </c>
    </row>
    <row r="143" spans="1:25">
      <c r="A143" s="25" t="s">
        <v>185</v>
      </c>
      <c r="M143" s="25" t="s">
        <v>304</v>
      </c>
      <c r="Y143" s="55" t="s">
        <v>552</v>
      </c>
    </row>
    <row r="144" spans="1:25">
      <c r="A144" s="25" t="s">
        <v>186</v>
      </c>
      <c r="M144" s="25" t="s">
        <v>305</v>
      </c>
      <c r="Y144" s="55" t="s">
        <v>553</v>
      </c>
    </row>
    <row r="145" spans="1:25">
      <c r="A145" s="25" t="s">
        <v>187</v>
      </c>
      <c r="M145" s="25" t="s">
        <v>306</v>
      </c>
      <c r="Y145" s="55" t="s">
        <v>554</v>
      </c>
    </row>
    <row r="146" spans="1:25">
      <c r="A146" s="25" t="s">
        <v>188</v>
      </c>
      <c r="M146" s="25" t="s">
        <v>307</v>
      </c>
      <c r="Y146" s="55" t="s">
        <v>555</v>
      </c>
    </row>
    <row r="147" spans="1:25">
      <c r="A147" s="25" t="s">
        <v>189</v>
      </c>
      <c r="M147" s="25" t="s">
        <v>308</v>
      </c>
      <c r="Y147" s="55" t="s">
        <v>556</v>
      </c>
    </row>
    <row r="148" spans="1:25">
      <c r="A148" s="25" t="s">
        <v>99</v>
      </c>
      <c r="M148" s="25" t="s">
        <v>225</v>
      </c>
      <c r="Y148" s="55" t="s">
        <v>473</v>
      </c>
    </row>
    <row r="149" spans="1:25">
      <c r="A149" s="25" t="s">
        <v>100</v>
      </c>
      <c r="M149" s="25" t="s">
        <v>226</v>
      </c>
      <c r="Y149" s="55" t="s">
        <v>474</v>
      </c>
    </row>
    <row r="150" spans="1:25">
      <c r="A150" s="25" t="s">
        <v>190</v>
      </c>
      <c r="M150" s="25" t="s">
        <v>309</v>
      </c>
      <c r="Y150" s="55" t="s">
        <v>557</v>
      </c>
    </row>
    <row r="151" spans="1:25">
      <c r="A151" s="25" t="s">
        <v>191</v>
      </c>
      <c r="M151" s="25" t="s">
        <v>310</v>
      </c>
      <c r="Y151" s="55" t="s">
        <v>262</v>
      </c>
    </row>
    <row r="152" spans="1:25">
      <c r="A152" s="25" t="s">
        <v>192</v>
      </c>
      <c r="M152" s="25" t="s">
        <v>311</v>
      </c>
      <c r="Y152" s="55" t="s">
        <v>558</v>
      </c>
    </row>
    <row r="153" spans="1:25">
      <c r="A153" s="25" t="s">
        <v>193</v>
      </c>
      <c r="M153" s="25" t="s">
        <v>312</v>
      </c>
      <c r="Y153" s="55" t="s">
        <v>559</v>
      </c>
    </row>
    <row r="154" spans="1:25">
      <c r="A154" s="25" t="s">
        <v>194</v>
      </c>
      <c r="M154" s="25" t="s">
        <v>313</v>
      </c>
      <c r="Y154" s="55" t="s">
        <v>560</v>
      </c>
    </row>
    <row r="155" spans="1:25">
      <c r="A155" s="25" t="s">
        <v>195</v>
      </c>
      <c r="M155" s="25" t="s">
        <v>314</v>
      </c>
      <c r="Y155" s="55" t="s">
        <v>561</v>
      </c>
    </row>
    <row r="156" spans="1:25">
      <c r="A156" s="25" t="s">
        <v>107</v>
      </c>
      <c r="M156" s="25" t="s">
        <v>233</v>
      </c>
      <c r="Y156" s="55" t="s">
        <v>481</v>
      </c>
    </row>
    <row r="157" spans="1:25">
      <c r="A157" s="25" t="s">
        <v>108</v>
      </c>
      <c r="M157" s="25" t="s">
        <v>234</v>
      </c>
      <c r="Y157" s="55" t="s">
        <v>482</v>
      </c>
    </row>
    <row r="158" spans="1:25">
      <c r="A158" s="25" t="s">
        <v>196</v>
      </c>
      <c r="M158" s="25" t="s">
        <v>315</v>
      </c>
      <c r="Y158" s="55" t="s">
        <v>562</v>
      </c>
    </row>
    <row r="159" spans="1:25">
      <c r="A159" s="25" t="s">
        <v>197</v>
      </c>
      <c r="M159" s="25" t="s">
        <v>122</v>
      </c>
      <c r="Y159" s="55" t="s">
        <v>277</v>
      </c>
    </row>
    <row r="160" spans="1:25">
      <c r="A160" s="25" t="s">
        <v>198</v>
      </c>
      <c r="M160" s="25" t="s">
        <v>316</v>
      </c>
      <c r="Y160" s="55" t="s">
        <v>563</v>
      </c>
    </row>
    <row r="161" spans="25:25" ht="30">
      <c r="Y161" s="56" t="s">
        <v>564</v>
      </c>
    </row>
    <row r="162" spans="25:25">
      <c r="Y162" s="57"/>
    </row>
    <row r="163" spans="25:25">
      <c r="Y163" s="58" t="s">
        <v>565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6145" r:id="rId4" name="Control 1">
          <controlPr defaultSize="0" r:id="rId5">
            <anchor moveWithCells="1">
              <from>
                <xdr:col>24</xdr:col>
                <xdr:colOff>0</xdr:colOff>
                <xdr:row>161</xdr:row>
                <xdr:rowOff>0</xdr:rowOff>
              </from>
              <to>
                <xdr:col>28</xdr:col>
                <xdr:colOff>447675</xdr:colOff>
                <xdr:row>165</xdr:row>
                <xdr:rowOff>123825</xdr:rowOff>
              </to>
            </anchor>
          </controlPr>
        </control>
      </mc:Choice>
      <mc:Fallback>
        <control shapeId="6145" r:id="rId4" name="Control 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F848-FDB6-411A-8371-99DF81CFD239}">
  <dimension ref="B2:U47"/>
  <sheetViews>
    <sheetView showGridLines="0" topLeftCell="K31" zoomScale="175" zoomScaleNormal="175" workbookViewId="0">
      <selection activeCell="T51" sqref="T51"/>
    </sheetView>
  </sheetViews>
  <sheetFormatPr defaultRowHeight="15"/>
  <cols>
    <col min="2" max="2" width="15.7109375" bestFit="1" customWidth="1"/>
    <col min="3" max="3" width="3.7109375" bestFit="1" customWidth="1"/>
    <col min="4" max="4" width="4.5703125" bestFit="1" customWidth="1"/>
    <col min="5" max="5" width="40.28515625" bestFit="1" customWidth="1"/>
    <col min="6" max="6" width="7.7109375" bestFit="1" customWidth="1"/>
    <col min="7" max="7" width="13.5703125" bestFit="1" customWidth="1"/>
    <col min="8" max="8" width="6.28515625" bestFit="1" customWidth="1"/>
    <col min="17" max="17" width="4.140625" customWidth="1"/>
    <col min="18" max="18" width="21" customWidth="1"/>
    <col min="19" max="19" width="22.42578125" customWidth="1"/>
    <col min="20" max="20" width="40.7109375" customWidth="1"/>
  </cols>
  <sheetData>
    <row r="2" spans="2:8" ht="24">
      <c r="B2" s="122" t="s">
        <v>1105</v>
      </c>
      <c r="C2" s="122" t="s">
        <v>1106</v>
      </c>
      <c r="D2" s="122" t="s">
        <v>1107</v>
      </c>
      <c r="E2" s="122" t="s">
        <v>1108</v>
      </c>
      <c r="F2" s="122" t="s">
        <v>1109</v>
      </c>
      <c r="G2" s="122" t="s">
        <v>1110</v>
      </c>
      <c r="H2" s="123" t="s">
        <v>1111</v>
      </c>
    </row>
    <row r="3" spans="2:8">
      <c r="B3" s="124" t="s">
        <v>1112</v>
      </c>
      <c r="C3" s="124" t="s">
        <v>1113</v>
      </c>
      <c r="D3" s="124" t="s">
        <v>1114</v>
      </c>
      <c r="E3" s="125" t="s">
        <v>1115</v>
      </c>
      <c r="F3" s="124" t="s">
        <v>1116</v>
      </c>
      <c r="G3" s="126" t="s">
        <v>1117</v>
      </c>
      <c r="H3" s="127" t="s">
        <v>1118</v>
      </c>
    </row>
    <row r="4" spans="2:8" ht="24">
      <c r="B4" s="124" t="s">
        <v>1119</v>
      </c>
      <c r="C4" s="124" t="s">
        <v>1113</v>
      </c>
      <c r="D4" s="124" t="s">
        <v>1113</v>
      </c>
      <c r="E4" s="125" t="s">
        <v>1120</v>
      </c>
      <c r="F4" s="124" t="s">
        <v>1116</v>
      </c>
      <c r="G4" s="126" t="s">
        <v>1121</v>
      </c>
      <c r="H4" s="127" t="s">
        <v>1118</v>
      </c>
    </row>
    <row r="5" spans="2:8" ht="24">
      <c r="B5" s="124" t="s">
        <v>1122</v>
      </c>
      <c r="C5" s="124" t="s">
        <v>1113</v>
      </c>
      <c r="D5" s="124" t="s">
        <v>1114</v>
      </c>
      <c r="E5" s="125" t="s">
        <v>1123</v>
      </c>
      <c r="F5" s="124" t="s">
        <v>1124</v>
      </c>
      <c r="G5" s="126">
        <v>1</v>
      </c>
      <c r="H5" s="127" t="s">
        <v>1118</v>
      </c>
    </row>
    <row r="6" spans="2:8" ht="24">
      <c r="B6" s="124" t="s">
        <v>1125</v>
      </c>
      <c r="C6" s="124" t="s">
        <v>1113</v>
      </c>
      <c r="D6" s="124" t="s">
        <v>1114</v>
      </c>
      <c r="E6" s="125" t="s">
        <v>1126</v>
      </c>
      <c r="F6" s="124" t="s">
        <v>1124</v>
      </c>
      <c r="G6" s="126">
        <v>1</v>
      </c>
      <c r="H6" s="127" t="s">
        <v>1113</v>
      </c>
    </row>
    <row r="7" spans="2:8" ht="24">
      <c r="B7" s="124" t="s">
        <v>1127</v>
      </c>
      <c r="C7" s="124" t="s">
        <v>1113</v>
      </c>
      <c r="D7" s="124" t="s">
        <v>1114</v>
      </c>
      <c r="E7" s="125" t="s">
        <v>1128</v>
      </c>
      <c r="F7" s="124" t="s">
        <v>1124</v>
      </c>
      <c r="G7" s="126">
        <v>0</v>
      </c>
      <c r="H7" s="127" t="s">
        <v>1113</v>
      </c>
    </row>
    <row r="8" spans="2:8" ht="24">
      <c r="B8" s="124" t="s">
        <v>1129</v>
      </c>
      <c r="C8" s="124" t="s">
        <v>1113</v>
      </c>
      <c r="D8" s="124" t="s">
        <v>1114</v>
      </c>
      <c r="E8" s="125" t="s">
        <v>1130</v>
      </c>
      <c r="F8" s="124" t="s">
        <v>1124</v>
      </c>
      <c r="G8" s="126" t="s">
        <v>1131</v>
      </c>
      <c r="H8" s="127" t="s">
        <v>1118</v>
      </c>
    </row>
    <row r="9" spans="2:8" ht="36">
      <c r="B9" s="124" t="s">
        <v>1132</v>
      </c>
      <c r="C9" s="125" t="s">
        <v>1133</v>
      </c>
      <c r="D9" s="124" t="s">
        <v>1113</v>
      </c>
      <c r="E9" s="125" t="s">
        <v>1134</v>
      </c>
      <c r="F9" s="124" t="s">
        <v>1116</v>
      </c>
      <c r="G9" s="126" t="s">
        <v>1135</v>
      </c>
      <c r="H9" s="127" t="s">
        <v>1114</v>
      </c>
    </row>
    <row r="10" spans="2:8">
      <c r="B10" s="124" t="s">
        <v>1136</v>
      </c>
      <c r="C10" s="124" t="s">
        <v>1114</v>
      </c>
      <c r="D10" s="124" t="s">
        <v>1114</v>
      </c>
      <c r="E10" s="125" t="s">
        <v>1137</v>
      </c>
      <c r="F10" s="124" t="s">
        <v>1116</v>
      </c>
      <c r="G10" s="126" t="s">
        <v>1138</v>
      </c>
      <c r="H10" s="127" t="s">
        <v>1113</v>
      </c>
    </row>
    <row r="11" spans="2:8" ht="22.5" customHeight="1">
      <c r="B11" s="124" t="s">
        <v>1139</v>
      </c>
      <c r="C11" s="124" t="s">
        <v>1114</v>
      </c>
      <c r="D11" s="124" t="s">
        <v>1114</v>
      </c>
      <c r="E11" s="125" t="s">
        <v>1140</v>
      </c>
      <c r="F11" s="124" t="s">
        <v>1141</v>
      </c>
      <c r="G11" s="126">
        <v>1989</v>
      </c>
      <c r="H11" s="127" t="s">
        <v>1113</v>
      </c>
    </row>
    <row r="12" spans="2:8">
      <c r="B12" s="124" t="s">
        <v>1142</v>
      </c>
      <c r="C12" s="124" t="s">
        <v>1114</v>
      </c>
      <c r="D12" s="124" t="s">
        <v>1114</v>
      </c>
      <c r="E12" s="125" t="s">
        <v>1143</v>
      </c>
      <c r="F12" s="125" t="s">
        <v>1144</v>
      </c>
      <c r="G12" s="126" t="s">
        <v>1145</v>
      </c>
      <c r="H12" s="127" t="s">
        <v>1114</v>
      </c>
    </row>
    <row r="13" spans="2:8">
      <c r="B13" s="124" t="s">
        <v>1146</v>
      </c>
      <c r="C13" s="124" t="s">
        <v>1113</v>
      </c>
      <c r="D13" s="124" t="s">
        <v>1114</v>
      </c>
      <c r="E13" s="125" t="s">
        <v>1147</v>
      </c>
      <c r="F13" s="124" t="s">
        <v>1148</v>
      </c>
      <c r="G13" s="126" t="s">
        <v>1149</v>
      </c>
      <c r="H13" s="127" t="s">
        <v>1118</v>
      </c>
    </row>
    <row r="14" spans="2:8" ht="22.5" customHeight="1">
      <c r="B14" s="124" t="s">
        <v>1150</v>
      </c>
      <c r="C14" s="124" t="s">
        <v>1114</v>
      </c>
      <c r="D14" s="124" t="s">
        <v>1113</v>
      </c>
      <c r="E14" s="125" t="s">
        <v>1151</v>
      </c>
      <c r="F14" s="124" t="s">
        <v>1152</v>
      </c>
      <c r="G14" s="126" t="s">
        <v>1153</v>
      </c>
      <c r="H14" s="127" t="s">
        <v>1114</v>
      </c>
    </row>
    <row r="15" spans="2:8">
      <c r="B15" s="124" t="s">
        <v>1154</v>
      </c>
      <c r="C15" s="124" t="s">
        <v>1113</v>
      </c>
      <c r="D15" s="124" t="s">
        <v>1113</v>
      </c>
      <c r="E15" s="125" t="s">
        <v>1155</v>
      </c>
      <c r="F15" s="124" t="s">
        <v>1152</v>
      </c>
      <c r="G15" s="126" t="s">
        <v>1156</v>
      </c>
      <c r="H15" s="127" t="s">
        <v>1113</v>
      </c>
    </row>
    <row r="16" spans="2:8" ht="24" customHeight="1">
      <c r="B16" s="124" t="s">
        <v>1157</v>
      </c>
      <c r="C16" s="124" t="s">
        <v>1113</v>
      </c>
      <c r="D16" s="124" t="s">
        <v>1114</v>
      </c>
      <c r="E16" s="125" t="s">
        <v>1158</v>
      </c>
      <c r="F16" s="124" t="s">
        <v>1141</v>
      </c>
      <c r="G16" s="126" t="s">
        <v>1141</v>
      </c>
      <c r="H16" s="127" t="s">
        <v>1113</v>
      </c>
    </row>
    <row r="17" spans="2:9">
      <c r="B17" s="124" t="s">
        <v>1159</v>
      </c>
      <c r="C17" s="124" t="s">
        <v>1113</v>
      </c>
      <c r="D17" s="124" t="s">
        <v>1114</v>
      </c>
      <c r="E17" s="125" t="s">
        <v>1160</v>
      </c>
      <c r="F17" s="124" t="s">
        <v>1141</v>
      </c>
      <c r="G17" s="126">
        <v>21</v>
      </c>
      <c r="H17" s="127" t="s">
        <v>1113</v>
      </c>
    </row>
    <row r="18" spans="2:9">
      <c r="B18" s="124" t="s">
        <v>1161</v>
      </c>
      <c r="C18" s="124" t="s">
        <v>1113</v>
      </c>
      <c r="D18" s="124" t="s">
        <v>1114</v>
      </c>
      <c r="E18" s="125" t="s">
        <v>1162</v>
      </c>
      <c r="F18" s="124" t="s">
        <v>1141</v>
      </c>
      <c r="G18" s="126">
        <v>10</v>
      </c>
      <c r="H18" s="127" t="s">
        <v>1113</v>
      </c>
    </row>
    <row r="19" spans="2:9" ht="22.5" customHeight="1">
      <c r="B19" s="124" t="s">
        <v>1163</v>
      </c>
      <c r="C19" s="124" t="s">
        <v>1113</v>
      </c>
      <c r="D19" s="124" t="s">
        <v>1114</v>
      </c>
      <c r="E19" s="125" t="s">
        <v>1164</v>
      </c>
      <c r="F19" s="124" t="s">
        <v>1141</v>
      </c>
      <c r="G19" s="126">
        <v>12</v>
      </c>
      <c r="H19" s="127" t="s">
        <v>1114</v>
      </c>
    </row>
    <row r="20" spans="2:9" ht="24">
      <c r="B20" s="124" t="s">
        <v>1165</v>
      </c>
      <c r="C20" s="124" t="s">
        <v>1113</v>
      </c>
      <c r="D20" s="124" t="s">
        <v>1114</v>
      </c>
      <c r="E20" s="125" t="s">
        <v>1166</v>
      </c>
      <c r="F20" s="124" t="s">
        <v>1116</v>
      </c>
      <c r="G20" s="126" t="s">
        <v>1167</v>
      </c>
      <c r="H20" s="127" t="s">
        <v>1118</v>
      </c>
    </row>
    <row r="21" spans="2:9" ht="24">
      <c r="B21" s="124" t="s">
        <v>1168</v>
      </c>
      <c r="C21" s="124" t="s">
        <v>1113</v>
      </c>
      <c r="D21" s="124" t="s">
        <v>1114</v>
      </c>
      <c r="E21" s="125" t="s">
        <v>1169</v>
      </c>
      <c r="F21" s="124" t="s">
        <v>1124</v>
      </c>
      <c r="G21" s="126">
        <v>1</v>
      </c>
      <c r="H21" s="127" t="s">
        <v>1118</v>
      </c>
    </row>
    <row r="25" spans="2:9" ht="66.75">
      <c r="I25" s="128" t="s">
        <v>1170</v>
      </c>
    </row>
    <row r="26" spans="2:9" ht="41.25">
      <c r="I26" s="128" t="s">
        <v>1171</v>
      </c>
    </row>
    <row r="27" spans="2:9" ht="18.75">
      <c r="I27" s="129" t="s">
        <v>1172</v>
      </c>
    </row>
    <row r="36" spans="17:21" ht="15.75" thickBot="1"/>
    <row r="37" spans="17:21" ht="15.75" thickBot="1">
      <c r="Q37" s="188" t="s">
        <v>1174</v>
      </c>
      <c r="R37" s="189"/>
      <c r="S37" s="131" t="s">
        <v>336</v>
      </c>
      <c r="T37" s="132" t="s">
        <v>1175</v>
      </c>
      <c r="U37" s="133"/>
    </row>
    <row r="38" spans="17:21" ht="1.5" customHeight="1">
      <c r="Q38" s="172" t="s">
        <v>1176</v>
      </c>
      <c r="R38" s="168" t="s">
        <v>1186</v>
      </c>
      <c r="S38" s="175" t="s">
        <v>1177</v>
      </c>
      <c r="T38" s="177" t="s">
        <v>1178</v>
      </c>
      <c r="U38" s="133"/>
    </row>
    <row r="39" spans="17:21" ht="8.25" customHeight="1">
      <c r="Q39" s="173"/>
      <c r="R39" s="169"/>
      <c r="S39" s="176"/>
      <c r="T39" s="178"/>
      <c r="U39" s="133"/>
    </row>
    <row r="40" spans="17:21" ht="11.25" customHeight="1">
      <c r="Q40" s="173"/>
      <c r="R40" s="169"/>
      <c r="S40" s="134" t="s">
        <v>1179</v>
      </c>
      <c r="T40" s="135" t="s">
        <v>1180</v>
      </c>
      <c r="U40" s="133"/>
    </row>
    <row r="41" spans="17:21" ht="8.25" customHeight="1">
      <c r="Q41" s="173"/>
      <c r="R41" s="169"/>
      <c r="S41" s="176" t="s">
        <v>1188</v>
      </c>
      <c r="T41" s="178" t="s">
        <v>1181</v>
      </c>
      <c r="U41" s="133"/>
    </row>
    <row r="42" spans="17:21" ht="20.25" customHeight="1" thickBot="1">
      <c r="Q42" s="174"/>
      <c r="R42" s="170"/>
      <c r="S42" s="179"/>
      <c r="T42" s="180"/>
      <c r="U42" s="133"/>
    </row>
    <row r="43" spans="17:21">
      <c r="Q43" s="181" t="s">
        <v>1182</v>
      </c>
      <c r="R43" s="171" t="s">
        <v>1187</v>
      </c>
      <c r="S43" s="182" t="s">
        <v>1189</v>
      </c>
      <c r="T43" s="183" t="s">
        <v>1183</v>
      </c>
      <c r="U43" s="133"/>
    </row>
    <row r="44" spans="17:21" ht="9.75" customHeight="1">
      <c r="Q44" s="173"/>
      <c r="R44" s="169"/>
      <c r="S44" s="176"/>
      <c r="T44" s="178"/>
      <c r="U44" s="133"/>
    </row>
    <row r="45" spans="17:21" ht="11.25" customHeight="1">
      <c r="Q45" s="173"/>
      <c r="R45" s="169"/>
      <c r="S45" s="134" t="s">
        <v>1190</v>
      </c>
      <c r="T45" s="135" t="s">
        <v>1184</v>
      </c>
      <c r="U45" s="133"/>
    </row>
    <row r="46" spans="17:21" ht="5.25" customHeight="1">
      <c r="Q46" s="173"/>
      <c r="R46" s="169"/>
      <c r="S46" s="184" t="s">
        <v>1191</v>
      </c>
      <c r="T46" s="186" t="s">
        <v>1185</v>
      </c>
      <c r="U46" s="133"/>
    </row>
    <row r="47" spans="17:21" ht="15" customHeight="1" thickBot="1">
      <c r="Q47" s="174"/>
      <c r="R47" s="170"/>
      <c r="S47" s="185"/>
      <c r="T47" s="187"/>
      <c r="U47" s="133"/>
    </row>
  </sheetData>
  <mergeCells count="13">
    <mergeCell ref="Q37:R37"/>
    <mergeCell ref="R38:R42"/>
    <mergeCell ref="R43:R47"/>
    <mergeCell ref="Q38:Q42"/>
    <mergeCell ref="S38:S39"/>
    <mergeCell ref="T38:T39"/>
    <mergeCell ref="S41:S42"/>
    <mergeCell ref="T41:T42"/>
    <mergeCell ref="Q43:Q47"/>
    <mergeCell ref="S43:S44"/>
    <mergeCell ref="T43:T44"/>
    <mergeCell ref="S46:S47"/>
    <mergeCell ref="T46:T4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0095-8C41-4B43-B7EA-B7706FE31A8F}">
  <dimension ref="A1:F41"/>
  <sheetViews>
    <sheetView workbookViewId="0">
      <selection activeCell="F39" sqref="F39"/>
    </sheetView>
  </sheetViews>
  <sheetFormatPr defaultRowHeight="15"/>
  <cols>
    <col min="2" max="2" width="23" bestFit="1" customWidth="1"/>
    <col min="3" max="3" width="19.140625" customWidth="1"/>
    <col min="4" max="4" width="12.42578125" customWidth="1"/>
    <col min="6" max="6" width="11.7109375" customWidth="1"/>
  </cols>
  <sheetData>
    <row r="1" spans="1:6" ht="24" customHeight="1">
      <c r="A1" s="11"/>
      <c r="B1" s="11"/>
      <c r="C1" s="11" t="s">
        <v>8</v>
      </c>
      <c r="D1" s="11" t="s">
        <v>26</v>
      </c>
      <c r="E1" s="11" t="s">
        <v>27</v>
      </c>
      <c r="F1" s="16" t="s">
        <v>28</v>
      </c>
    </row>
    <row r="2" spans="1:6">
      <c r="A2" s="137" t="s">
        <v>20</v>
      </c>
      <c r="B2" s="10" t="s">
        <v>0</v>
      </c>
      <c r="C2" s="13">
        <v>0.90190000000000003</v>
      </c>
      <c r="D2" s="13">
        <v>0.86661999999999995</v>
      </c>
      <c r="E2" s="13">
        <v>0.89290000000000003</v>
      </c>
      <c r="F2" s="19">
        <v>0.89959999999999996</v>
      </c>
    </row>
    <row r="3" spans="1:6">
      <c r="A3" s="137"/>
      <c r="B3" s="11" t="s">
        <v>1</v>
      </c>
      <c r="C3" s="14">
        <v>2.4E-2</v>
      </c>
      <c r="D3" s="15">
        <v>1.942E-2</v>
      </c>
      <c r="E3" s="14">
        <v>0.05</v>
      </c>
      <c r="F3" s="20">
        <v>1.9699999999999999E-2</v>
      </c>
    </row>
    <row r="4" spans="1:6">
      <c r="A4" s="137"/>
      <c r="B4" s="12" t="s">
        <v>2</v>
      </c>
      <c r="C4" s="13">
        <v>3.2000000000000002E-3</v>
      </c>
      <c r="D4" s="13">
        <v>4.457E-3</v>
      </c>
      <c r="E4" s="13">
        <v>4.4999999999999997E-3</v>
      </c>
      <c r="F4" s="19">
        <v>3.3E-3</v>
      </c>
    </row>
    <row r="5" spans="1:6">
      <c r="A5" s="137"/>
      <c r="B5" s="11" t="s">
        <v>3</v>
      </c>
      <c r="C5" s="15">
        <v>0.90190000000000003</v>
      </c>
      <c r="D5" s="14">
        <v>0.86323399999999995</v>
      </c>
      <c r="E5" s="14">
        <v>0.86060000000000003</v>
      </c>
      <c r="F5" s="20">
        <v>0.89949999999999997</v>
      </c>
    </row>
    <row r="6" spans="1:6">
      <c r="A6" s="137" t="s">
        <v>21</v>
      </c>
      <c r="B6" s="10" t="s">
        <v>0</v>
      </c>
      <c r="C6" s="13">
        <v>0.93600000000000005</v>
      </c>
      <c r="D6" s="13">
        <v>0.92537700000000001</v>
      </c>
      <c r="E6" s="13">
        <v>0.91930000000000001</v>
      </c>
      <c r="F6" s="19">
        <v>0.94440000000000002</v>
      </c>
    </row>
    <row r="7" spans="1:6">
      <c r="A7" s="137"/>
      <c r="B7" s="11" t="s">
        <v>1</v>
      </c>
      <c r="C7" s="14">
        <v>1.7399999999999999E-2</v>
      </c>
      <c r="D7" s="17">
        <v>1.34E-2</v>
      </c>
      <c r="E7" s="14">
        <v>6.4600000000000005E-2</v>
      </c>
      <c r="F7" s="21">
        <v>1.2999999999999999E-2</v>
      </c>
    </row>
    <row r="8" spans="1:6">
      <c r="A8" s="137"/>
      <c r="B8" s="12" t="s">
        <v>2</v>
      </c>
      <c r="C8" s="13">
        <v>2.2000000000000001E-3</v>
      </c>
      <c r="D8" s="13">
        <v>2.5690000000000001E-3</v>
      </c>
      <c r="E8" s="13">
        <v>5.4999999999999997E-3</v>
      </c>
      <c r="F8" s="19">
        <v>1.9E-3</v>
      </c>
    </row>
    <row r="9" spans="1:6">
      <c r="A9" s="137"/>
      <c r="B9" s="11" t="s">
        <v>3</v>
      </c>
      <c r="C9" s="15">
        <v>0.93600000000000005</v>
      </c>
      <c r="D9" s="14">
        <v>0.92483099999999996</v>
      </c>
      <c r="E9" s="14">
        <v>0.83879999999999999</v>
      </c>
      <c r="F9" s="20">
        <v>0.94440000000000002</v>
      </c>
    </row>
    <row r="10" spans="1:6">
      <c r="A10" s="137" t="s">
        <v>22</v>
      </c>
      <c r="B10" s="10" t="s">
        <v>0</v>
      </c>
      <c r="C10" s="13">
        <v>0.9012</v>
      </c>
      <c r="D10" s="13">
        <v>0.86546199999999995</v>
      </c>
      <c r="E10" s="13">
        <v>0.85150000000000003</v>
      </c>
      <c r="F10" s="19">
        <v>0.92130000000000001</v>
      </c>
    </row>
    <row r="11" spans="1:6">
      <c r="A11" s="137"/>
      <c r="B11" s="11" t="s">
        <v>1</v>
      </c>
      <c r="C11" s="14">
        <v>1.47E-2</v>
      </c>
      <c r="D11" s="18">
        <v>1.1561999999999999E-2</v>
      </c>
      <c r="E11" s="14">
        <v>5.62E-2</v>
      </c>
      <c r="F11" s="21">
        <v>9.7000000000000003E-3</v>
      </c>
    </row>
    <row r="12" spans="1:6">
      <c r="A12" s="137"/>
      <c r="B12" s="12" t="s">
        <v>2</v>
      </c>
      <c r="C12" s="13">
        <v>1.5E-3</v>
      </c>
      <c r="D12" s="13">
        <v>2.0449999999999999E-3</v>
      </c>
      <c r="E12" s="13">
        <v>3.8999999999999998E-3</v>
      </c>
      <c r="F12" s="19">
        <v>1.1999999999999999E-3</v>
      </c>
    </row>
    <row r="13" spans="1:6">
      <c r="A13" s="137"/>
      <c r="B13" s="11" t="s">
        <v>3</v>
      </c>
      <c r="C13" s="17">
        <v>0.9012</v>
      </c>
      <c r="D13" s="14">
        <v>0.86387400000000003</v>
      </c>
      <c r="E13" s="14">
        <v>0.73719999999999997</v>
      </c>
      <c r="F13" s="21">
        <v>0.92130000000000001</v>
      </c>
    </row>
    <row r="14" spans="1:6">
      <c r="A14" s="137" t="s">
        <v>23</v>
      </c>
      <c r="B14" s="10" t="s">
        <v>0</v>
      </c>
      <c r="C14" s="13">
        <v>0.91620000000000001</v>
      </c>
      <c r="D14" s="13">
        <v>0.88938099999999998</v>
      </c>
      <c r="E14" s="13">
        <v>0.89459999999999995</v>
      </c>
      <c r="F14" s="19">
        <v>0.92959999999999998</v>
      </c>
    </row>
    <row r="15" spans="1:6">
      <c r="A15" s="137"/>
      <c r="B15" s="11" t="s">
        <v>1</v>
      </c>
      <c r="C15" s="14">
        <v>1.7899999999999999E-2</v>
      </c>
      <c r="D15" s="17">
        <v>1.4869E-2</v>
      </c>
      <c r="E15" s="14">
        <v>0.08</v>
      </c>
      <c r="F15" s="21">
        <v>1.2999999999999999E-2</v>
      </c>
    </row>
    <row r="16" spans="1:6">
      <c r="A16" s="137"/>
      <c r="B16" s="12" t="s">
        <v>2</v>
      </c>
      <c r="C16" s="13">
        <v>2.0999999999999999E-3</v>
      </c>
      <c r="D16" s="13">
        <v>2.8010000000000001E-3</v>
      </c>
      <c r="E16" s="13">
        <v>7.1999999999999998E-3</v>
      </c>
      <c r="F16" s="19">
        <v>1.6999999999999999E-3</v>
      </c>
    </row>
    <row r="17" spans="1:6">
      <c r="A17" s="137"/>
      <c r="B17" s="11" t="s">
        <v>3</v>
      </c>
      <c r="C17" s="17">
        <v>0.91620000000000001</v>
      </c>
      <c r="D17" s="14">
        <v>0.88610299999999997</v>
      </c>
      <c r="E17" s="14">
        <v>0.70840000000000003</v>
      </c>
      <c r="F17" s="21">
        <v>0.92959999999999998</v>
      </c>
    </row>
    <row r="18" spans="1:6">
      <c r="A18" s="137" t="s">
        <v>24</v>
      </c>
      <c r="B18" s="10" t="s">
        <v>0</v>
      </c>
      <c r="C18" s="13">
        <v>0.93240000000000001</v>
      </c>
      <c r="D18" s="13">
        <v>0.91495300000000002</v>
      </c>
      <c r="E18" s="13">
        <v>0.89119999999999999</v>
      </c>
      <c r="F18" s="19">
        <v>0.9395</v>
      </c>
    </row>
    <row r="19" spans="1:6">
      <c r="A19" s="137"/>
      <c r="B19" s="11" t="s">
        <v>1</v>
      </c>
      <c r="C19" s="14">
        <v>1.23E-2</v>
      </c>
      <c r="D19" s="17">
        <v>9.3220000000000004E-3</v>
      </c>
      <c r="E19" s="14">
        <v>3.8300000000000001E-2</v>
      </c>
      <c r="F19" s="21">
        <v>8.3999999999999995E-3</v>
      </c>
    </row>
    <row r="20" spans="1:6">
      <c r="A20" s="137"/>
      <c r="B20" s="12" t="s">
        <v>2</v>
      </c>
      <c r="C20" s="13">
        <v>1.2999999999999999E-3</v>
      </c>
      <c r="D20" s="13">
        <v>1.596E-3</v>
      </c>
      <c r="E20" s="13">
        <v>2.5000000000000001E-3</v>
      </c>
      <c r="F20" s="19">
        <v>1.1000000000000001E-3</v>
      </c>
    </row>
    <row r="21" spans="1:6">
      <c r="A21" s="137"/>
      <c r="B21" s="11" t="s">
        <v>3</v>
      </c>
      <c r="C21" s="17">
        <v>0.93230000000000002</v>
      </c>
      <c r="D21" s="14">
        <v>0.91464800000000002</v>
      </c>
      <c r="E21" s="14">
        <v>0.86619999999999997</v>
      </c>
      <c r="F21" s="21">
        <v>0.9395</v>
      </c>
    </row>
    <row r="22" spans="1:6">
      <c r="A22" s="137" t="s">
        <v>25</v>
      </c>
      <c r="B22" s="10" t="s">
        <v>0</v>
      </c>
      <c r="C22" s="13">
        <v>0.91910000000000003</v>
      </c>
      <c r="D22" s="13">
        <v>0.89514800000000005</v>
      </c>
      <c r="E22" s="13">
        <v>0.89980000000000004</v>
      </c>
      <c r="F22" s="19">
        <v>0.93789999999999996</v>
      </c>
    </row>
    <row r="23" spans="1:6">
      <c r="A23" s="137"/>
      <c r="B23" s="11" t="s">
        <v>1</v>
      </c>
      <c r="C23" s="14">
        <v>1.6E-2</v>
      </c>
      <c r="D23" s="17">
        <v>1.2701E-2</v>
      </c>
      <c r="E23" s="14">
        <v>2.6200000000000001E-2</v>
      </c>
      <c r="F23" s="21">
        <v>1.0200000000000001E-2</v>
      </c>
    </row>
    <row r="24" spans="1:6">
      <c r="A24" s="137"/>
      <c r="B24" s="12" t="s">
        <v>2</v>
      </c>
      <c r="C24" s="13">
        <v>1.6000000000000001E-3</v>
      </c>
      <c r="D24" s="13">
        <v>2.1210000000000001E-3</v>
      </c>
      <c r="E24" s="13">
        <v>2E-3</v>
      </c>
      <c r="F24" s="19">
        <v>1.1999999999999999E-3</v>
      </c>
    </row>
    <row r="25" spans="1:6">
      <c r="A25" s="137"/>
      <c r="B25" s="11" t="s">
        <v>3</v>
      </c>
      <c r="C25" s="17">
        <v>0.91910000000000003</v>
      </c>
      <c r="D25" s="14">
        <v>0.89397899999999997</v>
      </c>
      <c r="E25" s="14">
        <v>0.89849999999999997</v>
      </c>
      <c r="F25" s="21">
        <v>0.93789999999999996</v>
      </c>
    </row>
    <row r="26" spans="1:6">
      <c r="A26" s="137" t="s">
        <v>4</v>
      </c>
      <c r="B26" s="10" t="s">
        <v>0</v>
      </c>
      <c r="C26" s="13">
        <v>0.9052</v>
      </c>
      <c r="D26" s="13">
        <v>0.90976999999999997</v>
      </c>
      <c r="E26" s="13">
        <v>0.87619999999999998</v>
      </c>
      <c r="F26" s="19">
        <v>0.92259999999999998</v>
      </c>
    </row>
    <row r="27" spans="1:6">
      <c r="A27" s="137"/>
      <c r="B27" s="11" t="s">
        <v>1</v>
      </c>
      <c r="C27" s="14">
        <v>7.6E-3</v>
      </c>
      <c r="D27" s="15">
        <v>4.8770000000000003E-3</v>
      </c>
      <c r="E27" s="14">
        <v>6.59E-2</v>
      </c>
      <c r="F27" s="21">
        <v>4.8999999999999998E-3</v>
      </c>
    </row>
    <row r="28" spans="1:6">
      <c r="A28" s="137"/>
      <c r="B28" s="12" t="s">
        <v>2</v>
      </c>
      <c r="C28" s="13">
        <v>6.9999999999999999E-4</v>
      </c>
      <c r="D28" s="13">
        <v>7.0500000000000001E-4</v>
      </c>
      <c r="E28" s="13">
        <v>4.7999999999999996E-3</v>
      </c>
      <c r="F28" s="19">
        <v>5.9999999999999995E-4</v>
      </c>
    </row>
    <row r="29" spans="1:6">
      <c r="A29" s="137"/>
      <c r="B29" s="11" t="s">
        <v>3</v>
      </c>
      <c r="C29" s="14">
        <v>0.9052</v>
      </c>
      <c r="D29" s="17">
        <v>0.90920699999999999</v>
      </c>
      <c r="E29" s="14">
        <v>0.38219999999999998</v>
      </c>
      <c r="F29" s="21">
        <v>0.92259999999999998</v>
      </c>
    </row>
    <row r="30" spans="1:6">
      <c r="A30" s="137" t="s">
        <v>5</v>
      </c>
      <c r="B30" s="10" t="s">
        <v>0</v>
      </c>
      <c r="C30" s="13">
        <v>1</v>
      </c>
      <c r="D30" s="13">
        <v>1</v>
      </c>
      <c r="E30" s="13">
        <v>0.96020000000000005</v>
      </c>
      <c r="F30" s="19">
        <v>1</v>
      </c>
    </row>
    <row r="31" spans="1:6">
      <c r="A31" s="137"/>
      <c r="B31" s="11" t="s">
        <v>1</v>
      </c>
      <c r="C31" s="14">
        <v>0</v>
      </c>
      <c r="D31" s="14">
        <v>0</v>
      </c>
      <c r="E31" s="14">
        <v>9.9599999999999994E-2</v>
      </c>
      <c r="F31" s="20">
        <v>0</v>
      </c>
    </row>
    <row r="32" spans="1:6">
      <c r="A32" s="137"/>
      <c r="B32" s="12" t="s">
        <v>2</v>
      </c>
      <c r="C32" s="13">
        <v>0</v>
      </c>
      <c r="D32" s="13">
        <v>0</v>
      </c>
      <c r="E32" s="13">
        <v>9.9000000000000008E-3</v>
      </c>
      <c r="F32" s="19">
        <v>0</v>
      </c>
    </row>
    <row r="33" spans="1:6">
      <c r="A33" s="137"/>
      <c r="B33" s="11" t="s">
        <v>3</v>
      </c>
      <c r="C33" s="14">
        <v>1</v>
      </c>
      <c r="D33" s="14">
        <v>1</v>
      </c>
      <c r="E33" s="14">
        <v>-0.36499999999999999</v>
      </c>
      <c r="F33" s="20">
        <v>1</v>
      </c>
    </row>
    <row r="34" spans="1:6">
      <c r="A34" s="137" t="s">
        <v>6</v>
      </c>
      <c r="B34" s="10" t="s">
        <v>0</v>
      </c>
      <c r="C34" s="13">
        <v>0.92879999999999996</v>
      </c>
      <c r="D34" s="13">
        <v>0.93318400000000001</v>
      </c>
      <c r="E34" s="13">
        <v>0.90700000000000003</v>
      </c>
      <c r="F34" s="19">
        <v>0.94079999999999997</v>
      </c>
    </row>
    <row r="35" spans="1:6">
      <c r="A35" s="137"/>
      <c r="B35" s="11" t="s">
        <v>1</v>
      </c>
      <c r="C35" s="14">
        <v>1.4E-2</v>
      </c>
      <c r="D35" s="15">
        <v>9.7179999999999992E-3</v>
      </c>
      <c r="E35" s="14">
        <v>9.9699999999999997E-2</v>
      </c>
      <c r="F35" s="20">
        <v>1.0200000000000001E-2</v>
      </c>
    </row>
    <row r="36" spans="1:6">
      <c r="A36" s="137"/>
      <c r="B36" s="12" t="s">
        <v>2</v>
      </c>
      <c r="C36" s="13">
        <v>2E-3</v>
      </c>
      <c r="D36" s="13">
        <v>1.91E-3</v>
      </c>
      <c r="E36" s="13">
        <v>1.06E-2</v>
      </c>
      <c r="F36" s="19">
        <v>1.6999999999999999E-3</v>
      </c>
    </row>
    <row r="37" spans="1:6">
      <c r="A37" s="137"/>
      <c r="B37" s="11" t="s">
        <v>3</v>
      </c>
      <c r="C37" s="14">
        <v>0.92879999999999996</v>
      </c>
      <c r="D37" s="17">
        <v>0.93288199999999999</v>
      </c>
      <c r="E37" s="14">
        <v>0.62660000000000005</v>
      </c>
      <c r="F37" s="21">
        <v>0.94079999999999997</v>
      </c>
    </row>
    <row r="38" spans="1:6">
      <c r="A38" s="137" t="s">
        <v>7</v>
      </c>
      <c r="B38" s="10" t="s">
        <v>0</v>
      </c>
      <c r="C38" s="13">
        <v>0.90129999999999999</v>
      </c>
      <c r="D38" s="13">
        <v>0.89291600000000004</v>
      </c>
      <c r="E38" s="13">
        <v>0.88160000000000005</v>
      </c>
      <c r="F38" s="19">
        <v>0.92579999999999996</v>
      </c>
    </row>
    <row r="39" spans="1:6">
      <c r="A39" s="137"/>
      <c r="B39" s="11" t="s">
        <v>1</v>
      </c>
      <c r="C39" s="14">
        <v>2.35E-2</v>
      </c>
      <c r="D39" s="17">
        <v>1.9217999999999999E-2</v>
      </c>
      <c r="E39" s="14">
        <v>5.6599999999999998E-2</v>
      </c>
      <c r="F39" s="21">
        <v>1.6899999999999998E-2</v>
      </c>
    </row>
    <row r="40" spans="1:6">
      <c r="A40" s="137"/>
      <c r="B40" s="12" t="s">
        <v>2</v>
      </c>
      <c r="C40" s="13">
        <v>4.1999999999999997E-3</v>
      </c>
      <c r="D40" s="13">
        <v>4.6280000000000002E-3</v>
      </c>
      <c r="E40" s="13">
        <v>6.3E-3</v>
      </c>
      <c r="F40" s="19">
        <v>3.2000000000000002E-3</v>
      </c>
    </row>
    <row r="41" spans="1:6">
      <c r="A41" s="137"/>
      <c r="B41" s="11" t="s">
        <v>3</v>
      </c>
      <c r="C41" s="17">
        <v>0.90129999999999999</v>
      </c>
      <c r="D41" s="14">
        <v>0.89195899999999995</v>
      </c>
      <c r="E41" s="14">
        <v>0.8518</v>
      </c>
      <c r="F41" s="21">
        <v>0.92569999999999997</v>
      </c>
    </row>
  </sheetData>
  <mergeCells count="10"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22:A2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3096-19B5-454B-8D2F-F084E2A3BFAE}">
  <dimension ref="A3:F13"/>
  <sheetViews>
    <sheetView zoomScale="130" zoomScaleNormal="130" workbookViewId="0">
      <selection activeCell="B11" sqref="B11"/>
    </sheetView>
  </sheetViews>
  <sheetFormatPr defaultRowHeight="15"/>
  <sheetData>
    <row r="3" spans="1:6" ht="24">
      <c r="C3" s="22" t="s">
        <v>30</v>
      </c>
      <c r="D3" s="22" t="s">
        <v>41</v>
      </c>
      <c r="E3" s="22" t="s">
        <v>51</v>
      </c>
      <c r="F3" s="22" t="s">
        <v>62</v>
      </c>
    </row>
    <row r="4" spans="1:6">
      <c r="A4" s="12">
        <v>0</v>
      </c>
      <c r="B4" s="22" t="s">
        <v>4</v>
      </c>
      <c r="C4" s="22" t="s">
        <v>29</v>
      </c>
      <c r="D4" s="22" t="s">
        <v>40</v>
      </c>
      <c r="E4" s="22" t="s">
        <v>50</v>
      </c>
      <c r="F4" s="24" t="s">
        <v>61</v>
      </c>
    </row>
    <row r="5" spans="1:6">
      <c r="A5" s="11">
        <v>1</v>
      </c>
      <c r="B5" s="23" t="s">
        <v>5</v>
      </c>
      <c r="C5" s="23" t="s">
        <v>31</v>
      </c>
      <c r="D5" s="24" t="s">
        <v>42</v>
      </c>
      <c r="E5" s="23" t="s">
        <v>52</v>
      </c>
      <c r="F5" s="23" t="s">
        <v>63</v>
      </c>
    </row>
    <row r="6" spans="1:6">
      <c r="A6" s="12">
        <v>2</v>
      </c>
      <c r="B6" s="22" t="s">
        <v>6</v>
      </c>
      <c r="C6" s="22" t="s">
        <v>32</v>
      </c>
      <c r="D6" s="24" t="s">
        <v>37</v>
      </c>
      <c r="E6" s="22" t="s">
        <v>53</v>
      </c>
      <c r="F6" s="22" t="s">
        <v>64</v>
      </c>
    </row>
    <row r="7" spans="1:6">
      <c r="A7" s="11">
        <v>3</v>
      </c>
      <c r="B7" s="23" t="s">
        <v>7</v>
      </c>
      <c r="C7" s="23" t="s">
        <v>33</v>
      </c>
      <c r="D7" s="24" t="s">
        <v>43</v>
      </c>
      <c r="E7" s="23" t="s">
        <v>54</v>
      </c>
      <c r="F7" s="23" t="s">
        <v>65</v>
      </c>
    </row>
    <row r="8" spans="1:6">
      <c r="A8" s="12">
        <v>4</v>
      </c>
      <c r="B8" s="22" t="s">
        <v>21</v>
      </c>
      <c r="C8" s="22" t="s">
        <v>34</v>
      </c>
      <c r="D8" s="24" t="s">
        <v>44</v>
      </c>
      <c r="E8" s="22" t="s">
        <v>55</v>
      </c>
      <c r="F8" s="22" t="s">
        <v>66</v>
      </c>
    </row>
    <row r="9" spans="1:6">
      <c r="A9" s="11">
        <v>5</v>
      </c>
      <c r="B9" s="23" t="s">
        <v>20</v>
      </c>
      <c r="C9" s="23" t="s">
        <v>35</v>
      </c>
      <c r="D9" s="24" t="s">
        <v>45</v>
      </c>
      <c r="E9" s="23" t="s">
        <v>56</v>
      </c>
      <c r="F9" s="23" t="s">
        <v>67</v>
      </c>
    </row>
    <row r="10" spans="1:6">
      <c r="A10" s="12">
        <v>6</v>
      </c>
      <c r="B10" s="22" t="s">
        <v>22</v>
      </c>
      <c r="C10" s="22" t="s">
        <v>36</v>
      </c>
      <c r="D10" s="24" t="s">
        <v>46</v>
      </c>
      <c r="E10" s="22" t="s">
        <v>57</v>
      </c>
      <c r="F10" s="22" t="s">
        <v>68</v>
      </c>
    </row>
    <row r="11" spans="1:6">
      <c r="A11" s="11">
        <v>7</v>
      </c>
      <c r="B11" s="23" t="s">
        <v>23</v>
      </c>
      <c r="C11" s="23" t="s">
        <v>37</v>
      </c>
      <c r="D11" s="23" t="s">
        <v>47</v>
      </c>
      <c r="E11" s="23" t="s">
        <v>58</v>
      </c>
      <c r="F11" s="24" t="s">
        <v>69</v>
      </c>
    </row>
    <row r="12" spans="1:6">
      <c r="A12" s="12">
        <v>8</v>
      </c>
      <c r="B12" s="22" t="s">
        <v>24</v>
      </c>
      <c r="C12" s="22" t="s">
        <v>38</v>
      </c>
      <c r="D12" s="24" t="s">
        <v>48</v>
      </c>
      <c r="E12" s="22" t="s">
        <v>59</v>
      </c>
      <c r="F12" s="22" t="s">
        <v>70</v>
      </c>
    </row>
    <row r="13" spans="1:6">
      <c r="A13" s="11">
        <v>9</v>
      </c>
      <c r="B13" s="23" t="s">
        <v>25</v>
      </c>
      <c r="C13" s="23" t="s">
        <v>39</v>
      </c>
      <c r="D13" s="24" t="s">
        <v>49</v>
      </c>
      <c r="E13" s="23" t="s">
        <v>60</v>
      </c>
      <c r="F13" s="23" t="s">
        <v>71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4C9-2325-40E0-B6ED-793F65A64A0B}">
  <dimension ref="B2:AU9"/>
  <sheetViews>
    <sheetView showGridLines="0" zoomScale="115" zoomScaleNormal="115" workbookViewId="0">
      <selection activeCell="I3" sqref="I3:K3"/>
    </sheetView>
  </sheetViews>
  <sheetFormatPr defaultRowHeight="15"/>
  <cols>
    <col min="2" max="2" width="11.5703125" customWidth="1"/>
    <col min="3" max="47" width="4.42578125" customWidth="1"/>
  </cols>
  <sheetData>
    <row r="2" spans="2:47">
      <c r="B2" s="26"/>
      <c r="C2" s="138" t="s">
        <v>326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 t="s">
        <v>326</v>
      </c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 t="s">
        <v>326</v>
      </c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</row>
    <row r="3" spans="2:47" ht="37.5" customHeight="1">
      <c r="B3" s="26"/>
      <c r="C3" s="139" t="s">
        <v>318</v>
      </c>
      <c r="D3" s="139"/>
      <c r="E3" s="139"/>
      <c r="F3" s="139" t="s">
        <v>322</v>
      </c>
      <c r="G3" s="140"/>
      <c r="H3" s="140"/>
      <c r="I3" s="139" t="s">
        <v>323</v>
      </c>
      <c r="J3" s="140"/>
      <c r="K3" s="140"/>
      <c r="L3" s="139" t="s">
        <v>324</v>
      </c>
      <c r="M3" s="140"/>
      <c r="N3" s="140"/>
      <c r="O3" s="139" t="s">
        <v>325</v>
      </c>
      <c r="P3" s="140"/>
      <c r="Q3" s="140"/>
      <c r="R3" s="139" t="s">
        <v>318</v>
      </c>
      <c r="S3" s="139"/>
      <c r="T3" s="139"/>
      <c r="U3" s="139" t="s">
        <v>322</v>
      </c>
      <c r="V3" s="140"/>
      <c r="W3" s="140"/>
      <c r="X3" s="139" t="s">
        <v>323</v>
      </c>
      <c r="Y3" s="140"/>
      <c r="Z3" s="140"/>
      <c r="AA3" s="139" t="s">
        <v>324</v>
      </c>
      <c r="AB3" s="140"/>
      <c r="AC3" s="140"/>
      <c r="AD3" s="139" t="s">
        <v>325</v>
      </c>
      <c r="AE3" s="140"/>
      <c r="AF3" s="140"/>
      <c r="AG3" s="139" t="s">
        <v>318</v>
      </c>
      <c r="AH3" s="139"/>
      <c r="AI3" s="139"/>
      <c r="AJ3" s="139" t="s">
        <v>322</v>
      </c>
      <c r="AK3" s="140"/>
      <c r="AL3" s="140"/>
      <c r="AM3" s="139" t="s">
        <v>323</v>
      </c>
      <c r="AN3" s="140"/>
      <c r="AO3" s="140"/>
      <c r="AP3" s="139" t="s">
        <v>324</v>
      </c>
      <c r="AQ3" s="140"/>
      <c r="AR3" s="140"/>
      <c r="AS3" s="139" t="s">
        <v>325</v>
      </c>
      <c r="AT3" s="140"/>
      <c r="AU3" s="140"/>
    </row>
    <row r="4" spans="2:47">
      <c r="B4" s="26"/>
      <c r="C4" s="26" t="s">
        <v>319</v>
      </c>
      <c r="D4" s="26" t="s">
        <v>320</v>
      </c>
      <c r="E4" s="26" t="s">
        <v>321</v>
      </c>
      <c r="F4" s="26" t="s">
        <v>319</v>
      </c>
      <c r="G4" s="26" t="s">
        <v>320</v>
      </c>
      <c r="H4" s="26" t="s">
        <v>321</v>
      </c>
      <c r="I4" s="26" t="s">
        <v>319</v>
      </c>
      <c r="J4" s="26" t="s">
        <v>320</v>
      </c>
      <c r="K4" s="26" t="s">
        <v>321</v>
      </c>
      <c r="L4" s="26" t="s">
        <v>319</v>
      </c>
      <c r="M4" s="26" t="s">
        <v>320</v>
      </c>
      <c r="N4" s="26" t="s">
        <v>321</v>
      </c>
      <c r="O4" s="26" t="s">
        <v>319</v>
      </c>
      <c r="P4" s="26" t="s">
        <v>320</v>
      </c>
      <c r="Q4" s="26" t="s">
        <v>321</v>
      </c>
      <c r="R4" s="26" t="s">
        <v>319</v>
      </c>
      <c r="S4" s="26" t="s">
        <v>320</v>
      </c>
      <c r="T4" s="26" t="s">
        <v>321</v>
      </c>
      <c r="U4" s="26" t="s">
        <v>319</v>
      </c>
      <c r="V4" s="26" t="s">
        <v>320</v>
      </c>
      <c r="W4" s="26" t="s">
        <v>321</v>
      </c>
      <c r="X4" s="26" t="s">
        <v>319</v>
      </c>
      <c r="Y4" s="26" t="s">
        <v>320</v>
      </c>
      <c r="Z4" s="26" t="s">
        <v>321</v>
      </c>
      <c r="AA4" s="26" t="s">
        <v>319</v>
      </c>
      <c r="AB4" s="26" t="s">
        <v>320</v>
      </c>
      <c r="AC4" s="26" t="s">
        <v>321</v>
      </c>
      <c r="AD4" s="26" t="s">
        <v>319</v>
      </c>
      <c r="AE4" s="26" t="s">
        <v>320</v>
      </c>
      <c r="AF4" s="26" t="s">
        <v>321</v>
      </c>
      <c r="AG4" s="26" t="s">
        <v>319</v>
      </c>
      <c r="AH4" s="26" t="s">
        <v>320</v>
      </c>
      <c r="AI4" s="26" t="s">
        <v>321</v>
      </c>
      <c r="AJ4" s="26" t="s">
        <v>319</v>
      </c>
      <c r="AK4" s="26" t="s">
        <v>320</v>
      </c>
      <c r="AL4" s="26" t="s">
        <v>321</v>
      </c>
      <c r="AM4" s="26" t="s">
        <v>319</v>
      </c>
      <c r="AN4" s="26" t="s">
        <v>320</v>
      </c>
      <c r="AO4" s="26" t="s">
        <v>321</v>
      </c>
      <c r="AP4" s="26" t="s">
        <v>319</v>
      </c>
      <c r="AQ4" s="26" t="s">
        <v>320</v>
      </c>
      <c r="AR4" s="26" t="s">
        <v>321</v>
      </c>
      <c r="AS4" s="26" t="s">
        <v>319</v>
      </c>
      <c r="AT4" s="26" t="s">
        <v>320</v>
      </c>
      <c r="AU4" s="26" t="s">
        <v>321</v>
      </c>
    </row>
    <row r="5" spans="2:47">
      <c r="B5" s="36" t="s">
        <v>317</v>
      </c>
      <c r="C5" s="29" t="s">
        <v>327</v>
      </c>
      <c r="D5" s="29" t="s">
        <v>327</v>
      </c>
      <c r="E5" s="29" t="s">
        <v>327</v>
      </c>
      <c r="F5" s="29" t="s">
        <v>327</v>
      </c>
      <c r="G5" s="29" t="s">
        <v>327</v>
      </c>
      <c r="H5" s="29" t="s">
        <v>327</v>
      </c>
      <c r="I5" s="29" t="s">
        <v>327</v>
      </c>
      <c r="J5" s="29" t="s">
        <v>327</v>
      </c>
      <c r="K5" s="29" t="s">
        <v>327</v>
      </c>
      <c r="L5" s="29" t="s">
        <v>327</v>
      </c>
      <c r="M5" s="29" t="s">
        <v>327</v>
      </c>
      <c r="N5" s="29" t="s">
        <v>327</v>
      </c>
      <c r="O5" s="29" t="s">
        <v>327</v>
      </c>
      <c r="P5" s="29" t="s">
        <v>327</v>
      </c>
      <c r="Q5" s="29" t="s">
        <v>327</v>
      </c>
      <c r="R5" s="29" t="s">
        <v>327</v>
      </c>
      <c r="S5" s="29" t="s">
        <v>327</v>
      </c>
      <c r="T5" s="29" t="s">
        <v>327</v>
      </c>
      <c r="U5" s="29" t="s">
        <v>327</v>
      </c>
      <c r="V5" s="29" t="s">
        <v>327</v>
      </c>
      <c r="W5" s="29" t="s">
        <v>327</v>
      </c>
      <c r="X5" s="29" t="s">
        <v>327</v>
      </c>
      <c r="Y5" s="29" t="s">
        <v>327</v>
      </c>
      <c r="Z5" s="29" t="s">
        <v>327</v>
      </c>
      <c r="AA5" s="29" t="s">
        <v>327</v>
      </c>
      <c r="AB5" s="29" t="s">
        <v>327</v>
      </c>
      <c r="AC5" s="29" t="s">
        <v>327</v>
      </c>
      <c r="AD5" s="29" t="s">
        <v>327</v>
      </c>
      <c r="AE5" s="29" t="s">
        <v>327</v>
      </c>
      <c r="AF5" s="29" t="s">
        <v>327</v>
      </c>
      <c r="AG5" s="29" t="s">
        <v>327</v>
      </c>
      <c r="AH5" s="29" t="s">
        <v>327</v>
      </c>
      <c r="AI5" s="29" t="s">
        <v>327</v>
      </c>
      <c r="AJ5" s="29" t="s">
        <v>327</v>
      </c>
      <c r="AK5" s="29" t="s">
        <v>327</v>
      </c>
      <c r="AL5" s="29" t="s">
        <v>327</v>
      </c>
      <c r="AM5" s="29" t="s">
        <v>327</v>
      </c>
      <c r="AN5" s="29" t="s">
        <v>327</v>
      </c>
      <c r="AO5" s="29" t="s">
        <v>327</v>
      </c>
      <c r="AP5" s="29" t="s">
        <v>327</v>
      </c>
      <c r="AQ5" s="29" t="s">
        <v>327</v>
      </c>
      <c r="AR5" s="29" t="s">
        <v>327</v>
      </c>
      <c r="AS5" s="29" t="s">
        <v>327</v>
      </c>
      <c r="AT5" s="29" t="s">
        <v>327</v>
      </c>
      <c r="AU5" s="29" t="s">
        <v>327</v>
      </c>
    </row>
    <row r="6" spans="2:47">
      <c r="B6" s="37"/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2"/>
    </row>
    <row r="7" spans="2:47">
      <c r="B7" s="37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2"/>
    </row>
    <row r="8" spans="2:47">
      <c r="B8" s="37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2"/>
    </row>
    <row r="9" spans="2:47">
      <c r="B9" s="38"/>
      <c r="C9" s="33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5"/>
    </row>
  </sheetData>
  <mergeCells count="18">
    <mergeCell ref="C2:Q2"/>
    <mergeCell ref="C3:E3"/>
    <mergeCell ref="F3:H3"/>
    <mergeCell ref="I3:K3"/>
    <mergeCell ref="L3:N3"/>
    <mergeCell ref="O3:Q3"/>
    <mergeCell ref="R2:AF2"/>
    <mergeCell ref="R3:T3"/>
    <mergeCell ref="U3:W3"/>
    <mergeCell ref="X3:Z3"/>
    <mergeCell ref="AA3:AC3"/>
    <mergeCell ref="AD3:AF3"/>
    <mergeCell ref="AG2:AU2"/>
    <mergeCell ref="AG3:AI3"/>
    <mergeCell ref="AJ3:AL3"/>
    <mergeCell ref="AM3:AO3"/>
    <mergeCell ref="AP3:AR3"/>
    <mergeCell ref="AS3:AU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72C4-8DB1-4FE5-ACB6-52D9538C661E}">
  <dimension ref="B4:X25"/>
  <sheetViews>
    <sheetView showGridLines="0" zoomScale="150" zoomScaleNormal="150" workbookViewId="0">
      <selection activeCell="F12" sqref="F12"/>
    </sheetView>
  </sheetViews>
  <sheetFormatPr defaultRowHeight="15"/>
  <cols>
    <col min="1" max="1" width="11.85546875" customWidth="1"/>
    <col min="2" max="2" width="2.42578125" customWidth="1"/>
    <col min="3" max="3" width="6.28515625" customWidth="1"/>
    <col min="4" max="4" width="7.85546875" customWidth="1"/>
    <col min="5" max="16" width="5.7109375" customWidth="1"/>
    <col min="18" max="18" width="6.42578125" customWidth="1"/>
    <col min="19" max="20" width="6.28515625" bestFit="1" customWidth="1"/>
    <col min="21" max="22" width="6.28515625" customWidth="1"/>
    <col min="23" max="23" width="5.42578125" customWidth="1"/>
    <col min="24" max="24" width="6" customWidth="1"/>
  </cols>
  <sheetData>
    <row r="4" spans="2:24" ht="11.25" customHeight="1">
      <c r="B4" s="148" t="s">
        <v>338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</row>
    <row r="5" spans="2:24" ht="19.5" customHeight="1">
      <c r="B5" s="151" t="s">
        <v>335</v>
      </c>
      <c r="C5" s="152"/>
      <c r="D5" s="153"/>
      <c r="E5" s="157" t="s">
        <v>328</v>
      </c>
      <c r="F5" s="157"/>
      <c r="G5" s="157"/>
      <c r="H5" s="158" t="s">
        <v>333</v>
      </c>
      <c r="I5" s="157"/>
      <c r="J5" s="157"/>
      <c r="K5" s="158" t="s">
        <v>334</v>
      </c>
      <c r="L5" s="157"/>
      <c r="M5" s="157"/>
      <c r="N5" s="157" t="s">
        <v>329</v>
      </c>
      <c r="O5" s="157"/>
      <c r="P5" s="157"/>
      <c r="Q5" s="141" t="s">
        <v>375</v>
      </c>
      <c r="R5" s="141"/>
      <c r="S5" s="141" t="s">
        <v>357</v>
      </c>
      <c r="T5" s="141"/>
      <c r="U5" s="141" t="s">
        <v>386</v>
      </c>
      <c r="V5" s="141"/>
      <c r="W5" s="141" t="s">
        <v>360</v>
      </c>
      <c r="X5" s="141"/>
    </row>
    <row r="6" spans="2:24">
      <c r="B6" s="151" t="s">
        <v>1173</v>
      </c>
      <c r="C6" s="152"/>
      <c r="D6" s="153"/>
      <c r="E6" s="145" t="s">
        <v>614</v>
      </c>
      <c r="F6" s="146"/>
      <c r="G6" s="147"/>
      <c r="H6" s="142" t="s">
        <v>616</v>
      </c>
      <c r="I6" s="143"/>
      <c r="J6" s="144"/>
      <c r="K6" s="142" t="s">
        <v>615</v>
      </c>
      <c r="L6" s="143"/>
      <c r="M6" s="144"/>
      <c r="N6" s="145" t="s">
        <v>617</v>
      </c>
      <c r="O6" s="146"/>
      <c r="P6" s="147"/>
    </row>
    <row r="7" spans="2:24">
      <c r="B7" s="154" t="s">
        <v>336</v>
      </c>
      <c r="C7" s="155"/>
      <c r="D7" s="156"/>
      <c r="E7" s="39" t="s">
        <v>330</v>
      </c>
      <c r="F7" s="39" t="s">
        <v>331</v>
      </c>
      <c r="G7" s="39" t="s">
        <v>332</v>
      </c>
      <c r="H7" s="39" t="s">
        <v>330</v>
      </c>
      <c r="I7" s="39" t="s">
        <v>331</v>
      </c>
      <c r="J7" s="39" t="s">
        <v>332</v>
      </c>
      <c r="K7" s="39" t="s">
        <v>330</v>
      </c>
      <c r="L7" s="39" t="s">
        <v>331</v>
      </c>
      <c r="M7" s="39" t="s">
        <v>332</v>
      </c>
      <c r="N7" s="39" t="s">
        <v>330</v>
      </c>
      <c r="O7" s="39" t="s">
        <v>331</v>
      </c>
      <c r="P7" s="39" t="s">
        <v>332</v>
      </c>
      <c r="Q7" s="53" t="s">
        <v>358</v>
      </c>
      <c r="R7" s="53" t="s">
        <v>359</v>
      </c>
      <c r="S7" s="49" t="s">
        <v>358</v>
      </c>
      <c r="T7" s="49" t="s">
        <v>359</v>
      </c>
      <c r="U7" s="49" t="s">
        <v>358</v>
      </c>
      <c r="V7" s="49" t="s">
        <v>359</v>
      </c>
      <c r="W7" s="49" t="s">
        <v>358</v>
      </c>
      <c r="X7" s="49" t="s">
        <v>359</v>
      </c>
    </row>
    <row r="8" spans="2:24">
      <c r="B8" s="149" t="s">
        <v>326</v>
      </c>
      <c r="C8" s="42" t="s">
        <v>23</v>
      </c>
      <c r="D8" s="43" t="s">
        <v>342</v>
      </c>
      <c r="E8" s="83">
        <v>6.9000000000000006E-2</v>
      </c>
      <c r="F8" s="104">
        <v>5.5E-2</v>
      </c>
      <c r="G8" s="105">
        <v>0.39300000000000002</v>
      </c>
      <c r="H8" s="103">
        <v>9.4E-2</v>
      </c>
      <c r="I8" s="104">
        <v>4.7E-2</v>
      </c>
      <c r="J8" s="105">
        <v>0.47899999999999998</v>
      </c>
      <c r="K8" s="103">
        <v>0.109</v>
      </c>
      <c r="L8" s="104">
        <v>4.5999999999999999E-2</v>
      </c>
      <c r="M8" s="103">
        <v>0.49199999999999999</v>
      </c>
      <c r="N8" s="103">
        <v>0.11</v>
      </c>
      <c r="O8" s="104">
        <v>4.9000000000000002E-2</v>
      </c>
      <c r="P8" s="105">
        <v>0.45900000000000002</v>
      </c>
      <c r="Q8">
        <v>2001</v>
      </c>
      <c r="R8">
        <v>992999</v>
      </c>
      <c r="S8">
        <v>5003</v>
      </c>
      <c r="T8">
        <v>739998</v>
      </c>
      <c r="U8">
        <v>1000</v>
      </c>
      <c r="V8">
        <v>373000</v>
      </c>
      <c r="W8">
        <v>999</v>
      </c>
      <c r="X8">
        <v>997000</v>
      </c>
    </row>
    <row r="9" spans="2:24">
      <c r="B9" s="150"/>
      <c r="C9" s="42" t="s">
        <v>24</v>
      </c>
      <c r="D9" s="43" t="s">
        <v>341</v>
      </c>
      <c r="E9" s="87">
        <v>8.5000000000000006E-2</v>
      </c>
      <c r="F9" s="107">
        <v>7.6999999999999999E-2</v>
      </c>
      <c r="G9" s="103">
        <v>0.33500000000000002</v>
      </c>
      <c r="H9" s="106">
        <v>0.13800000000000001</v>
      </c>
      <c r="I9" s="107">
        <v>7.0000000000000007E-2</v>
      </c>
      <c r="J9" s="108">
        <v>0.224</v>
      </c>
      <c r="K9" s="106">
        <v>0.14799999999999999</v>
      </c>
      <c r="L9" s="107">
        <v>6.9000000000000006E-2</v>
      </c>
      <c r="M9" s="108">
        <v>0.24199999999999999</v>
      </c>
      <c r="N9" s="106">
        <v>0.14499999999999999</v>
      </c>
      <c r="O9" s="107">
        <v>6.9000000000000006E-2</v>
      </c>
      <c r="P9" s="108">
        <v>0.23599999999999999</v>
      </c>
      <c r="Q9">
        <v>2001</v>
      </c>
      <c r="R9">
        <v>993000</v>
      </c>
      <c r="S9">
        <v>5001</v>
      </c>
      <c r="T9">
        <v>627002</v>
      </c>
      <c r="U9">
        <v>2003</v>
      </c>
      <c r="V9">
        <v>288003</v>
      </c>
      <c r="W9">
        <v>1002</v>
      </c>
      <c r="X9">
        <v>995001</v>
      </c>
    </row>
    <row r="10" spans="2:24">
      <c r="B10" s="150"/>
      <c r="C10" s="42" t="s">
        <v>25</v>
      </c>
      <c r="D10" s="43" t="s">
        <v>349</v>
      </c>
      <c r="E10" s="87">
        <v>7.3999999999999996E-2</v>
      </c>
      <c r="F10" s="107">
        <v>6.0999999999999999E-2</v>
      </c>
      <c r="G10" s="108">
        <v>0.33500000000000002</v>
      </c>
      <c r="H10" s="106">
        <v>0.112</v>
      </c>
      <c r="I10" s="107">
        <v>5.6000000000000001E-2</v>
      </c>
      <c r="J10" s="108">
        <v>0.39300000000000002</v>
      </c>
      <c r="K10" s="106">
        <v>0.13100000000000001</v>
      </c>
      <c r="L10" s="107">
        <v>5.5E-2</v>
      </c>
      <c r="M10" s="103">
        <v>0.40300000000000002</v>
      </c>
      <c r="N10" s="106">
        <v>0.125</v>
      </c>
      <c r="O10" s="107">
        <v>5.6000000000000001E-2</v>
      </c>
      <c r="P10" s="108">
        <v>0.39200000000000002</v>
      </c>
      <c r="Q10">
        <v>1000</v>
      </c>
      <c r="R10">
        <v>997997</v>
      </c>
      <c r="S10">
        <v>2000</v>
      </c>
      <c r="T10">
        <v>806005</v>
      </c>
      <c r="U10">
        <v>2015</v>
      </c>
      <c r="V10">
        <v>846001</v>
      </c>
      <c r="W10">
        <v>1998</v>
      </c>
      <c r="X10">
        <v>998998</v>
      </c>
    </row>
    <row r="11" spans="2:24">
      <c r="B11" s="150"/>
      <c r="C11" s="41" t="s">
        <v>5</v>
      </c>
      <c r="D11" s="44" t="s">
        <v>353</v>
      </c>
      <c r="E11" s="87">
        <v>1.4E-2</v>
      </c>
      <c r="F11" s="107">
        <v>1.4E-2</v>
      </c>
      <c r="G11" s="108">
        <v>1.4E-2</v>
      </c>
      <c r="H11" s="106">
        <v>2.4E-2</v>
      </c>
      <c r="I11" s="107">
        <v>0.01</v>
      </c>
      <c r="J11" s="103">
        <v>0.29899999999999999</v>
      </c>
      <c r="K11" s="106">
        <v>9.9000000000000005E-2</v>
      </c>
      <c r="L11" s="107">
        <v>1.7000000000000001E-2</v>
      </c>
      <c r="M11" s="101">
        <v>-0.185</v>
      </c>
      <c r="N11" s="106">
        <v>3.1E-2</v>
      </c>
      <c r="O11" s="107">
        <v>1.2E-2</v>
      </c>
      <c r="P11" s="108">
        <v>0.16400000000000001</v>
      </c>
      <c r="Q11">
        <v>5003</v>
      </c>
      <c r="R11">
        <v>960002</v>
      </c>
      <c r="S11">
        <v>22002</v>
      </c>
      <c r="T11">
        <v>751002</v>
      </c>
      <c r="U11">
        <v>6001</v>
      </c>
      <c r="V11">
        <v>913001</v>
      </c>
      <c r="W11">
        <v>5005</v>
      </c>
      <c r="X11">
        <v>973000</v>
      </c>
    </row>
    <row r="12" spans="2:24" ht="15" customHeight="1">
      <c r="B12" s="150"/>
      <c r="C12" s="41" t="s">
        <v>337</v>
      </c>
      <c r="D12" s="44" t="s">
        <v>396</v>
      </c>
      <c r="E12" s="91">
        <v>0.19500000000000001</v>
      </c>
      <c r="F12" s="110">
        <v>0.187</v>
      </c>
      <c r="G12" s="102">
        <v>-0.111</v>
      </c>
      <c r="H12" s="112">
        <v>0.29099999999999998</v>
      </c>
      <c r="I12" s="110">
        <v>0.30599999999999999</v>
      </c>
      <c r="J12" s="102">
        <v>-0.81100000000000005</v>
      </c>
      <c r="K12" s="112">
        <v>0.252</v>
      </c>
      <c r="L12" s="110">
        <v>0.16300000000000001</v>
      </c>
      <c r="M12" s="113">
        <v>3.5000000000000003E-2</v>
      </c>
      <c r="N12" s="112">
        <v>0.29499999999999998</v>
      </c>
      <c r="O12" s="110">
        <v>0.152</v>
      </c>
      <c r="P12" s="103">
        <v>9.8000000000000004E-2</v>
      </c>
      <c r="Q12">
        <v>1001</v>
      </c>
      <c r="R12">
        <v>987000</v>
      </c>
      <c r="S12">
        <v>6004</v>
      </c>
      <c r="T12">
        <v>273003</v>
      </c>
      <c r="U12">
        <v>2004</v>
      </c>
      <c r="V12" s="54">
        <v>80001</v>
      </c>
      <c r="W12">
        <v>1999</v>
      </c>
      <c r="X12">
        <v>994995</v>
      </c>
    </row>
    <row r="13" spans="2:24">
      <c r="B13" s="149" t="s">
        <v>618</v>
      </c>
      <c r="C13" s="41" t="s">
        <v>401</v>
      </c>
      <c r="D13" s="45" t="s">
        <v>402</v>
      </c>
      <c r="E13" s="87">
        <v>2.3E-2</v>
      </c>
      <c r="F13" s="107">
        <v>4.0000000000000001E-3</v>
      </c>
      <c r="G13" s="103">
        <v>0.91700000000000004</v>
      </c>
      <c r="H13" s="106">
        <v>3.3000000000000002E-2</v>
      </c>
      <c r="I13" s="107">
        <v>8.0000000000000002E-3</v>
      </c>
      <c r="J13" s="108">
        <v>0.85099999999999998</v>
      </c>
      <c r="K13" s="106">
        <v>5.8000000000000003E-2</v>
      </c>
      <c r="L13" s="107">
        <v>6.0000000000000001E-3</v>
      </c>
      <c r="M13" s="108">
        <v>0.88500000000000001</v>
      </c>
      <c r="N13" s="106">
        <v>3.4000000000000002E-2</v>
      </c>
      <c r="O13" s="107">
        <v>5.0000000000000001E-3</v>
      </c>
      <c r="P13" s="108">
        <v>0.89100000000000001</v>
      </c>
      <c r="Q13">
        <v>1000</v>
      </c>
      <c r="R13">
        <v>993000</v>
      </c>
      <c r="S13">
        <v>6001</v>
      </c>
      <c r="T13">
        <v>379999</v>
      </c>
      <c r="U13">
        <v>1996</v>
      </c>
      <c r="V13">
        <v>532000</v>
      </c>
      <c r="W13">
        <v>1998</v>
      </c>
      <c r="X13">
        <v>993998</v>
      </c>
    </row>
    <row r="14" spans="2:24">
      <c r="B14" s="150"/>
      <c r="C14" s="41" t="s">
        <v>406</v>
      </c>
      <c r="D14" s="45" t="s">
        <v>410</v>
      </c>
      <c r="E14" s="87">
        <v>1.4E-2</v>
      </c>
      <c r="F14" s="107">
        <v>3.0000000000000001E-3</v>
      </c>
      <c r="G14" s="103">
        <v>0.79500000000000004</v>
      </c>
      <c r="H14" s="106">
        <v>3.1E-2</v>
      </c>
      <c r="I14" s="107">
        <v>8.0000000000000002E-3</v>
      </c>
      <c r="J14" s="108">
        <v>0.53300000000000003</v>
      </c>
      <c r="K14" s="106">
        <v>5.8000000000000003E-2</v>
      </c>
      <c r="L14" s="107">
        <v>6.0000000000000001E-3</v>
      </c>
      <c r="M14" s="108">
        <v>0.66400000000000003</v>
      </c>
      <c r="N14" s="106">
        <v>3.1E-2</v>
      </c>
      <c r="O14" s="107">
        <v>4.0000000000000001E-3</v>
      </c>
      <c r="P14" s="108">
        <v>0.745</v>
      </c>
      <c r="Q14">
        <v>999</v>
      </c>
      <c r="R14">
        <v>997999</v>
      </c>
      <c r="S14">
        <v>2007</v>
      </c>
      <c r="T14">
        <v>796002</v>
      </c>
      <c r="U14">
        <v>1001</v>
      </c>
      <c r="V14">
        <v>988001</v>
      </c>
      <c r="W14">
        <v>1002</v>
      </c>
      <c r="X14">
        <v>999000</v>
      </c>
    </row>
    <row r="15" spans="2:24">
      <c r="B15" s="150"/>
      <c r="C15" s="41" t="s">
        <v>22</v>
      </c>
      <c r="D15" s="45" t="s">
        <v>409</v>
      </c>
      <c r="E15" s="87">
        <v>1.2999999999999999E-2</v>
      </c>
      <c r="F15" s="107">
        <v>3.0000000000000001E-3</v>
      </c>
      <c r="G15" s="103">
        <v>0.86</v>
      </c>
      <c r="H15" s="106">
        <v>1.7999999999999999E-2</v>
      </c>
      <c r="I15" s="107">
        <v>4.0000000000000001E-3</v>
      </c>
      <c r="J15" s="108">
        <v>0.82699999999999996</v>
      </c>
      <c r="K15" s="106">
        <v>8.3000000000000004E-2</v>
      </c>
      <c r="L15" s="107">
        <v>8.0000000000000002E-3</v>
      </c>
      <c r="M15" s="108">
        <v>0.67500000000000004</v>
      </c>
      <c r="N15" s="106">
        <v>2.9000000000000001E-2</v>
      </c>
      <c r="O15" s="107">
        <v>4.0000000000000001E-3</v>
      </c>
      <c r="P15" s="108">
        <v>0.82399999999999995</v>
      </c>
      <c r="Q15">
        <v>3004</v>
      </c>
      <c r="R15">
        <v>982000</v>
      </c>
      <c r="S15">
        <v>13999</v>
      </c>
      <c r="T15">
        <v>182002</v>
      </c>
      <c r="U15">
        <v>2965</v>
      </c>
      <c r="V15">
        <v>135966</v>
      </c>
      <c r="W15">
        <v>2001</v>
      </c>
      <c r="X15">
        <v>990001</v>
      </c>
    </row>
    <row r="16" spans="2:24">
      <c r="B16" s="150"/>
      <c r="C16" s="41" t="s">
        <v>6</v>
      </c>
      <c r="D16" s="45" t="s">
        <v>407</v>
      </c>
      <c r="E16" s="87">
        <v>2.5000000000000001E-2</v>
      </c>
      <c r="F16" s="107">
        <v>1.4E-2</v>
      </c>
      <c r="G16" s="108">
        <v>0.58699999999999997</v>
      </c>
      <c r="H16" s="106">
        <v>4.5999999999999999E-2</v>
      </c>
      <c r="I16" s="107">
        <v>1.2999999999999999E-2</v>
      </c>
      <c r="J16" s="108">
        <v>0.61499999999999999</v>
      </c>
      <c r="K16" s="106">
        <v>5.5E-2</v>
      </c>
      <c r="L16" s="107">
        <v>1.2E-2</v>
      </c>
      <c r="M16" s="103">
        <v>0.65600000000000003</v>
      </c>
      <c r="N16" s="106">
        <v>4.2999999999999997E-2</v>
      </c>
      <c r="O16" s="107">
        <v>1.2E-2</v>
      </c>
      <c r="P16" s="108">
        <v>0.64300000000000002</v>
      </c>
      <c r="Q16">
        <v>2002</v>
      </c>
      <c r="R16">
        <v>988998</v>
      </c>
      <c r="S16">
        <v>6003</v>
      </c>
      <c r="T16">
        <v>510003</v>
      </c>
      <c r="U16">
        <v>3009</v>
      </c>
      <c r="V16">
        <v>625002</v>
      </c>
      <c r="W16">
        <v>1000</v>
      </c>
      <c r="X16">
        <v>986999</v>
      </c>
    </row>
    <row r="17" spans="2:24">
      <c r="B17" s="150"/>
      <c r="C17" s="41" t="s">
        <v>7</v>
      </c>
      <c r="D17" s="45" t="s">
        <v>408</v>
      </c>
      <c r="E17" s="91">
        <v>2.9000000000000001E-2</v>
      </c>
      <c r="F17" s="110">
        <v>1.2E-2</v>
      </c>
      <c r="G17" s="113">
        <v>0.73799999999999999</v>
      </c>
      <c r="H17" s="112">
        <v>3.6999999999999998E-2</v>
      </c>
      <c r="I17" s="110">
        <v>8.9999999999999993E-3</v>
      </c>
      <c r="J17" s="103">
        <v>0.79500000000000004</v>
      </c>
      <c r="K17" s="112">
        <v>8.2000000000000003E-2</v>
      </c>
      <c r="L17" s="110">
        <v>1.2E-2</v>
      </c>
      <c r="M17" s="113">
        <v>0.74099999999999999</v>
      </c>
      <c r="N17" s="112">
        <v>4.4999999999999998E-2</v>
      </c>
      <c r="O17" s="110">
        <v>1.0999999999999999E-2</v>
      </c>
      <c r="P17" s="113">
        <v>0.76</v>
      </c>
      <c r="Q17">
        <v>1000</v>
      </c>
      <c r="R17">
        <v>985000</v>
      </c>
      <c r="S17">
        <v>8000</v>
      </c>
      <c r="T17">
        <v>550003</v>
      </c>
      <c r="U17">
        <v>1002</v>
      </c>
      <c r="V17">
        <v>915002</v>
      </c>
      <c r="W17">
        <v>2002</v>
      </c>
      <c r="X17">
        <v>994999</v>
      </c>
    </row>
    <row r="18" spans="2:24">
      <c r="B18" s="149" t="s">
        <v>619</v>
      </c>
      <c r="C18" s="41" t="s">
        <v>20</v>
      </c>
      <c r="D18" s="45" t="s">
        <v>620</v>
      </c>
      <c r="E18" s="87">
        <v>0.105</v>
      </c>
      <c r="F18" s="107">
        <v>8.5999999999999993E-2</v>
      </c>
      <c r="G18" s="108">
        <v>0.22</v>
      </c>
      <c r="H18" s="106">
        <v>0.17499999999999999</v>
      </c>
      <c r="I18" s="107">
        <v>0.10299999999999999</v>
      </c>
      <c r="J18" s="108">
        <v>6.5000000000000002E-2</v>
      </c>
      <c r="K18" s="106">
        <v>0.159</v>
      </c>
      <c r="L18" s="107">
        <v>7.6999999999999999E-2</v>
      </c>
      <c r="M18" s="108">
        <v>0.29899999999999999</v>
      </c>
      <c r="N18" s="106">
        <v>0.17699999999999999</v>
      </c>
      <c r="O18" s="107">
        <v>0.08</v>
      </c>
      <c r="P18" s="108">
        <v>0.27800000000000002</v>
      </c>
      <c r="Q18">
        <v>1000</v>
      </c>
      <c r="R18">
        <v>998002</v>
      </c>
      <c r="S18">
        <v>2000</v>
      </c>
      <c r="T18">
        <v>663999</v>
      </c>
      <c r="U18">
        <v>2001</v>
      </c>
      <c r="V18">
        <v>954000</v>
      </c>
      <c r="W18">
        <v>1000</v>
      </c>
      <c r="X18">
        <v>996000</v>
      </c>
    </row>
    <row r="19" spans="2:24">
      <c r="B19" s="150"/>
      <c r="C19" s="41" t="s">
        <v>406</v>
      </c>
      <c r="D19" s="45" t="s">
        <v>624</v>
      </c>
      <c r="E19" s="87">
        <v>8.5000000000000006E-2</v>
      </c>
      <c r="F19" s="107">
        <v>7.3999999999999996E-2</v>
      </c>
      <c r="G19" s="108">
        <v>0.29299999999999998</v>
      </c>
      <c r="H19" s="106">
        <v>0.13</v>
      </c>
      <c r="I19" s="107">
        <v>6.8000000000000005E-2</v>
      </c>
      <c r="J19" s="108">
        <v>0.35699999999999998</v>
      </c>
      <c r="K19" s="106">
        <v>0.15</v>
      </c>
      <c r="L19" s="107">
        <v>6.9000000000000006E-2</v>
      </c>
      <c r="M19" s="108">
        <v>0.34399999999999997</v>
      </c>
      <c r="N19" s="106">
        <v>0.33900000000000002</v>
      </c>
      <c r="O19" s="107">
        <v>6.9000000000000006E-2</v>
      </c>
      <c r="P19" s="108">
        <v>0.14299999999999999</v>
      </c>
      <c r="Q19">
        <v>972</v>
      </c>
      <c r="R19">
        <v>995417</v>
      </c>
      <c r="S19">
        <v>5002</v>
      </c>
      <c r="T19">
        <v>526003</v>
      </c>
      <c r="U19">
        <v>999</v>
      </c>
      <c r="V19">
        <v>754000</v>
      </c>
      <c r="W19">
        <v>1003</v>
      </c>
      <c r="X19">
        <v>999001</v>
      </c>
    </row>
    <row r="20" spans="2:24">
      <c r="B20" s="150"/>
      <c r="C20" s="59">
        <v>6002</v>
      </c>
      <c r="D20" s="45" t="s">
        <v>621</v>
      </c>
      <c r="E20" s="87">
        <v>0.21</v>
      </c>
      <c r="F20" s="107">
        <v>0.19900000000000001</v>
      </c>
      <c r="G20" s="108">
        <v>3.5000000000000003E-2</v>
      </c>
      <c r="H20" s="106">
        <v>0.29399999999999998</v>
      </c>
      <c r="I20" s="107">
        <v>0.154</v>
      </c>
      <c r="J20" s="108">
        <v>0.252</v>
      </c>
      <c r="K20" s="106">
        <v>0.254</v>
      </c>
      <c r="L20" s="107">
        <v>0.16800000000000001</v>
      </c>
      <c r="M20" s="108">
        <v>0.186</v>
      </c>
      <c r="N20" s="106">
        <v>0.318</v>
      </c>
      <c r="O20" s="107">
        <v>0.16200000000000001</v>
      </c>
      <c r="P20" s="108">
        <v>0.215</v>
      </c>
      <c r="Q20">
        <v>2003</v>
      </c>
      <c r="R20">
        <v>992001</v>
      </c>
      <c r="S20">
        <v>6999</v>
      </c>
      <c r="T20">
        <v>276002</v>
      </c>
      <c r="U20">
        <v>3001</v>
      </c>
      <c r="V20">
        <v>329842</v>
      </c>
      <c r="W20">
        <v>3021</v>
      </c>
      <c r="X20">
        <v>997000</v>
      </c>
    </row>
    <row r="21" spans="2:24">
      <c r="B21" s="150"/>
      <c r="C21" s="41" t="s">
        <v>22</v>
      </c>
      <c r="D21" s="45" t="s">
        <v>622</v>
      </c>
      <c r="E21" s="87">
        <v>8.4000000000000005E-2</v>
      </c>
      <c r="F21" s="107">
        <v>7.3999999999999996E-2</v>
      </c>
      <c r="G21" s="108">
        <v>0.439</v>
      </c>
      <c r="H21" s="106">
        <v>0.13100000000000001</v>
      </c>
      <c r="I21" s="107">
        <v>6.0999999999999999E-2</v>
      </c>
      <c r="J21" s="108">
        <v>0.53300000000000003</v>
      </c>
      <c r="K21" s="106">
        <v>0.14199999999999999</v>
      </c>
      <c r="L21" s="107">
        <v>6.5000000000000002E-2</v>
      </c>
      <c r="M21" s="108">
        <v>0.502</v>
      </c>
      <c r="N21" s="106">
        <v>0.14199999999999999</v>
      </c>
      <c r="O21" s="107">
        <v>6.6000000000000003E-2</v>
      </c>
      <c r="P21" s="108">
        <v>0.496</v>
      </c>
      <c r="Q21">
        <v>2000</v>
      </c>
      <c r="R21">
        <v>990001</v>
      </c>
      <c r="S21">
        <v>11000</v>
      </c>
      <c r="T21">
        <v>213001</v>
      </c>
      <c r="U21">
        <v>2002</v>
      </c>
      <c r="V21">
        <v>321486</v>
      </c>
      <c r="W21">
        <v>1997</v>
      </c>
      <c r="X21">
        <v>995999</v>
      </c>
    </row>
    <row r="22" spans="2:24">
      <c r="B22" s="150"/>
      <c r="C22" s="41" t="s">
        <v>4</v>
      </c>
      <c r="D22" s="45" t="s">
        <v>623</v>
      </c>
      <c r="E22" s="91">
        <v>0.19400000000000001</v>
      </c>
      <c r="F22" s="115">
        <v>0.19</v>
      </c>
      <c r="G22" s="118">
        <v>-0.14899999999999999</v>
      </c>
      <c r="H22" s="114">
        <v>0.27400000000000002</v>
      </c>
      <c r="I22" s="115">
        <v>0.15</v>
      </c>
      <c r="J22" s="116">
        <v>9.0999999999999998E-2</v>
      </c>
      <c r="K22" s="114">
        <v>0.251</v>
      </c>
      <c r="L22" s="115">
        <v>0.16200000000000001</v>
      </c>
      <c r="M22" s="116">
        <v>1.4999999999999999E-2</v>
      </c>
      <c r="N22" s="114">
        <v>0.30199999999999999</v>
      </c>
      <c r="O22" s="115">
        <v>0.154</v>
      </c>
      <c r="P22" s="116">
        <v>6.8000000000000005E-2</v>
      </c>
      <c r="Q22">
        <v>1999</v>
      </c>
      <c r="R22">
        <v>993997</v>
      </c>
      <c r="S22">
        <v>4001</v>
      </c>
      <c r="T22">
        <v>554003</v>
      </c>
      <c r="U22">
        <v>3004</v>
      </c>
      <c r="V22">
        <v>527786</v>
      </c>
      <c r="W22">
        <v>2000</v>
      </c>
      <c r="X22">
        <v>998998</v>
      </c>
    </row>
    <row r="23" spans="2:24">
      <c r="F23" s="130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>
        <f t="shared" ref="Q23:X23" si="0">SUM(Q8:Q22)/(1000*60)</f>
        <v>0.44974999999999998</v>
      </c>
      <c r="R23">
        <f t="shared" si="0"/>
        <v>247.45688333333334</v>
      </c>
      <c r="S23">
        <f t="shared" si="0"/>
        <v>1.7503666666666666</v>
      </c>
      <c r="T23">
        <f t="shared" si="0"/>
        <v>130.80045000000001</v>
      </c>
      <c r="U23">
        <f t="shared" si="0"/>
        <v>0.56671666666666665</v>
      </c>
      <c r="V23">
        <f t="shared" si="0"/>
        <v>143.05151666666666</v>
      </c>
      <c r="W23">
        <f t="shared" si="0"/>
        <v>0.46711666666666668</v>
      </c>
      <c r="X23">
        <f t="shared" si="0"/>
        <v>248.51648333333333</v>
      </c>
    </row>
    <row r="24" spans="2:24"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24"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</sheetData>
  <mergeCells count="19">
    <mergeCell ref="B4:P4"/>
    <mergeCell ref="B13:B17"/>
    <mergeCell ref="B18:B22"/>
    <mergeCell ref="B5:D5"/>
    <mergeCell ref="B6:D6"/>
    <mergeCell ref="B7:D7"/>
    <mergeCell ref="B8:B12"/>
    <mergeCell ref="E5:G5"/>
    <mergeCell ref="H5:J5"/>
    <mergeCell ref="K5:M5"/>
    <mergeCell ref="N5:P5"/>
    <mergeCell ref="E6:G6"/>
    <mergeCell ref="S5:T5"/>
    <mergeCell ref="W5:X5"/>
    <mergeCell ref="Q5:R5"/>
    <mergeCell ref="U5:V5"/>
    <mergeCell ref="H6:J6"/>
    <mergeCell ref="K6:M6"/>
    <mergeCell ref="N6:P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AF0E-729C-4FDB-9FBB-10559FB2CB5D}">
  <dimension ref="B4:AC44"/>
  <sheetViews>
    <sheetView showGridLines="0" topLeftCell="A3" zoomScale="174" zoomScaleNormal="174" workbookViewId="0">
      <selection activeCell="S22" sqref="B4:S22"/>
    </sheetView>
  </sheetViews>
  <sheetFormatPr defaultRowHeight="15"/>
  <cols>
    <col min="1" max="1" width="9.140625" customWidth="1"/>
    <col min="2" max="2" width="2.5703125" customWidth="1"/>
    <col min="3" max="3" width="6.28515625" customWidth="1"/>
    <col min="4" max="4" width="7.85546875" customWidth="1"/>
    <col min="5" max="19" width="4.85546875" customWidth="1"/>
    <col min="21" max="21" width="6.42578125" customWidth="1"/>
    <col min="22" max="23" width="6.28515625" bestFit="1" customWidth="1"/>
    <col min="24" max="25" width="6.28515625" customWidth="1"/>
    <col min="26" max="27" width="6" customWidth="1"/>
  </cols>
  <sheetData>
    <row r="4" spans="2:29">
      <c r="B4" s="148" t="s">
        <v>625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2:29" ht="23.25" customHeight="1">
      <c r="B5" s="151" t="s">
        <v>335</v>
      </c>
      <c r="C5" s="152"/>
      <c r="D5" s="153"/>
      <c r="E5" s="157" t="s">
        <v>328</v>
      </c>
      <c r="F5" s="157"/>
      <c r="G5" s="157"/>
      <c r="H5" s="158" t="s">
        <v>333</v>
      </c>
      <c r="I5" s="157"/>
      <c r="J5" s="157"/>
      <c r="K5" s="158" t="s">
        <v>334</v>
      </c>
      <c r="L5" s="157"/>
      <c r="M5" s="157"/>
      <c r="N5" s="157" t="s">
        <v>626</v>
      </c>
      <c r="O5" s="157"/>
      <c r="P5" s="157"/>
      <c r="Q5" s="157" t="s">
        <v>627</v>
      </c>
      <c r="R5" s="157"/>
      <c r="S5" s="157"/>
      <c r="T5" s="141" t="s">
        <v>375</v>
      </c>
      <c r="U5" s="141"/>
      <c r="V5" s="141" t="s">
        <v>357</v>
      </c>
      <c r="W5" s="141"/>
      <c r="X5" s="141" t="s">
        <v>1096</v>
      </c>
      <c r="Y5" s="141"/>
      <c r="Z5" s="141" t="s">
        <v>1095</v>
      </c>
      <c r="AA5" s="141"/>
      <c r="AB5" s="48" t="s">
        <v>627</v>
      </c>
      <c r="AC5" s="48"/>
    </row>
    <row r="6" spans="2:29">
      <c r="B6" s="151" t="s">
        <v>1102</v>
      </c>
      <c r="C6" s="152"/>
      <c r="D6" s="153"/>
      <c r="E6" s="145" t="s">
        <v>1097</v>
      </c>
      <c r="F6" s="146"/>
      <c r="G6" s="147"/>
      <c r="H6" s="142" t="s">
        <v>1098</v>
      </c>
      <c r="I6" s="143"/>
      <c r="J6" s="144"/>
      <c r="K6" s="142" t="s">
        <v>1099</v>
      </c>
      <c r="L6" s="143"/>
      <c r="M6" s="144"/>
      <c r="N6" s="142" t="s">
        <v>1100</v>
      </c>
      <c r="O6" s="143"/>
      <c r="P6" s="144"/>
      <c r="Q6" s="145" t="s">
        <v>1101</v>
      </c>
      <c r="R6" s="146"/>
      <c r="S6" s="147"/>
    </row>
    <row r="7" spans="2:29">
      <c r="B7" s="154" t="s">
        <v>336</v>
      </c>
      <c r="C7" s="155"/>
      <c r="D7" s="156"/>
      <c r="E7" s="39" t="s">
        <v>629</v>
      </c>
      <c r="F7" s="39" t="s">
        <v>628</v>
      </c>
      <c r="G7" s="39" t="s">
        <v>1094</v>
      </c>
      <c r="H7" s="39" t="s">
        <v>629</v>
      </c>
      <c r="I7" s="39" t="s">
        <v>628</v>
      </c>
      <c r="J7" s="39" t="s">
        <v>1094</v>
      </c>
      <c r="K7" s="39" t="s">
        <v>629</v>
      </c>
      <c r="L7" s="39" t="s">
        <v>628</v>
      </c>
      <c r="M7" s="39" t="s">
        <v>1094</v>
      </c>
      <c r="N7" s="39" t="s">
        <v>629</v>
      </c>
      <c r="O7" s="39" t="s">
        <v>628</v>
      </c>
      <c r="P7" s="39" t="s">
        <v>1094</v>
      </c>
      <c r="Q7" s="39" t="s">
        <v>629</v>
      </c>
      <c r="R7" s="39" t="s">
        <v>628</v>
      </c>
      <c r="S7" s="39" t="s">
        <v>1094</v>
      </c>
      <c r="T7" s="53" t="s">
        <v>358</v>
      </c>
      <c r="U7" s="53" t="s">
        <v>359</v>
      </c>
      <c r="V7" s="49" t="s">
        <v>358</v>
      </c>
      <c r="W7" s="49" t="s">
        <v>359</v>
      </c>
      <c r="Z7" s="49" t="s">
        <v>358</v>
      </c>
      <c r="AA7" s="49" t="s">
        <v>359</v>
      </c>
      <c r="AB7" s="49" t="s">
        <v>358</v>
      </c>
      <c r="AC7" s="49" t="s">
        <v>359</v>
      </c>
    </row>
    <row r="8" spans="2:29">
      <c r="B8" s="149" t="s">
        <v>326</v>
      </c>
      <c r="C8" s="42" t="s">
        <v>23</v>
      </c>
      <c r="D8" s="43" t="s">
        <v>342</v>
      </c>
      <c r="E8" s="103">
        <v>0.76300000000000001</v>
      </c>
      <c r="F8" s="104">
        <v>0.75800000000000001</v>
      </c>
      <c r="G8" s="105">
        <v>0.76800000000000002</v>
      </c>
      <c r="H8" s="103">
        <v>3.4000000000000002E-2</v>
      </c>
      <c r="I8" s="104">
        <v>1.7000000000000001E-2</v>
      </c>
      <c r="J8" s="105">
        <v>1</v>
      </c>
      <c r="K8" s="83">
        <v>0.78800000000000003</v>
      </c>
      <c r="L8" s="104">
        <v>0.75</v>
      </c>
      <c r="M8" s="105">
        <v>0.83</v>
      </c>
      <c r="N8" s="103">
        <v>0.78700000000000003</v>
      </c>
      <c r="O8" s="104">
        <v>0.75600000000000001</v>
      </c>
      <c r="P8" s="105">
        <v>0.82</v>
      </c>
      <c r="Q8" s="103">
        <v>0.61799999999999999</v>
      </c>
      <c r="R8" s="104">
        <v>0.45600000000000002</v>
      </c>
      <c r="S8" s="105">
        <v>0.95699999999999996</v>
      </c>
      <c r="T8">
        <v>5901</v>
      </c>
      <c r="U8">
        <v>121232</v>
      </c>
      <c r="V8">
        <v>20001</v>
      </c>
      <c r="W8">
        <v>32998</v>
      </c>
      <c r="X8">
        <v>7997</v>
      </c>
      <c r="Y8">
        <v>406000</v>
      </c>
      <c r="Z8">
        <v>4999</v>
      </c>
      <c r="AA8">
        <v>508004</v>
      </c>
      <c r="AB8">
        <v>5001</v>
      </c>
      <c r="AC8">
        <v>14999</v>
      </c>
    </row>
    <row r="9" spans="2:29">
      <c r="B9" s="150"/>
      <c r="C9" s="42" t="s">
        <v>24</v>
      </c>
      <c r="D9" s="43" t="s">
        <v>341</v>
      </c>
      <c r="E9" s="106">
        <v>0.83799999999999997</v>
      </c>
      <c r="F9" s="107">
        <v>0.873</v>
      </c>
      <c r="G9" s="108">
        <v>0.80700000000000005</v>
      </c>
      <c r="H9" s="106">
        <v>0</v>
      </c>
      <c r="I9" s="107">
        <v>0</v>
      </c>
      <c r="J9" s="108">
        <v>0</v>
      </c>
      <c r="K9" s="106">
        <v>0.85899999999999999</v>
      </c>
      <c r="L9" s="107">
        <v>0.87</v>
      </c>
      <c r="M9" s="108">
        <v>0.84699999999999998</v>
      </c>
      <c r="N9" s="87">
        <v>0.86899999999999999</v>
      </c>
      <c r="O9" s="107">
        <v>0.873</v>
      </c>
      <c r="P9" s="108">
        <v>0.86499999999999999</v>
      </c>
      <c r="Q9" s="106">
        <v>0.63900000000000001</v>
      </c>
      <c r="R9" s="107">
        <v>0.47</v>
      </c>
      <c r="S9" s="108">
        <v>0.99399999999999999</v>
      </c>
      <c r="T9">
        <v>9997</v>
      </c>
      <c r="U9">
        <v>132002</v>
      </c>
      <c r="V9">
        <v>28001</v>
      </c>
      <c r="W9">
        <v>159715</v>
      </c>
      <c r="X9">
        <v>6001</v>
      </c>
      <c r="Y9">
        <v>528998</v>
      </c>
      <c r="Z9">
        <v>6001</v>
      </c>
      <c r="AA9">
        <v>794029</v>
      </c>
      <c r="AB9">
        <v>7001</v>
      </c>
      <c r="AC9">
        <v>22999</v>
      </c>
    </row>
    <row r="10" spans="2:29">
      <c r="B10" s="150"/>
      <c r="C10" s="42" t="s">
        <v>25</v>
      </c>
      <c r="D10" s="43" t="s">
        <v>349</v>
      </c>
      <c r="E10" s="106">
        <v>0.78100000000000003</v>
      </c>
      <c r="F10" s="107">
        <v>0.79300000000000004</v>
      </c>
      <c r="G10" s="108">
        <v>0.76900000000000002</v>
      </c>
      <c r="H10" s="106">
        <v>0</v>
      </c>
      <c r="I10" s="107">
        <v>0</v>
      </c>
      <c r="J10" s="108">
        <v>0</v>
      </c>
      <c r="K10" s="87">
        <v>0.78900000000000003</v>
      </c>
      <c r="L10" s="107">
        <v>0.746</v>
      </c>
      <c r="M10" s="108">
        <v>0.83799999999999997</v>
      </c>
      <c r="N10" s="106">
        <v>0.77100000000000002</v>
      </c>
      <c r="O10" s="107">
        <v>0.751</v>
      </c>
      <c r="P10" s="108">
        <v>0.79200000000000004</v>
      </c>
      <c r="Q10" s="106">
        <v>0.35799999999999998</v>
      </c>
      <c r="R10" s="107">
        <v>0.218</v>
      </c>
      <c r="S10" s="108">
        <v>1</v>
      </c>
      <c r="T10">
        <v>5907</v>
      </c>
      <c r="U10">
        <v>113203</v>
      </c>
      <c r="V10">
        <v>10004</v>
      </c>
      <c r="W10">
        <v>421956</v>
      </c>
      <c r="X10">
        <v>4968</v>
      </c>
      <c r="Y10">
        <v>81028</v>
      </c>
      <c r="Z10">
        <v>1978</v>
      </c>
      <c r="AA10">
        <v>219036</v>
      </c>
      <c r="AB10">
        <v>2995</v>
      </c>
      <c r="AC10">
        <v>4001</v>
      </c>
    </row>
    <row r="11" spans="2:29">
      <c r="B11" s="150"/>
      <c r="C11" s="41" t="s">
        <v>5</v>
      </c>
      <c r="D11" s="44" t="s">
        <v>353</v>
      </c>
      <c r="E11" s="106">
        <v>0.61499999999999999</v>
      </c>
      <c r="F11" s="107">
        <v>0.71199999999999997</v>
      </c>
      <c r="G11" s="108">
        <v>0.54100000000000004</v>
      </c>
      <c r="H11" s="106">
        <v>6.8000000000000005E-2</v>
      </c>
      <c r="I11" s="107">
        <v>3.5000000000000003E-2</v>
      </c>
      <c r="J11" s="108">
        <v>0.94099999999999995</v>
      </c>
      <c r="K11" s="87">
        <v>0.67800000000000005</v>
      </c>
      <c r="L11" s="107">
        <v>0.73199999999999998</v>
      </c>
      <c r="M11" s="108">
        <v>0.63100000000000001</v>
      </c>
      <c r="N11" s="106">
        <v>0.59499999999999997</v>
      </c>
      <c r="O11" s="107">
        <v>0.70399999999999996</v>
      </c>
      <c r="P11" s="109">
        <v>0.51500000000000001</v>
      </c>
      <c r="Q11" s="106">
        <v>0.252</v>
      </c>
      <c r="R11" s="107">
        <v>0.14399999999999999</v>
      </c>
      <c r="S11" s="108">
        <v>0.99199999999999999</v>
      </c>
      <c r="T11">
        <v>38001</v>
      </c>
      <c r="U11">
        <v>304999</v>
      </c>
      <c r="V11">
        <v>191999</v>
      </c>
      <c r="W11">
        <v>619456</v>
      </c>
      <c r="X11">
        <v>36997</v>
      </c>
      <c r="Y11">
        <v>182999</v>
      </c>
      <c r="Z11">
        <v>34000</v>
      </c>
      <c r="AA11">
        <v>236999</v>
      </c>
      <c r="AB11">
        <v>33999</v>
      </c>
      <c r="AC11">
        <v>129002</v>
      </c>
    </row>
    <row r="12" spans="2:29" ht="15" customHeight="1">
      <c r="B12" s="150"/>
      <c r="C12" s="41" t="s">
        <v>337</v>
      </c>
      <c r="D12" s="44" t="s">
        <v>396</v>
      </c>
      <c r="E12" s="87">
        <v>0.71099999999999997</v>
      </c>
      <c r="F12" s="110">
        <v>0.755</v>
      </c>
      <c r="G12" s="111">
        <v>0.67200000000000004</v>
      </c>
      <c r="H12" s="112">
        <v>4.2999999999999997E-2</v>
      </c>
      <c r="I12" s="110">
        <v>2.1999999999999999E-2</v>
      </c>
      <c r="J12" s="111">
        <v>1</v>
      </c>
      <c r="K12" s="112">
        <v>0.70799999999999996</v>
      </c>
      <c r="L12" s="110">
        <v>0.70899999999999996</v>
      </c>
      <c r="M12" s="113">
        <v>0.70599999999999996</v>
      </c>
      <c r="N12" s="112">
        <v>0.70099999999999996</v>
      </c>
      <c r="O12" s="110">
        <v>0.71899999999999997</v>
      </c>
      <c r="P12" s="113">
        <v>0.68400000000000005</v>
      </c>
      <c r="Q12" s="112">
        <v>0.39500000000000002</v>
      </c>
      <c r="R12" s="110">
        <v>0.248</v>
      </c>
      <c r="S12" s="113">
        <v>0.96899999999999997</v>
      </c>
      <c r="T12">
        <v>7999</v>
      </c>
      <c r="U12">
        <v>137000</v>
      </c>
      <c r="V12">
        <v>38000</v>
      </c>
      <c r="W12">
        <v>930999</v>
      </c>
      <c r="X12">
        <v>8001</v>
      </c>
      <c r="Y12">
        <v>944002</v>
      </c>
      <c r="Z12">
        <v>7997</v>
      </c>
      <c r="AA12" s="54">
        <v>93001</v>
      </c>
      <c r="AB12">
        <v>8000</v>
      </c>
      <c r="AC12">
        <v>30032</v>
      </c>
    </row>
    <row r="13" spans="2:29">
      <c r="B13" s="149" t="s">
        <v>618</v>
      </c>
      <c r="C13" s="41" t="s">
        <v>401</v>
      </c>
      <c r="D13" s="45" t="s">
        <v>402</v>
      </c>
      <c r="E13" s="87">
        <v>0.91100000000000003</v>
      </c>
      <c r="F13" s="107">
        <v>0.91200000000000003</v>
      </c>
      <c r="G13" s="108">
        <v>0.90900000000000003</v>
      </c>
      <c r="H13" s="106">
        <v>0.16500000000000001</v>
      </c>
      <c r="I13" s="107">
        <v>0.09</v>
      </c>
      <c r="J13" s="108">
        <v>0.98099999999999998</v>
      </c>
      <c r="K13" s="106">
        <v>0.90700000000000003</v>
      </c>
      <c r="L13" s="107">
        <v>0.89100000000000001</v>
      </c>
      <c r="M13" s="108">
        <v>0.92300000000000004</v>
      </c>
      <c r="N13" s="106">
        <v>0.91500000000000004</v>
      </c>
      <c r="O13" s="107">
        <v>0.90300000000000002</v>
      </c>
      <c r="P13" s="108">
        <v>0.92800000000000005</v>
      </c>
      <c r="Q13" s="106">
        <v>0.82299999999999995</v>
      </c>
      <c r="R13" s="107">
        <v>0.70299999999999996</v>
      </c>
      <c r="S13" s="108">
        <v>0.99399999999999999</v>
      </c>
      <c r="T13">
        <v>6944</v>
      </c>
      <c r="U13">
        <v>121081</v>
      </c>
      <c r="V13">
        <v>21001</v>
      </c>
      <c r="W13">
        <v>795967</v>
      </c>
      <c r="X13">
        <v>6034</v>
      </c>
      <c r="Y13">
        <v>518032</v>
      </c>
      <c r="Z13">
        <v>5998</v>
      </c>
      <c r="AA13">
        <v>654969</v>
      </c>
      <c r="AB13">
        <v>6001</v>
      </c>
      <c r="AC13">
        <v>17985</v>
      </c>
    </row>
    <row r="14" spans="2:29">
      <c r="B14" s="150"/>
      <c r="C14" s="41" t="s">
        <v>406</v>
      </c>
      <c r="D14" s="45" t="s">
        <v>410</v>
      </c>
      <c r="E14" s="106">
        <v>0.82299999999999995</v>
      </c>
      <c r="F14" s="107">
        <v>0.89300000000000002</v>
      </c>
      <c r="G14" s="108">
        <v>0.76300000000000001</v>
      </c>
      <c r="H14" s="106">
        <v>5.0000000000000001E-3</v>
      </c>
      <c r="I14" s="107">
        <v>2E-3</v>
      </c>
      <c r="J14" s="108">
        <v>1</v>
      </c>
      <c r="K14" s="87">
        <v>0.84</v>
      </c>
      <c r="L14" s="107">
        <v>0.93300000000000005</v>
      </c>
      <c r="M14" s="108">
        <v>0.76300000000000001</v>
      </c>
      <c r="N14" s="106">
        <v>0.83799999999999997</v>
      </c>
      <c r="O14" s="107">
        <v>0.88</v>
      </c>
      <c r="P14" s="108">
        <v>0.8</v>
      </c>
      <c r="Q14" s="106">
        <v>0.159</v>
      </c>
      <c r="R14" s="107">
        <v>8.6999999999999994E-2</v>
      </c>
      <c r="S14" s="108">
        <v>0.94499999999999995</v>
      </c>
      <c r="T14">
        <v>2937</v>
      </c>
      <c r="U14">
        <v>108983</v>
      </c>
      <c r="V14">
        <v>6002</v>
      </c>
      <c r="W14">
        <v>233999</v>
      </c>
      <c r="X14">
        <v>2000</v>
      </c>
      <c r="Y14">
        <v>23039</v>
      </c>
      <c r="Z14">
        <v>1995</v>
      </c>
      <c r="AA14">
        <v>121037</v>
      </c>
      <c r="AB14">
        <v>2001</v>
      </c>
      <c r="AC14">
        <v>3002</v>
      </c>
    </row>
    <row r="15" spans="2:29">
      <c r="B15" s="150"/>
      <c r="C15" s="41" t="s">
        <v>22</v>
      </c>
      <c r="D15" s="45" t="s">
        <v>409</v>
      </c>
      <c r="E15" s="87">
        <v>0.89100000000000001</v>
      </c>
      <c r="F15" s="107">
        <v>0.90200000000000002</v>
      </c>
      <c r="G15" s="108">
        <v>0.88</v>
      </c>
      <c r="H15" s="106">
        <v>0</v>
      </c>
      <c r="I15" s="107">
        <v>0</v>
      </c>
      <c r="J15" s="108">
        <v>0</v>
      </c>
      <c r="K15" s="87">
        <v>0.89100000000000001</v>
      </c>
      <c r="L15" s="107">
        <v>0.88200000000000001</v>
      </c>
      <c r="M15" s="108">
        <v>0.89900000000000002</v>
      </c>
      <c r="N15" s="106">
        <v>0.878</v>
      </c>
      <c r="O15" s="107">
        <v>0.86499999999999999</v>
      </c>
      <c r="P15" s="108">
        <v>0.89100000000000001</v>
      </c>
      <c r="Q15" s="106">
        <v>0.72299999999999998</v>
      </c>
      <c r="R15" s="107">
        <v>0.56899999999999995</v>
      </c>
      <c r="S15" s="108">
        <v>0.99199999999999999</v>
      </c>
      <c r="T15">
        <v>15984</v>
      </c>
      <c r="U15">
        <v>152000</v>
      </c>
      <c r="V15">
        <v>56004</v>
      </c>
      <c r="W15">
        <v>170821</v>
      </c>
      <c r="X15">
        <v>13000</v>
      </c>
      <c r="Y15">
        <v>215000</v>
      </c>
      <c r="Z15">
        <v>13996</v>
      </c>
      <c r="AA15">
        <v>78002</v>
      </c>
      <c r="AB15">
        <v>13033</v>
      </c>
      <c r="AC15">
        <v>47000</v>
      </c>
    </row>
    <row r="16" spans="2:29">
      <c r="B16" s="150"/>
      <c r="C16" s="41" t="s">
        <v>6</v>
      </c>
      <c r="D16" s="45" t="s">
        <v>407</v>
      </c>
      <c r="E16" s="106">
        <v>0.71699999999999997</v>
      </c>
      <c r="F16" s="107">
        <v>0.79400000000000004</v>
      </c>
      <c r="G16" s="108">
        <v>0.65300000000000002</v>
      </c>
      <c r="H16" s="106">
        <v>4.4999999999999998E-2</v>
      </c>
      <c r="I16" s="107">
        <v>2.3E-2</v>
      </c>
      <c r="J16" s="108">
        <v>1</v>
      </c>
      <c r="K16" s="87">
        <v>0.73799999999999999</v>
      </c>
      <c r="L16" s="107">
        <v>0.79</v>
      </c>
      <c r="M16" s="108">
        <v>0.69199999999999995</v>
      </c>
      <c r="N16" s="106">
        <v>0.72699999999999998</v>
      </c>
      <c r="O16" s="107">
        <v>0.80600000000000005</v>
      </c>
      <c r="P16" s="108">
        <v>0.66300000000000003</v>
      </c>
      <c r="Q16" s="106">
        <v>0.41599999999999998</v>
      </c>
      <c r="R16" s="107">
        <v>0.26600000000000001</v>
      </c>
      <c r="S16" s="108">
        <v>0.94899999999999995</v>
      </c>
      <c r="T16">
        <v>12023</v>
      </c>
      <c r="U16">
        <v>134966</v>
      </c>
      <c r="V16">
        <v>48033</v>
      </c>
      <c r="W16">
        <v>14000</v>
      </c>
      <c r="X16">
        <v>11002</v>
      </c>
      <c r="Y16">
        <v>25033</v>
      </c>
      <c r="Z16">
        <v>9966</v>
      </c>
      <c r="AA16">
        <v>837000</v>
      </c>
      <c r="AB16">
        <v>11022</v>
      </c>
      <c r="AC16">
        <v>39966</v>
      </c>
    </row>
    <row r="17" spans="2:29">
      <c r="B17" s="150"/>
      <c r="C17" s="41" t="s">
        <v>7</v>
      </c>
      <c r="D17" s="45" t="s">
        <v>408</v>
      </c>
      <c r="E17" s="87">
        <v>0.748</v>
      </c>
      <c r="F17" s="110">
        <v>0.747</v>
      </c>
      <c r="G17" s="113">
        <v>0.75</v>
      </c>
      <c r="H17" s="112">
        <v>0</v>
      </c>
      <c r="I17" s="110">
        <v>0</v>
      </c>
      <c r="J17" s="113">
        <v>0</v>
      </c>
      <c r="K17" s="112">
        <v>0.72899999999999998</v>
      </c>
      <c r="L17" s="110">
        <v>0.749</v>
      </c>
      <c r="M17" s="113">
        <v>0.71</v>
      </c>
      <c r="N17" s="112">
        <v>0.71699999999999997</v>
      </c>
      <c r="O17" s="110">
        <v>0.74099999999999999</v>
      </c>
      <c r="P17" s="113">
        <v>0.69399999999999995</v>
      </c>
      <c r="Q17" s="112">
        <v>0.6</v>
      </c>
      <c r="R17" s="110">
        <v>0.43</v>
      </c>
      <c r="S17" s="113">
        <v>0.99299999999999999</v>
      </c>
      <c r="T17">
        <v>10025</v>
      </c>
      <c r="U17">
        <v>128848</v>
      </c>
      <c r="V17">
        <v>35001</v>
      </c>
      <c r="W17">
        <v>317570</v>
      </c>
      <c r="X17">
        <v>8000</v>
      </c>
      <c r="Y17">
        <v>776964</v>
      </c>
      <c r="Z17">
        <v>9006</v>
      </c>
      <c r="AA17">
        <v>109004</v>
      </c>
      <c r="AB17">
        <v>8034</v>
      </c>
      <c r="AC17">
        <v>30000</v>
      </c>
    </row>
    <row r="18" spans="2:29">
      <c r="B18" s="149" t="s">
        <v>619</v>
      </c>
      <c r="C18" s="41" t="s">
        <v>20</v>
      </c>
      <c r="D18" s="45" t="s">
        <v>620</v>
      </c>
      <c r="E18" s="106">
        <v>0.79200000000000004</v>
      </c>
      <c r="F18" s="107">
        <v>0.83699999999999997</v>
      </c>
      <c r="G18" s="108">
        <v>0.752</v>
      </c>
      <c r="H18" s="106">
        <v>2.3E-2</v>
      </c>
      <c r="I18" s="107">
        <v>1.0999999999999999E-2</v>
      </c>
      <c r="J18" s="108">
        <v>1</v>
      </c>
      <c r="K18" s="87">
        <v>0.81100000000000005</v>
      </c>
      <c r="L18" s="107">
        <v>0.82499999999999996</v>
      </c>
      <c r="M18" s="108">
        <v>0.79700000000000004</v>
      </c>
      <c r="N18" s="106">
        <v>0.79</v>
      </c>
      <c r="O18" s="107">
        <v>0.79500000000000004</v>
      </c>
      <c r="P18" s="108">
        <v>0.78600000000000003</v>
      </c>
      <c r="Q18" s="106">
        <v>0.59299999999999997</v>
      </c>
      <c r="R18" s="107">
        <v>0.42099999999999999</v>
      </c>
      <c r="S18" s="108">
        <v>1</v>
      </c>
      <c r="T18">
        <v>2938</v>
      </c>
      <c r="U18">
        <v>108898</v>
      </c>
      <c r="V18">
        <v>6994</v>
      </c>
      <c r="W18">
        <v>910449</v>
      </c>
      <c r="X18">
        <v>2041</v>
      </c>
      <c r="Y18">
        <v>3029</v>
      </c>
      <c r="Z18">
        <v>3029</v>
      </c>
      <c r="AA18">
        <v>87995</v>
      </c>
      <c r="AB18">
        <v>2002</v>
      </c>
      <c r="AC18">
        <v>24036</v>
      </c>
    </row>
    <row r="19" spans="2:29">
      <c r="B19" s="150"/>
      <c r="C19" s="41" t="s">
        <v>406</v>
      </c>
      <c r="D19" s="45" t="s">
        <v>624</v>
      </c>
      <c r="E19" s="106">
        <v>0.89300000000000002</v>
      </c>
      <c r="F19" s="107">
        <v>0.878</v>
      </c>
      <c r="G19" s="108">
        <v>0.90800000000000003</v>
      </c>
      <c r="H19" s="106">
        <v>0.13900000000000001</v>
      </c>
      <c r="I19" s="107">
        <v>7.3999999999999996E-2</v>
      </c>
      <c r="J19" s="108">
        <v>1</v>
      </c>
      <c r="K19" s="87">
        <v>0.91</v>
      </c>
      <c r="L19" s="107">
        <v>0.85799999999999998</v>
      </c>
      <c r="M19" s="108">
        <v>0.96899999999999997</v>
      </c>
      <c r="N19" s="106">
        <v>0.91200000000000003</v>
      </c>
      <c r="O19" s="107">
        <v>0.877</v>
      </c>
      <c r="P19" s="108">
        <v>0.95</v>
      </c>
      <c r="Q19" s="106">
        <v>0.83799999999999997</v>
      </c>
      <c r="R19" s="107">
        <v>0.72199999999999998</v>
      </c>
      <c r="S19" s="108">
        <v>1</v>
      </c>
      <c r="T19">
        <v>5012</v>
      </c>
      <c r="U19">
        <v>109611</v>
      </c>
      <c r="V19">
        <v>14003</v>
      </c>
      <c r="W19">
        <v>308965</v>
      </c>
      <c r="X19">
        <v>2995</v>
      </c>
      <c r="Y19">
        <v>3998</v>
      </c>
      <c r="Z19">
        <v>3998</v>
      </c>
      <c r="AA19">
        <v>235993</v>
      </c>
      <c r="AB19">
        <v>2996</v>
      </c>
      <c r="AC19">
        <v>73030</v>
      </c>
    </row>
    <row r="20" spans="2:29">
      <c r="B20" s="150"/>
      <c r="C20" s="59">
        <v>6002</v>
      </c>
      <c r="D20" s="45" t="s">
        <v>621</v>
      </c>
      <c r="E20" s="106">
        <v>0.84399999999999997</v>
      </c>
      <c r="F20" s="107">
        <v>0.82</v>
      </c>
      <c r="G20" s="108">
        <v>0.87</v>
      </c>
      <c r="H20" s="106">
        <v>0.128</v>
      </c>
      <c r="I20" s="107">
        <v>6.8000000000000005E-2</v>
      </c>
      <c r="J20" s="108">
        <v>0.98799999999999999</v>
      </c>
      <c r="K20" s="87">
        <v>0.85199999999999998</v>
      </c>
      <c r="L20" s="107">
        <v>0.80600000000000005</v>
      </c>
      <c r="M20" s="108">
        <v>0.90400000000000003</v>
      </c>
      <c r="N20" s="106">
        <v>0.82199999999999995</v>
      </c>
      <c r="O20" s="107">
        <v>0.77700000000000002</v>
      </c>
      <c r="P20" s="108">
        <v>0.873</v>
      </c>
      <c r="Q20" s="106">
        <v>0.71</v>
      </c>
      <c r="R20" s="107">
        <v>0.55400000000000005</v>
      </c>
      <c r="S20" s="108">
        <v>0.99099999999999999</v>
      </c>
      <c r="T20">
        <v>8007</v>
      </c>
      <c r="U20">
        <v>116526</v>
      </c>
      <c r="V20">
        <v>37004</v>
      </c>
      <c r="W20">
        <v>645966</v>
      </c>
      <c r="X20">
        <v>8999</v>
      </c>
      <c r="Y20">
        <v>13002</v>
      </c>
      <c r="Z20">
        <v>11996</v>
      </c>
      <c r="AA20">
        <v>713997</v>
      </c>
      <c r="AB20">
        <v>9000</v>
      </c>
      <c r="AC20">
        <v>753001</v>
      </c>
    </row>
    <row r="21" spans="2:29">
      <c r="B21" s="150"/>
      <c r="C21" s="41" t="s">
        <v>22</v>
      </c>
      <c r="D21" s="45" t="s">
        <v>622</v>
      </c>
      <c r="E21" s="106">
        <v>0.85899999999999999</v>
      </c>
      <c r="F21" s="107">
        <v>0.86299999999999999</v>
      </c>
      <c r="G21" s="108">
        <v>0.85499999999999998</v>
      </c>
      <c r="H21" s="106">
        <v>6.0999999999999999E-2</v>
      </c>
      <c r="I21" s="107">
        <v>3.1E-2</v>
      </c>
      <c r="J21" s="108">
        <v>1</v>
      </c>
      <c r="K21" s="87">
        <v>0.878</v>
      </c>
      <c r="L21" s="107">
        <v>0.85699999999999998</v>
      </c>
      <c r="M21" s="108">
        <v>0.89900000000000002</v>
      </c>
      <c r="N21" s="106">
        <v>0.85299999999999998</v>
      </c>
      <c r="O21" s="107">
        <v>0.88300000000000001</v>
      </c>
      <c r="P21" s="108">
        <v>0.82399999999999995</v>
      </c>
      <c r="Q21" s="106">
        <v>0.63300000000000001</v>
      </c>
      <c r="R21" s="107">
        <v>0.46300000000000002</v>
      </c>
      <c r="S21" s="108">
        <v>0.997</v>
      </c>
      <c r="T21">
        <v>12998</v>
      </c>
      <c r="U21">
        <v>119965</v>
      </c>
      <c r="V21">
        <v>60039</v>
      </c>
      <c r="W21">
        <v>538401</v>
      </c>
      <c r="X21">
        <v>26998</v>
      </c>
      <c r="Y21">
        <v>18964</v>
      </c>
      <c r="Z21">
        <v>10999</v>
      </c>
      <c r="AA21">
        <v>83963</v>
      </c>
      <c r="AB21">
        <v>11025</v>
      </c>
      <c r="AC21">
        <v>750993</v>
      </c>
    </row>
    <row r="22" spans="2:29">
      <c r="B22" s="150"/>
      <c r="C22" s="41" t="s">
        <v>4</v>
      </c>
      <c r="D22" s="45" t="s">
        <v>623</v>
      </c>
      <c r="E22" s="112">
        <v>0.81599999999999995</v>
      </c>
      <c r="F22" s="110">
        <v>0.81599999999999995</v>
      </c>
      <c r="G22" s="118">
        <v>0.81599999999999995</v>
      </c>
      <c r="H22" s="114">
        <v>7.2999999999999995E-2</v>
      </c>
      <c r="I22" s="115">
        <v>3.7999999999999999E-2</v>
      </c>
      <c r="J22" s="116">
        <v>1</v>
      </c>
      <c r="K22" s="114">
        <v>0.86099999999999999</v>
      </c>
      <c r="L22" s="115">
        <v>0.80100000000000005</v>
      </c>
      <c r="M22" s="116">
        <v>0.93100000000000005</v>
      </c>
      <c r="N22" s="117">
        <v>0.86599999999999999</v>
      </c>
      <c r="O22" s="115">
        <v>0.81399999999999995</v>
      </c>
      <c r="P22" s="116">
        <v>0.92500000000000004</v>
      </c>
      <c r="Q22" s="114">
        <v>0.79200000000000004</v>
      </c>
      <c r="R22" s="115">
        <v>0.66200000000000003</v>
      </c>
      <c r="S22" s="116">
        <v>0.98599999999999999</v>
      </c>
      <c r="T22">
        <v>8031</v>
      </c>
      <c r="U22">
        <v>114936</v>
      </c>
      <c r="V22">
        <v>28032</v>
      </c>
      <c r="W22">
        <v>808031</v>
      </c>
      <c r="X22">
        <v>6998</v>
      </c>
      <c r="Y22">
        <v>10000</v>
      </c>
      <c r="Z22">
        <v>8032</v>
      </c>
      <c r="AA22">
        <v>515964</v>
      </c>
      <c r="AB22">
        <v>9002</v>
      </c>
      <c r="AC22">
        <v>152001</v>
      </c>
    </row>
    <row r="23" spans="2:29"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>
        <f t="shared" ref="T23:AC23" si="0">SUM(T8:T22)/(1000*60)</f>
        <v>2.5450666666666666</v>
      </c>
      <c r="U23">
        <f t="shared" si="0"/>
        <v>33.737499999999997</v>
      </c>
      <c r="V23">
        <f t="shared" si="0"/>
        <v>10.001966666666666</v>
      </c>
      <c r="W23">
        <f t="shared" si="0"/>
        <v>115.15488333333333</v>
      </c>
      <c r="X23">
        <f t="shared" si="0"/>
        <v>2.5338500000000002</v>
      </c>
      <c r="Y23">
        <f t="shared" si="0"/>
        <v>62.501466666666666</v>
      </c>
      <c r="Z23">
        <f t="shared" si="0"/>
        <v>2.2331666666666665</v>
      </c>
      <c r="AA23">
        <f t="shared" si="0"/>
        <v>88.149883333333335</v>
      </c>
      <c r="AB23">
        <f t="shared" si="0"/>
        <v>2.1852</v>
      </c>
      <c r="AC23">
        <f t="shared" si="0"/>
        <v>34.867449999999998</v>
      </c>
    </row>
    <row r="24" spans="2:29">
      <c r="E24" s="120">
        <f>VAR(E8:E22)</f>
        <v>6.4592666666666671E-3</v>
      </c>
      <c r="G24" s="78"/>
      <c r="H24" s="120">
        <f>VAR(H8:H22)</f>
        <v>2.9436380952380958E-3</v>
      </c>
      <c r="I24" s="78"/>
      <c r="J24" s="78"/>
      <c r="K24" s="120">
        <f>VAR(K8:K22)</f>
        <v>5.5879238095238089E-3</v>
      </c>
      <c r="L24" s="78"/>
      <c r="M24" s="78"/>
      <c r="N24" s="120">
        <f>VAR(N8:N22)</f>
        <v>7.9106380952380963E-3</v>
      </c>
      <c r="O24" s="78"/>
      <c r="P24" s="78"/>
      <c r="Q24" s="120">
        <f>VAR(Q8:Q22)</f>
        <v>4.356563809523812E-2</v>
      </c>
      <c r="R24" s="78"/>
      <c r="S24" s="78"/>
    </row>
    <row r="25" spans="2:29">
      <c r="B25" s="159" t="s">
        <v>338</v>
      </c>
      <c r="C25" s="159"/>
      <c r="D25" s="159"/>
      <c r="E25" s="159"/>
      <c r="F25" s="159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</row>
    <row r="26" spans="2:29" ht="23.25" customHeight="1">
      <c r="B26" s="161" t="s">
        <v>335</v>
      </c>
      <c r="C26" s="162"/>
      <c r="D26" s="163"/>
      <c r="E26" s="164" t="s">
        <v>328</v>
      </c>
      <c r="F26" s="164"/>
      <c r="G26" s="164"/>
      <c r="H26" s="165" t="s">
        <v>333</v>
      </c>
      <c r="I26" s="164"/>
      <c r="J26" s="164"/>
      <c r="K26" s="165" t="s">
        <v>334</v>
      </c>
      <c r="L26" s="164"/>
      <c r="M26" s="164"/>
      <c r="N26" s="72"/>
      <c r="O26" s="72"/>
      <c r="P26" s="72"/>
      <c r="Q26" s="164" t="s">
        <v>329</v>
      </c>
      <c r="R26" s="164"/>
      <c r="S26" s="164"/>
    </row>
    <row r="27" spans="2:29">
      <c r="B27" s="151" t="s">
        <v>613</v>
      </c>
      <c r="C27" s="152"/>
      <c r="D27" s="153"/>
      <c r="E27" s="145" t="s">
        <v>614</v>
      </c>
      <c r="F27" s="146"/>
      <c r="G27" s="147"/>
      <c r="H27" s="142" t="s">
        <v>616</v>
      </c>
      <c r="I27" s="143"/>
      <c r="J27" s="144"/>
      <c r="K27" s="142" t="s">
        <v>615</v>
      </c>
      <c r="L27" s="143"/>
      <c r="M27" s="144"/>
      <c r="N27" s="40"/>
      <c r="O27" s="40"/>
      <c r="P27" s="40"/>
      <c r="Q27" s="145" t="s">
        <v>617</v>
      </c>
      <c r="R27" s="146"/>
      <c r="S27" s="147"/>
    </row>
    <row r="28" spans="2:29">
      <c r="B28" s="154" t="s">
        <v>336</v>
      </c>
      <c r="C28" s="155"/>
      <c r="D28" s="156"/>
      <c r="E28" s="39" t="s">
        <v>330</v>
      </c>
      <c r="F28" s="39" t="s">
        <v>331</v>
      </c>
      <c r="G28" s="39" t="s">
        <v>332</v>
      </c>
      <c r="H28" s="39" t="s">
        <v>330</v>
      </c>
      <c r="I28" s="39" t="s">
        <v>331</v>
      </c>
      <c r="J28" s="39" t="s">
        <v>332</v>
      </c>
      <c r="K28" s="39" t="s">
        <v>330</v>
      </c>
      <c r="L28" s="39" t="s">
        <v>331</v>
      </c>
      <c r="M28" s="39" t="s">
        <v>332</v>
      </c>
      <c r="N28" s="39"/>
      <c r="O28" s="39"/>
      <c r="P28" s="39"/>
      <c r="Q28" s="39" t="s">
        <v>330</v>
      </c>
      <c r="R28" s="39" t="s">
        <v>331</v>
      </c>
      <c r="S28" s="39" t="s">
        <v>332</v>
      </c>
    </row>
    <row r="29" spans="2:29">
      <c r="B29" s="166" t="s">
        <v>326</v>
      </c>
      <c r="C29" s="42" t="s">
        <v>23</v>
      </c>
      <c r="D29" s="43" t="s">
        <v>342</v>
      </c>
      <c r="E29" s="60" t="s">
        <v>365</v>
      </c>
      <c r="F29" s="50" t="s">
        <v>376</v>
      </c>
      <c r="G29" s="61" t="s">
        <v>348</v>
      </c>
      <c r="H29" s="66" t="s">
        <v>327</v>
      </c>
      <c r="I29" s="50" t="s">
        <v>339</v>
      </c>
      <c r="J29" s="61" t="s">
        <v>340</v>
      </c>
      <c r="K29" s="66" t="s">
        <v>387</v>
      </c>
      <c r="L29" s="50" t="s">
        <v>388</v>
      </c>
      <c r="M29" s="70" t="s">
        <v>389</v>
      </c>
      <c r="N29" s="73"/>
      <c r="O29" s="73"/>
      <c r="P29" s="73"/>
      <c r="Q29" s="66" t="s">
        <v>361</v>
      </c>
      <c r="R29" s="50" t="s">
        <v>362</v>
      </c>
      <c r="S29" s="61" t="s">
        <v>363</v>
      </c>
    </row>
    <row r="30" spans="2:29">
      <c r="B30" s="167"/>
      <c r="C30" s="42" t="s">
        <v>24</v>
      </c>
      <c r="D30" s="43" t="s">
        <v>341</v>
      </c>
      <c r="E30" s="62" t="s">
        <v>377</v>
      </c>
      <c r="F30" s="46" t="s">
        <v>378</v>
      </c>
      <c r="G30" s="63" t="s">
        <v>379</v>
      </c>
      <c r="H30" s="67" t="s">
        <v>343</v>
      </c>
      <c r="I30" s="46" t="s">
        <v>344</v>
      </c>
      <c r="J30" s="51" t="s">
        <v>345</v>
      </c>
      <c r="K30" s="67" t="s">
        <v>390</v>
      </c>
      <c r="L30" s="46" t="s">
        <v>365</v>
      </c>
      <c r="M30" s="51" t="s">
        <v>400</v>
      </c>
      <c r="N30" s="74"/>
      <c r="O30" s="74"/>
      <c r="P30" s="74"/>
      <c r="Q30" s="67" t="s">
        <v>364</v>
      </c>
      <c r="R30" s="46" t="s">
        <v>365</v>
      </c>
      <c r="S30" s="51" t="s">
        <v>366</v>
      </c>
    </row>
    <row r="31" spans="2:29">
      <c r="B31" s="167"/>
      <c r="C31" s="42" t="s">
        <v>25</v>
      </c>
      <c r="D31" s="43" t="s">
        <v>349</v>
      </c>
      <c r="E31" s="62" t="s">
        <v>381</v>
      </c>
      <c r="F31" s="46" t="s">
        <v>382</v>
      </c>
      <c r="G31" s="51" t="s">
        <v>379</v>
      </c>
      <c r="H31" s="67" t="s">
        <v>346</v>
      </c>
      <c r="I31" s="46" t="s">
        <v>347</v>
      </c>
      <c r="J31" s="51" t="s">
        <v>348</v>
      </c>
      <c r="K31" s="67" t="s">
        <v>391</v>
      </c>
      <c r="L31" s="46" t="s">
        <v>376</v>
      </c>
      <c r="M31" s="63" t="s">
        <v>392</v>
      </c>
      <c r="N31" s="75"/>
      <c r="O31" s="75"/>
      <c r="P31" s="75"/>
      <c r="Q31" s="67" t="s">
        <v>367</v>
      </c>
      <c r="R31" s="46" t="s">
        <v>347</v>
      </c>
      <c r="S31" s="51" t="s">
        <v>368</v>
      </c>
    </row>
    <row r="32" spans="2:29">
      <c r="B32" s="167"/>
      <c r="C32" s="41" t="s">
        <v>5</v>
      </c>
      <c r="D32" s="44" t="s">
        <v>353</v>
      </c>
      <c r="E32" s="62" t="s">
        <v>380</v>
      </c>
      <c r="F32" s="46" t="s">
        <v>380</v>
      </c>
      <c r="G32" s="51" t="s">
        <v>380</v>
      </c>
      <c r="H32" s="67" t="s">
        <v>350</v>
      </c>
      <c r="I32" s="46" t="s">
        <v>351</v>
      </c>
      <c r="J32" s="63" t="s">
        <v>352</v>
      </c>
      <c r="K32" s="67" t="s">
        <v>393</v>
      </c>
      <c r="L32" s="46" t="s">
        <v>394</v>
      </c>
      <c r="M32" s="71" t="s">
        <v>395</v>
      </c>
      <c r="N32" s="76"/>
      <c r="O32" s="76"/>
      <c r="P32" s="76"/>
      <c r="Q32" s="67" t="s">
        <v>369</v>
      </c>
      <c r="R32" s="46" t="s">
        <v>370</v>
      </c>
      <c r="S32" s="51" t="s">
        <v>371</v>
      </c>
    </row>
    <row r="33" spans="2:19" ht="22.5">
      <c r="B33" s="167"/>
      <c r="C33" s="41" t="s">
        <v>337</v>
      </c>
      <c r="D33" s="44" t="s">
        <v>396</v>
      </c>
      <c r="E33" s="64" t="s">
        <v>383</v>
      </c>
      <c r="F33" s="47" t="s">
        <v>384</v>
      </c>
      <c r="G33" s="65" t="s">
        <v>385</v>
      </c>
      <c r="H33" s="68" t="s">
        <v>354</v>
      </c>
      <c r="I33" s="47" t="s">
        <v>355</v>
      </c>
      <c r="J33" s="65" t="s">
        <v>356</v>
      </c>
      <c r="K33" s="68" t="s">
        <v>399</v>
      </c>
      <c r="L33" s="47" t="s">
        <v>398</v>
      </c>
      <c r="M33" s="52" t="s">
        <v>397</v>
      </c>
      <c r="N33" s="77"/>
      <c r="O33" s="77"/>
      <c r="P33" s="77"/>
      <c r="Q33" s="68" t="s">
        <v>373</v>
      </c>
      <c r="R33" s="47" t="s">
        <v>374</v>
      </c>
      <c r="S33" s="69" t="s">
        <v>372</v>
      </c>
    </row>
    <row r="34" spans="2:19">
      <c r="B34" s="166" t="s">
        <v>618</v>
      </c>
      <c r="C34" s="41" t="s">
        <v>401</v>
      </c>
      <c r="D34" s="45" t="s">
        <v>402</v>
      </c>
      <c r="E34" s="62" t="s">
        <v>431</v>
      </c>
      <c r="F34" s="46" t="s">
        <v>413</v>
      </c>
      <c r="G34" s="63" t="s">
        <v>432</v>
      </c>
      <c r="H34" s="67" t="s">
        <v>405</v>
      </c>
      <c r="I34" s="46" t="s">
        <v>403</v>
      </c>
      <c r="J34" s="51" t="s">
        <v>404</v>
      </c>
      <c r="K34" s="67" t="s">
        <v>438</v>
      </c>
      <c r="L34" s="46" t="s">
        <v>439</v>
      </c>
      <c r="M34" s="51" t="s">
        <v>440</v>
      </c>
      <c r="N34" s="74"/>
      <c r="O34" s="74"/>
      <c r="P34" s="74"/>
      <c r="Q34" s="67" t="s">
        <v>420</v>
      </c>
      <c r="R34" s="46" t="s">
        <v>421</v>
      </c>
      <c r="S34" s="51" t="s">
        <v>422</v>
      </c>
    </row>
    <row r="35" spans="2:19">
      <c r="B35" s="167"/>
      <c r="C35" s="41" t="s">
        <v>406</v>
      </c>
      <c r="D35" s="45" t="s">
        <v>410</v>
      </c>
      <c r="E35" s="62" t="s">
        <v>380</v>
      </c>
      <c r="F35" s="46" t="s">
        <v>433</v>
      </c>
      <c r="G35" s="63" t="s">
        <v>419</v>
      </c>
      <c r="H35" s="67" t="s">
        <v>369</v>
      </c>
      <c r="I35" s="46" t="s">
        <v>403</v>
      </c>
      <c r="J35" s="51" t="s">
        <v>411</v>
      </c>
      <c r="K35" s="67" t="s">
        <v>438</v>
      </c>
      <c r="L35" s="46" t="s">
        <v>439</v>
      </c>
      <c r="M35" s="51" t="s">
        <v>441</v>
      </c>
      <c r="N35" s="74"/>
      <c r="O35" s="74"/>
      <c r="P35" s="74"/>
      <c r="Q35" s="67" t="s">
        <v>369</v>
      </c>
      <c r="R35" s="46" t="s">
        <v>413</v>
      </c>
      <c r="S35" s="51" t="s">
        <v>423</v>
      </c>
    </row>
    <row r="36" spans="2:19">
      <c r="B36" s="167"/>
      <c r="C36" s="41" t="s">
        <v>22</v>
      </c>
      <c r="D36" s="45" t="s">
        <v>409</v>
      </c>
      <c r="E36" s="62" t="s">
        <v>414</v>
      </c>
      <c r="F36" s="46" t="s">
        <v>433</v>
      </c>
      <c r="G36" s="63" t="s">
        <v>434</v>
      </c>
      <c r="H36" s="67" t="s">
        <v>412</v>
      </c>
      <c r="I36" s="46" t="s">
        <v>413</v>
      </c>
      <c r="J36" s="51" t="s">
        <v>416</v>
      </c>
      <c r="K36" s="67" t="s">
        <v>442</v>
      </c>
      <c r="L36" s="46" t="s">
        <v>403</v>
      </c>
      <c r="M36" s="51" t="s">
        <v>443</v>
      </c>
      <c r="N36" s="74"/>
      <c r="O36" s="74"/>
      <c r="P36" s="74"/>
      <c r="Q36" s="67" t="s">
        <v>424</v>
      </c>
      <c r="R36" s="46" t="s">
        <v>413</v>
      </c>
      <c r="S36" s="51" t="s">
        <v>425</v>
      </c>
    </row>
    <row r="37" spans="2:19">
      <c r="B37" s="167"/>
      <c r="C37" s="41" t="s">
        <v>6</v>
      </c>
      <c r="D37" s="45" t="s">
        <v>407</v>
      </c>
      <c r="E37" s="62" t="s">
        <v>435</v>
      </c>
      <c r="F37" s="46" t="s">
        <v>380</v>
      </c>
      <c r="G37" s="51" t="s">
        <v>436</v>
      </c>
      <c r="H37" s="67" t="s">
        <v>388</v>
      </c>
      <c r="I37" s="46" t="s">
        <v>414</v>
      </c>
      <c r="J37" s="51" t="s">
        <v>415</v>
      </c>
      <c r="K37" s="67" t="s">
        <v>376</v>
      </c>
      <c r="L37" s="46" t="s">
        <v>370</v>
      </c>
      <c r="M37" s="63" t="s">
        <v>444</v>
      </c>
      <c r="N37" s="75"/>
      <c r="O37" s="75"/>
      <c r="P37" s="75"/>
      <c r="Q37" s="67" t="s">
        <v>426</v>
      </c>
      <c r="R37" s="46" t="s">
        <v>370</v>
      </c>
      <c r="S37" s="51" t="s">
        <v>427</v>
      </c>
    </row>
    <row r="38" spans="2:19">
      <c r="B38" s="167"/>
      <c r="C38" s="41" t="s">
        <v>7</v>
      </c>
      <c r="D38" s="45" t="s">
        <v>408</v>
      </c>
      <c r="E38" s="64" t="s">
        <v>424</v>
      </c>
      <c r="F38" s="47" t="s">
        <v>370</v>
      </c>
      <c r="G38" s="52" t="s">
        <v>437</v>
      </c>
      <c r="H38" s="68" t="s">
        <v>417</v>
      </c>
      <c r="I38" s="47" t="s">
        <v>418</v>
      </c>
      <c r="J38" s="69" t="s">
        <v>419</v>
      </c>
      <c r="K38" s="68" t="s">
        <v>445</v>
      </c>
      <c r="L38" s="47" t="s">
        <v>370</v>
      </c>
      <c r="M38" s="52" t="s">
        <v>446</v>
      </c>
      <c r="N38" s="77"/>
      <c r="O38" s="77"/>
      <c r="P38" s="77"/>
      <c r="Q38" s="68" t="s">
        <v>428</v>
      </c>
      <c r="R38" s="47" t="s">
        <v>429</v>
      </c>
      <c r="S38" s="52" t="s">
        <v>430</v>
      </c>
    </row>
    <row r="39" spans="2:19">
      <c r="B39" s="166" t="s">
        <v>619</v>
      </c>
      <c r="C39" s="41" t="s">
        <v>20</v>
      </c>
      <c r="D39" s="45" t="s">
        <v>620</v>
      </c>
      <c r="E39" s="62" t="s">
        <v>590</v>
      </c>
      <c r="F39" s="46" t="s">
        <v>591</v>
      </c>
      <c r="G39" s="51" t="s">
        <v>592</v>
      </c>
      <c r="H39" s="67" t="s">
        <v>566</v>
      </c>
      <c r="I39" s="46" t="s">
        <v>567</v>
      </c>
      <c r="J39" s="51" t="s">
        <v>568</v>
      </c>
      <c r="K39" s="67" t="s">
        <v>603</v>
      </c>
      <c r="L39" s="46" t="s">
        <v>604</v>
      </c>
      <c r="M39" s="63" t="s">
        <v>352</v>
      </c>
      <c r="N39" s="75"/>
      <c r="O39" s="75"/>
      <c r="P39" s="75"/>
      <c r="Q39" s="67" t="s">
        <v>578</v>
      </c>
      <c r="R39" s="46" t="s">
        <v>579</v>
      </c>
      <c r="S39" s="51" t="s">
        <v>580</v>
      </c>
    </row>
    <row r="40" spans="2:19">
      <c r="B40" s="167"/>
      <c r="C40" s="41" t="s">
        <v>406</v>
      </c>
      <c r="D40" s="45" t="s">
        <v>624</v>
      </c>
      <c r="E40" s="62" t="s">
        <v>377</v>
      </c>
      <c r="F40" s="46" t="s">
        <v>593</v>
      </c>
      <c r="G40" s="51" t="s">
        <v>594</v>
      </c>
      <c r="H40" s="67" t="s">
        <v>569</v>
      </c>
      <c r="I40" s="46" t="s">
        <v>570</v>
      </c>
      <c r="J40" s="63" t="s">
        <v>571</v>
      </c>
      <c r="K40" s="67" t="s">
        <v>576</v>
      </c>
      <c r="L40" s="46" t="s">
        <v>605</v>
      </c>
      <c r="M40" s="51" t="s">
        <v>606</v>
      </c>
      <c r="N40" s="74"/>
      <c r="O40" s="74"/>
      <c r="P40" s="74"/>
      <c r="Q40" s="67" t="s">
        <v>582</v>
      </c>
      <c r="R40" s="46" t="s">
        <v>365</v>
      </c>
      <c r="S40" s="51" t="s">
        <v>581</v>
      </c>
    </row>
    <row r="41" spans="2:19">
      <c r="B41" s="167"/>
      <c r="C41" s="59">
        <v>6002</v>
      </c>
      <c r="D41" s="45" t="s">
        <v>621</v>
      </c>
      <c r="E41" s="62" t="s">
        <v>595</v>
      </c>
      <c r="F41" s="46" t="s">
        <v>596</v>
      </c>
      <c r="G41" s="51" t="s">
        <v>597</v>
      </c>
      <c r="H41" s="67" t="s">
        <v>572</v>
      </c>
      <c r="I41" s="46" t="s">
        <v>573</v>
      </c>
      <c r="J41" s="63" t="s">
        <v>399</v>
      </c>
      <c r="K41" s="67" t="s">
        <v>607</v>
      </c>
      <c r="L41" s="46" t="s">
        <v>608</v>
      </c>
      <c r="M41" s="51" t="s">
        <v>609</v>
      </c>
      <c r="N41" s="74"/>
      <c r="O41" s="74"/>
      <c r="P41" s="74"/>
      <c r="Q41" s="67" t="s">
        <v>583</v>
      </c>
      <c r="R41" s="46" t="s">
        <v>584</v>
      </c>
      <c r="S41" s="51" t="s">
        <v>585</v>
      </c>
    </row>
    <row r="42" spans="2:19">
      <c r="B42" s="167"/>
      <c r="C42" s="41" t="s">
        <v>22</v>
      </c>
      <c r="D42" s="45" t="s">
        <v>622</v>
      </c>
      <c r="E42" s="62" t="s">
        <v>598</v>
      </c>
      <c r="F42" s="46" t="s">
        <v>381</v>
      </c>
      <c r="G42" s="51" t="s">
        <v>599</v>
      </c>
      <c r="H42" s="67" t="s">
        <v>391</v>
      </c>
      <c r="I42" s="46" t="s">
        <v>574</v>
      </c>
      <c r="J42" s="63" t="s">
        <v>411</v>
      </c>
      <c r="K42" s="67" t="s">
        <v>586</v>
      </c>
      <c r="L42" s="46" t="s">
        <v>568</v>
      </c>
      <c r="M42" s="51" t="s">
        <v>610</v>
      </c>
      <c r="N42" s="74"/>
      <c r="O42" s="74"/>
      <c r="P42" s="74"/>
      <c r="Q42" s="67" t="s">
        <v>586</v>
      </c>
      <c r="R42" s="46" t="s">
        <v>587</v>
      </c>
      <c r="S42" s="51" t="s">
        <v>588</v>
      </c>
    </row>
    <row r="43" spans="2:19">
      <c r="B43" s="167"/>
      <c r="C43" s="41" t="s">
        <v>4</v>
      </c>
      <c r="D43" s="45" t="s">
        <v>623</v>
      </c>
      <c r="E43" s="64" t="s">
        <v>601</v>
      </c>
      <c r="F43" s="47" t="s">
        <v>602</v>
      </c>
      <c r="G43" s="65" t="s">
        <v>600</v>
      </c>
      <c r="H43" s="68" t="s">
        <v>575</v>
      </c>
      <c r="I43" s="47" t="s">
        <v>576</v>
      </c>
      <c r="J43" s="69" t="s">
        <v>577</v>
      </c>
      <c r="K43" s="68" t="s">
        <v>611</v>
      </c>
      <c r="L43" s="47" t="s">
        <v>584</v>
      </c>
      <c r="M43" s="52" t="s">
        <v>612</v>
      </c>
      <c r="N43" s="77"/>
      <c r="O43" s="77"/>
      <c r="P43" s="77"/>
      <c r="Q43" s="68" t="s">
        <v>589</v>
      </c>
      <c r="R43" s="47" t="s">
        <v>573</v>
      </c>
      <c r="S43" s="52" t="s">
        <v>570</v>
      </c>
    </row>
    <row r="44" spans="2:19"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8"/>
    </row>
  </sheetData>
  <mergeCells count="36">
    <mergeCell ref="B29:B33"/>
    <mergeCell ref="B34:B38"/>
    <mergeCell ref="B39:B43"/>
    <mergeCell ref="N5:P5"/>
    <mergeCell ref="X5:Y5"/>
    <mergeCell ref="N6:P6"/>
    <mergeCell ref="B27:D27"/>
    <mergeCell ref="E27:G27"/>
    <mergeCell ref="H27:J27"/>
    <mergeCell ref="K27:M27"/>
    <mergeCell ref="Q27:S27"/>
    <mergeCell ref="B28:D28"/>
    <mergeCell ref="B7:D7"/>
    <mergeCell ref="B8:B12"/>
    <mergeCell ref="B13:B17"/>
    <mergeCell ref="B18:B22"/>
    <mergeCell ref="B25:S25"/>
    <mergeCell ref="B26:D26"/>
    <mergeCell ref="E26:G26"/>
    <mergeCell ref="H26:J26"/>
    <mergeCell ref="K26:M26"/>
    <mergeCell ref="Q26:S26"/>
    <mergeCell ref="T5:U5"/>
    <mergeCell ref="V5:W5"/>
    <mergeCell ref="Z5:AA5"/>
    <mergeCell ref="B6:D6"/>
    <mergeCell ref="E6:G6"/>
    <mergeCell ref="H6:J6"/>
    <mergeCell ref="K6:M6"/>
    <mergeCell ref="Q6:S6"/>
    <mergeCell ref="B4:S4"/>
    <mergeCell ref="B5:D5"/>
    <mergeCell ref="E5:G5"/>
    <mergeCell ref="H5:J5"/>
    <mergeCell ref="K5:M5"/>
    <mergeCell ref="Q5:S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A3A4-9863-4BFA-856C-A41F5785732B}">
  <dimension ref="B4:AB47"/>
  <sheetViews>
    <sheetView showGridLines="0" tabSelected="1" topLeftCell="A3" zoomScale="174" zoomScaleNormal="174" workbookViewId="0">
      <selection activeCell="U34" sqref="U34"/>
    </sheetView>
  </sheetViews>
  <sheetFormatPr defaultRowHeight="15"/>
  <cols>
    <col min="1" max="1" width="4.42578125" customWidth="1"/>
    <col min="2" max="2" width="9" customWidth="1"/>
    <col min="3" max="3" width="7.85546875" customWidth="1"/>
    <col min="4" max="18" width="4.85546875" customWidth="1"/>
    <col min="20" max="20" width="6.42578125" customWidth="1"/>
    <col min="21" max="22" width="6.28515625" bestFit="1" customWidth="1"/>
    <col min="23" max="24" width="6.28515625" customWidth="1"/>
    <col min="25" max="26" width="6" customWidth="1"/>
  </cols>
  <sheetData>
    <row r="4" spans="2:28">
      <c r="B4" s="219" t="s">
        <v>625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1"/>
    </row>
    <row r="5" spans="2:28" ht="23.25" customHeight="1">
      <c r="B5" s="151" t="s">
        <v>335</v>
      </c>
      <c r="C5" s="153"/>
      <c r="D5" s="214" t="s">
        <v>328</v>
      </c>
      <c r="E5" s="215"/>
      <c r="F5" s="216"/>
      <c r="G5" s="196" t="s">
        <v>333</v>
      </c>
      <c r="H5" s="217"/>
      <c r="I5" s="218"/>
      <c r="J5" s="196" t="s">
        <v>334</v>
      </c>
      <c r="K5" s="217"/>
      <c r="L5" s="218"/>
      <c r="M5" s="214" t="s">
        <v>626</v>
      </c>
      <c r="N5" s="215"/>
      <c r="O5" s="216"/>
      <c r="P5" s="214" t="s">
        <v>627</v>
      </c>
      <c r="Q5" s="215"/>
      <c r="R5" s="216"/>
      <c r="S5" s="141" t="s">
        <v>375</v>
      </c>
      <c r="T5" s="141"/>
      <c r="U5" s="141" t="s">
        <v>357</v>
      </c>
      <c r="V5" s="141"/>
      <c r="W5" s="141" t="s">
        <v>1096</v>
      </c>
      <c r="X5" s="141"/>
      <c r="Y5" s="141" t="s">
        <v>1095</v>
      </c>
      <c r="Z5" s="141"/>
      <c r="AA5" s="82" t="s">
        <v>627</v>
      </c>
      <c r="AB5" s="82"/>
    </row>
    <row r="6" spans="2:28" ht="15" customHeight="1">
      <c r="B6" s="151" t="s">
        <v>1102</v>
      </c>
      <c r="C6" s="153"/>
      <c r="D6" s="145" t="s">
        <v>1097</v>
      </c>
      <c r="E6" s="146"/>
      <c r="F6" s="147"/>
      <c r="G6" s="142" t="s">
        <v>1098</v>
      </c>
      <c r="H6" s="143"/>
      <c r="I6" s="144"/>
      <c r="J6" s="142" t="s">
        <v>1099</v>
      </c>
      <c r="K6" s="143"/>
      <c r="L6" s="144"/>
      <c r="M6" s="142" t="s">
        <v>1100</v>
      </c>
      <c r="N6" s="143"/>
      <c r="O6" s="144"/>
      <c r="P6" s="145" t="s">
        <v>1101</v>
      </c>
      <c r="Q6" s="146"/>
      <c r="R6" s="147"/>
    </row>
    <row r="7" spans="2:28">
      <c r="B7" s="154" t="s">
        <v>336</v>
      </c>
      <c r="C7" s="222"/>
      <c r="D7" s="39" t="s">
        <v>629</v>
      </c>
      <c r="E7" s="39" t="s">
        <v>628</v>
      </c>
      <c r="F7" s="39" t="s">
        <v>1094</v>
      </c>
      <c r="G7" s="39" t="s">
        <v>629</v>
      </c>
      <c r="H7" s="39" t="s">
        <v>628</v>
      </c>
      <c r="I7" s="39" t="s">
        <v>1094</v>
      </c>
      <c r="J7" s="39" t="s">
        <v>629</v>
      </c>
      <c r="K7" s="39" t="s">
        <v>628</v>
      </c>
      <c r="L7" s="39" t="s">
        <v>1094</v>
      </c>
      <c r="M7" s="39" t="s">
        <v>629</v>
      </c>
      <c r="N7" s="39" t="s">
        <v>628</v>
      </c>
      <c r="O7" s="39" t="s">
        <v>1094</v>
      </c>
      <c r="P7" s="39" t="s">
        <v>629</v>
      </c>
      <c r="Q7" s="39" t="s">
        <v>628</v>
      </c>
      <c r="R7" s="39" t="s">
        <v>1094</v>
      </c>
      <c r="S7" s="53" t="s">
        <v>358</v>
      </c>
      <c r="T7" s="53" t="s">
        <v>359</v>
      </c>
      <c r="U7" s="49" t="s">
        <v>358</v>
      </c>
      <c r="V7" s="49" t="s">
        <v>359</v>
      </c>
      <c r="Y7" s="49" t="s">
        <v>358</v>
      </c>
      <c r="Z7" s="49" t="s">
        <v>359</v>
      </c>
      <c r="AA7" s="49" t="s">
        <v>358</v>
      </c>
      <c r="AB7" s="49" t="s">
        <v>359</v>
      </c>
    </row>
    <row r="8" spans="2:28">
      <c r="B8" s="193" t="s">
        <v>326</v>
      </c>
      <c r="C8" s="43" t="str">
        <f>_xlfn.CONCAT("n=", SUM(C9:C13))</f>
        <v>n=270757</v>
      </c>
      <c r="D8" s="223">
        <f>AVERAGE(D9:D13)</f>
        <v>0.73739999999999994</v>
      </c>
      <c r="E8" s="212">
        <f t="shared" ref="E8:F8" si="0">AVERAGE(E9:E13)</f>
        <v>0.7821999999999999</v>
      </c>
      <c r="F8" s="213">
        <f t="shared" si="0"/>
        <v>0.69725000000000004</v>
      </c>
      <c r="G8" s="211">
        <f t="shared" ref="G8" si="1">AVERAGE(G9:G13)</f>
        <v>2.9000000000000005E-2</v>
      </c>
      <c r="H8" s="212">
        <f t="shared" ref="H8" si="2">AVERAGE(H9:H13)</f>
        <v>1.4800000000000002E-2</v>
      </c>
      <c r="I8" s="213">
        <f t="shared" ref="I8" si="3">AVERAGE(I9:I13)</f>
        <v>0.58819999999999995</v>
      </c>
      <c r="J8" s="224">
        <f>AVERAGE(J9:J13)</f>
        <v>0.76439999999999997</v>
      </c>
      <c r="K8" s="212">
        <f t="shared" ref="K8" si="4">AVERAGE(K9:K13)</f>
        <v>0.76139999999999997</v>
      </c>
      <c r="L8" s="213">
        <f t="shared" ref="L8" si="5">AVERAGE(L9:L13)</f>
        <v>0.77039999999999997</v>
      </c>
      <c r="M8" s="223">
        <f t="shared" ref="M8" si="6">AVERAGE(M9:M13)</f>
        <v>0.74460000000000004</v>
      </c>
      <c r="N8" s="212">
        <f t="shared" ref="N8" si="7">AVERAGE(N9:N13)</f>
        <v>0.76059999999999994</v>
      </c>
      <c r="O8" s="213">
        <f t="shared" ref="O8" si="8">AVERAGE(O9:O13)</f>
        <v>0.73520000000000008</v>
      </c>
      <c r="P8" s="211">
        <f t="shared" ref="P8" si="9">AVERAGE(P9:P13)</f>
        <v>0.45240000000000008</v>
      </c>
      <c r="Q8" s="212">
        <f t="shared" ref="Q8" si="10">AVERAGE(Q9:Q13)</f>
        <v>0.30719999999999997</v>
      </c>
      <c r="R8" s="213">
        <f t="shared" ref="R8" si="11">AVERAGE(R9:R13)</f>
        <v>0.98239999999999994</v>
      </c>
      <c r="S8" s="53"/>
      <c r="T8" s="53"/>
      <c r="U8" s="49"/>
      <c r="V8" s="49"/>
      <c r="Y8" s="49"/>
      <c r="Z8" s="49"/>
      <c r="AA8" s="49"/>
      <c r="AB8" s="49"/>
    </row>
    <row r="9" spans="2:28" ht="15" hidden="1" customHeight="1">
      <c r="B9" s="194"/>
      <c r="C9" s="43">
        <v>21009</v>
      </c>
      <c r="D9" s="190">
        <v>0.74199999999999999</v>
      </c>
      <c r="E9" s="107">
        <v>0.77800000000000002</v>
      </c>
      <c r="F9" s="108" t="s">
        <v>1192</v>
      </c>
      <c r="G9" s="106">
        <v>3.4000000000000002E-2</v>
      </c>
      <c r="H9" s="107">
        <v>1.7000000000000001E-2</v>
      </c>
      <c r="I9" s="108">
        <v>1</v>
      </c>
      <c r="J9" s="87">
        <v>0.78800000000000003</v>
      </c>
      <c r="K9" s="107">
        <v>0.75</v>
      </c>
      <c r="L9" s="108">
        <v>0.83</v>
      </c>
      <c r="M9" s="190">
        <v>0.78700000000000003</v>
      </c>
      <c r="N9" s="107">
        <v>0.75600000000000001</v>
      </c>
      <c r="O9" s="108">
        <v>0.82</v>
      </c>
      <c r="P9" s="106">
        <v>0.61799999999999999</v>
      </c>
      <c r="Q9" s="107">
        <v>0.45600000000000002</v>
      </c>
      <c r="R9" s="108">
        <v>0.95699999999999996</v>
      </c>
      <c r="S9">
        <v>5901</v>
      </c>
      <c r="T9">
        <v>121232</v>
      </c>
      <c r="U9">
        <v>20001</v>
      </c>
      <c r="V9">
        <v>32998</v>
      </c>
      <c r="W9">
        <v>7997</v>
      </c>
      <c r="X9">
        <v>406000</v>
      </c>
      <c r="Y9">
        <v>4999</v>
      </c>
      <c r="Z9">
        <v>508004</v>
      </c>
      <c r="AA9">
        <v>5001</v>
      </c>
      <c r="AB9">
        <v>14999</v>
      </c>
    </row>
    <row r="10" spans="2:28" ht="15" hidden="1" customHeight="1">
      <c r="B10" s="194"/>
      <c r="C10" s="43">
        <v>31048</v>
      </c>
      <c r="D10" s="190">
        <v>0.83799999999999997</v>
      </c>
      <c r="E10" s="107">
        <v>0.873</v>
      </c>
      <c r="F10" s="108">
        <v>0.80700000000000005</v>
      </c>
      <c r="G10" s="106">
        <v>0</v>
      </c>
      <c r="H10" s="107">
        <v>0</v>
      </c>
      <c r="I10" s="108">
        <v>0</v>
      </c>
      <c r="J10" s="191">
        <v>0.85899999999999999</v>
      </c>
      <c r="K10" s="107">
        <v>0.87</v>
      </c>
      <c r="L10" s="108">
        <v>0.84699999999999998</v>
      </c>
      <c r="M10" s="87">
        <v>0.86899999999999999</v>
      </c>
      <c r="N10" s="107">
        <v>0.873</v>
      </c>
      <c r="O10" s="108">
        <v>0.86499999999999999</v>
      </c>
      <c r="P10" s="106">
        <v>0.63900000000000001</v>
      </c>
      <c r="Q10" s="107">
        <v>0.47</v>
      </c>
      <c r="R10" s="108">
        <v>0.99399999999999999</v>
      </c>
      <c r="S10">
        <v>9997</v>
      </c>
      <c r="T10">
        <v>132002</v>
      </c>
      <c r="U10">
        <v>28001</v>
      </c>
      <c r="V10">
        <v>159715</v>
      </c>
      <c r="W10">
        <v>6001</v>
      </c>
      <c r="X10">
        <v>528998</v>
      </c>
      <c r="Y10">
        <v>6001</v>
      </c>
      <c r="Z10">
        <v>794029</v>
      </c>
      <c r="AA10">
        <v>7001</v>
      </c>
      <c r="AB10">
        <v>22999</v>
      </c>
    </row>
    <row r="11" spans="2:28" ht="15" hidden="1" customHeight="1">
      <c r="B11" s="194"/>
      <c r="C11" s="43">
        <v>9477</v>
      </c>
      <c r="D11" s="190">
        <v>0.78100000000000003</v>
      </c>
      <c r="E11" s="107">
        <v>0.79300000000000004</v>
      </c>
      <c r="F11" s="108">
        <v>0.76900000000000002</v>
      </c>
      <c r="G11" s="106">
        <v>0</v>
      </c>
      <c r="H11" s="107">
        <v>0</v>
      </c>
      <c r="I11" s="108">
        <v>0</v>
      </c>
      <c r="J11" s="87">
        <v>0.78900000000000003</v>
      </c>
      <c r="K11" s="107">
        <v>0.746</v>
      </c>
      <c r="L11" s="108">
        <v>0.83799999999999997</v>
      </c>
      <c r="M11" s="190">
        <v>0.77100000000000002</v>
      </c>
      <c r="N11" s="107">
        <v>0.751</v>
      </c>
      <c r="O11" s="108">
        <v>0.79200000000000004</v>
      </c>
      <c r="P11" s="106">
        <v>0.35799999999999998</v>
      </c>
      <c r="Q11" s="107">
        <v>0.218</v>
      </c>
      <c r="R11" s="108">
        <v>1</v>
      </c>
      <c r="S11">
        <v>5907</v>
      </c>
      <c r="T11">
        <v>113203</v>
      </c>
      <c r="U11">
        <v>10004</v>
      </c>
      <c r="V11">
        <v>421956</v>
      </c>
      <c r="W11">
        <v>4968</v>
      </c>
      <c r="X11">
        <v>81028</v>
      </c>
      <c r="Y11">
        <v>1978</v>
      </c>
      <c r="Z11">
        <v>219036</v>
      </c>
      <c r="AA11">
        <v>2995</v>
      </c>
      <c r="AB11">
        <v>4001</v>
      </c>
    </row>
    <row r="12" spans="2:28" ht="15" hidden="1" customHeight="1">
      <c r="B12" s="194"/>
      <c r="C12" s="44">
        <v>169621</v>
      </c>
      <c r="D12" s="190">
        <v>0.61499999999999999</v>
      </c>
      <c r="E12" s="107">
        <v>0.71199999999999997</v>
      </c>
      <c r="F12" s="108">
        <v>0.54100000000000004</v>
      </c>
      <c r="G12" s="106">
        <v>6.8000000000000005E-2</v>
      </c>
      <c r="H12" s="107">
        <v>3.5000000000000003E-2</v>
      </c>
      <c r="I12" s="108">
        <v>0.94099999999999995</v>
      </c>
      <c r="J12" s="87">
        <v>0.67800000000000005</v>
      </c>
      <c r="K12" s="107">
        <v>0.73199999999999998</v>
      </c>
      <c r="L12" s="108">
        <v>0.63100000000000001</v>
      </c>
      <c r="M12" s="190">
        <v>0.59499999999999997</v>
      </c>
      <c r="N12" s="107">
        <v>0.70399999999999996</v>
      </c>
      <c r="O12" s="109">
        <v>0.51500000000000001</v>
      </c>
      <c r="P12" s="106">
        <v>0.252</v>
      </c>
      <c r="Q12" s="107">
        <v>0.14399999999999999</v>
      </c>
      <c r="R12" s="108">
        <v>0.99199999999999999</v>
      </c>
      <c r="S12">
        <v>38001</v>
      </c>
      <c r="T12">
        <v>304999</v>
      </c>
      <c r="U12">
        <v>191999</v>
      </c>
      <c r="V12">
        <v>619456</v>
      </c>
      <c r="W12">
        <v>36997</v>
      </c>
      <c r="X12">
        <v>182999</v>
      </c>
      <c r="Y12">
        <v>34000</v>
      </c>
      <c r="Z12">
        <v>236999</v>
      </c>
      <c r="AA12">
        <v>33999</v>
      </c>
      <c r="AB12">
        <v>129002</v>
      </c>
    </row>
    <row r="13" spans="2:28" ht="15" hidden="1" customHeight="1">
      <c r="B13" s="195"/>
      <c r="C13" s="44">
        <v>39602</v>
      </c>
      <c r="D13" s="87">
        <v>0.71099999999999997</v>
      </c>
      <c r="E13" s="107">
        <v>0.755</v>
      </c>
      <c r="F13" s="109">
        <v>0.67200000000000004</v>
      </c>
      <c r="G13" s="106">
        <v>4.2999999999999997E-2</v>
      </c>
      <c r="H13" s="107">
        <v>2.1999999999999999E-2</v>
      </c>
      <c r="I13" s="109">
        <v>1</v>
      </c>
      <c r="J13" s="191">
        <v>0.70799999999999996</v>
      </c>
      <c r="K13" s="107">
        <v>0.70899999999999996</v>
      </c>
      <c r="L13" s="108">
        <v>0.70599999999999996</v>
      </c>
      <c r="M13" s="190">
        <v>0.70099999999999996</v>
      </c>
      <c r="N13" s="107">
        <v>0.71899999999999997</v>
      </c>
      <c r="O13" s="108">
        <v>0.68400000000000005</v>
      </c>
      <c r="P13" s="106">
        <v>0.39500000000000002</v>
      </c>
      <c r="Q13" s="107">
        <v>0.248</v>
      </c>
      <c r="R13" s="108">
        <v>0.96899999999999997</v>
      </c>
      <c r="S13">
        <v>7999</v>
      </c>
      <c r="T13">
        <v>137000</v>
      </c>
      <c r="U13">
        <v>38000</v>
      </c>
      <c r="V13">
        <v>930999</v>
      </c>
      <c r="W13">
        <v>8001</v>
      </c>
      <c r="X13">
        <v>944002</v>
      </c>
      <c r="Y13">
        <v>7997</v>
      </c>
      <c r="Z13" s="54">
        <v>93001</v>
      </c>
      <c r="AA13">
        <v>8000</v>
      </c>
      <c r="AB13">
        <v>30032</v>
      </c>
    </row>
    <row r="14" spans="2:28" ht="15" customHeight="1">
      <c r="B14" s="193" t="s">
        <v>618</v>
      </c>
      <c r="C14" s="43" t="str">
        <f>_xlfn.CONCAT("n=", SUM(C15:C19))</f>
        <v>n=175529</v>
      </c>
      <c r="D14" s="190">
        <f>AVERAGE(D15:D19)</f>
        <v>0.81799999999999995</v>
      </c>
      <c r="E14" s="107">
        <f>AVERAGE(E15:E19)</f>
        <v>0.84960000000000002</v>
      </c>
      <c r="F14" s="108">
        <f>AVERAGE(F15:F19)</f>
        <v>0.79100000000000004</v>
      </c>
      <c r="G14" s="106">
        <f>AVERAGE(G15:G19)</f>
        <v>4.3000000000000003E-2</v>
      </c>
      <c r="H14" s="107">
        <f>AVERAGE(H15:H19)</f>
        <v>2.3E-2</v>
      </c>
      <c r="I14" s="108">
        <f>AVERAGE(I15:I19)</f>
        <v>0.59619999999999995</v>
      </c>
      <c r="J14" s="87">
        <f>AVERAGE(J15:J19)</f>
        <v>0.82099999999999995</v>
      </c>
      <c r="K14" s="107">
        <f>AVERAGE(K15:K19)</f>
        <v>0.84899999999999998</v>
      </c>
      <c r="L14" s="108">
        <f>AVERAGE(L15:L19)</f>
        <v>0.7974</v>
      </c>
      <c r="M14" s="190">
        <f>AVERAGE(M15:M19)</f>
        <v>0.81500000000000006</v>
      </c>
      <c r="N14" s="107">
        <f>AVERAGE(N15:N19)</f>
        <v>0.83899999999999986</v>
      </c>
      <c r="O14" s="108">
        <f>AVERAGE(O15:O19)</f>
        <v>0.79520000000000002</v>
      </c>
      <c r="P14" s="106">
        <f>AVERAGE(P15:P19)</f>
        <v>0.54420000000000002</v>
      </c>
      <c r="Q14" s="107">
        <f>AVERAGE(Q15:Q19)</f>
        <v>0.41100000000000003</v>
      </c>
      <c r="R14" s="108">
        <f>AVERAGE(R15:R19)</f>
        <v>0.97460000000000002</v>
      </c>
      <c r="Z14" s="54"/>
    </row>
    <row r="15" spans="2:28" ht="15" hidden="1" customHeight="1">
      <c r="B15" s="194"/>
      <c r="C15" s="45">
        <v>23628</v>
      </c>
      <c r="D15" s="87">
        <v>0.91100000000000003</v>
      </c>
      <c r="E15" s="107">
        <v>0.91200000000000003</v>
      </c>
      <c r="F15" s="108">
        <v>0.90900000000000003</v>
      </c>
      <c r="G15" s="106">
        <v>0.16500000000000001</v>
      </c>
      <c r="H15" s="107">
        <v>0.09</v>
      </c>
      <c r="I15" s="108">
        <v>0.98099999999999998</v>
      </c>
      <c r="J15" s="106">
        <v>0.90700000000000003</v>
      </c>
      <c r="K15" s="107">
        <v>0.89100000000000001</v>
      </c>
      <c r="L15" s="108">
        <v>0.92300000000000004</v>
      </c>
      <c r="M15" s="190">
        <v>0.91500000000000004</v>
      </c>
      <c r="N15" s="107">
        <v>0.90300000000000002</v>
      </c>
      <c r="O15" s="108">
        <v>0.92800000000000005</v>
      </c>
      <c r="P15" s="106">
        <v>0.82299999999999995</v>
      </c>
      <c r="Q15" s="107">
        <v>0.70299999999999996</v>
      </c>
      <c r="R15" s="108">
        <v>0.99399999999999999</v>
      </c>
      <c r="S15">
        <v>6944</v>
      </c>
      <c r="T15">
        <v>121081</v>
      </c>
      <c r="U15">
        <v>21001</v>
      </c>
      <c r="V15">
        <v>795967</v>
      </c>
      <c r="W15">
        <v>6034</v>
      </c>
      <c r="X15">
        <v>518032</v>
      </c>
      <c r="Y15">
        <v>5998</v>
      </c>
      <c r="Z15">
        <v>654969</v>
      </c>
      <c r="AA15">
        <v>6001</v>
      </c>
      <c r="AB15">
        <v>17985</v>
      </c>
    </row>
    <row r="16" spans="2:28" ht="15" hidden="1" customHeight="1">
      <c r="B16" s="194"/>
      <c r="C16" s="45">
        <v>4645</v>
      </c>
      <c r="D16" s="190">
        <v>0.82299999999999995</v>
      </c>
      <c r="E16" s="107">
        <v>0.89300000000000002</v>
      </c>
      <c r="F16" s="108">
        <v>0.76300000000000001</v>
      </c>
      <c r="G16" s="106">
        <v>5.0000000000000001E-3</v>
      </c>
      <c r="H16" s="107">
        <v>2E-3</v>
      </c>
      <c r="I16" s="108">
        <v>1</v>
      </c>
      <c r="J16" s="87">
        <v>0.84</v>
      </c>
      <c r="K16" s="107">
        <v>0.93300000000000005</v>
      </c>
      <c r="L16" s="108">
        <v>0.76300000000000001</v>
      </c>
      <c r="M16" s="190">
        <v>0.83799999999999997</v>
      </c>
      <c r="N16" s="107">
        <v>0.88</v>
      </c>
      <c r="O16" s="108">
        <v>0.8</v>
      </c>
      <c r="P16" s="106">
        <v>0.159</v>
      </c>
      <c r="Q16" s="107">
        <v>8.6999999999999994E-2</v>
      </c>
      <c r="R16" s="108">
        <v>0.94499999999999995</v>
      </c>
      <c r="S16">
        <v>2937</v>
      </c>
      <c r="T16">
        <v>108983</v>
      </c>
      <c r="U16">
        <v>6002</v>
      </c>
      <c r="V16">
        <v>233999</v>
      </c>
      <c r="W16">
        <v>2000</v>
      </c>
      <c r="X16">
        <v>23039</v>
      </c>
      <c r="Y16">
        <v>1995</v>
      </c>
      <c r="Z16">
        <v>121037</v>
      </c>
      <c r="AA16">
        <v>2001</v>
      </c>
      <c r="AB16">
        <v>3002</v>
      </c>
    </row>
    <row r="17" spans="2:28" ht="15" hidden="1" customHeight="1">
      <c r="B17" s="194"/>
      <c r="C17" s="45">
        <v>64840</v>
      </c>
      <c r="D17" s="87">
        <v>0.89100000000000001</v>
      </c>
      <c r="E17" s="107">
        <v>0.90200000000000002</v>
      </c>
      <c r="F17" s="108">
        <v>0.88</v>
      </c>
      <c r="G17" s="106">
        <v>0</v>
      </c>
      <c r="H17" s="107">
        <v>0</v>
      </c>
      <c r="I17" s="108">
        <v>0</v>
      </c>
      <c r="J17" s="87">
        <v>0.89100000000000001</v>
      </c>
      <c r="K17" s="107">
        <v>0.88200000000000001</v>
      </c>
      <c r="L17" s="108">
        <v>0.89900000000000002</v>
      </c>
      <c r="M17" s="190">
        <v>0.878</v>
      </c>
      <c r="N17" s="107">
        <v>0.86499999999999999</v>
      </c>
      <c r="O17" s="108">
        <v>0.89100000000000001</v>
      </c>
      <c r="P17" s="106">
        <v>0.72299999999999998</v>
      </c>
      <c r="Q17" s="107">
        <v>0.56899999999999995</v>
      </c>
      <c r="R17" s="108">
        <v>0.99199999999999999</v>
      </c>
      <c r="S17">
        <v>15984</v>
      </c>
      <c r="T17">
        <v>152000</v>
      </c>
      <c r="U17">
        <v>56004</v>
      </c>
      <c r="V17">
        <v>170821</v>
      </c>
      <c r="W17">
        <v>13000</v>
      </c>
      <c r="X17">
        <v>215000</v>
      </c>
      <c r="Y17">
        <v>13996</v>
      </c>
      <c r="Z17">
        <v>78002</v>
      </c>
      <c r="AA17">
        <v>13033</v>
      </c>
      <c r="AB17">
        <v>47000</v>
      </c>
    </row>
    <row r="18" spans="2:28" ht="15" hidden="1" customHeight="1">
      <c r="B18" s="194"/>
      <c r="C18" s="45">
        <v>46935</v>
      </c>
      <c r="D18" s="190">
        <v>0.71699999999999997</v>
      </c>
      <c r="E18" s="107">
        <v>0.79400000000000004</v>
      </c>
      <c r="F18" s="108">
        <v>0.65300000000000002</v>
      </c>
      <c r="G18" s="106">
        <v>4.4999999999999998E-2</v>
      </c>
      <c r="H18" s="107">
        <v>2.3E-2</v>
      </c>
      <c r="I18" s="108">
        <v>1</v>
      </c>
      <c r="J18" s="87">
        <v>0.73799999999999999</v>
      </c>
      <c r="K18" s="107">
        <v>0.79</v>
      </c>
      <c r="L18" s="108">
        <v>0.69199999999999995</v>
      </c>
      <c r="M18" s="190">
        <v>0.72699999999999998</v>
      </c>
      <c r="N18" s="107">
        <v>0.80600000000000005</v>
      </c>
      <c r="O18" s="108">
        <v>0.66300000000000003</v>
      </c>
      <c r="P18" s="106">
        <v>0.41599999999999998</v>
      </c>
      <c r="Q18" s="107">
        <v>0.26600000000000001</v>
      </c>
      <c r="R18" s="108">
        <v>0.94899999999999995</v>
      </c>
      <c r="S18">
        <v>12023</v>
      </c>
      <c r="T18">
        <v>134966</v>
      </c>
      <c r="U18">
        <v>48033</v>
      </c>
      <c r="V18">
        <v>14000</v>
      </c>
      <c r="W18">
        <v>11002</v>
      </c>
      <c r="X18">
        <v>25033</v>
      </c>
      <c r="Y18">
        <v>9966</v>
      </c>
      <c r="Z18">
        <v>837000</v>
      </c>
      <c r="AA18">
        <v>11022</v>
      </c>
      <c r="AB18">
        <v>39966</v>
      </c>
    </row>
    <row r="19" spans="2:28" ht="15" hidden="1" customHeight="1">
      <c r="B19" s="195"/>
      <c r="C19" s="45">
        <v>35481</v>
      </c>
      <c r="D19" s="87">
        <v>0.748</v>
      </c>
      <c r="E19" s="107">
        <v>0.747</v>
      </c>
      <c r="F19" s="108">
        <v>0.75</v>
      </c>
      <c r="G19" s="106">
        <v>0</v>
      </c>
      <c r="H19" s="107">
        <v>0</v>
      </c>
      <c r="I19" s="108">
        <v>0</v>
      </c>
      <c r="J19" s="106">
        <v>0.72899999999999998</v>
      </c>
      <c r="K19" s="107">
        <v>0.749</v>
      </c>
      <c r="L19" s="108">
        <v>0.71</v>
      </c>
      <c r="M19" s="190">
        <v>0.71699999999999997</v>
      </c>
      <c r="N19" s="107">
        <v>0.74099999999999999</v>
      </c>
      <c r="O19" s="108">
        <v>0.69399999999999995</v>
      </c>
      <c r="P19" s="106">
        <v>0.6</v>
      </c>
      <c r="Q19" s="107">
        <v>0.43</v>
      </c>
      <c r="R19" s="108">
        <v>0.99299999999999999</v>
      </c>
      <c r="S19">
        <v>10025</v>
      </c>
      <c r="T19">
        <v>128848</v>
      </c>
      <c r="U19">
        <v>35001</v>
      </c>
      <c r="V19">
        <v>317570</v>
      </c>
      <c r="W19">
        <v>8000</v>
      </c>
      <c r="X19">
        <v>776964</v>
      </c>
      <c r="Y19">
        <v>9006</v>
      </c>
      <c r="Z19">
        <v>109004</v>
      </c>
      <c r="AA19">
        <v>8034</v>
      </c>
      <c r="AB19">
        <v>30000</v>
      </c>
    </row>
    <row r="20" spans="2:28">
      <c r="B20" s="193" t="s">
        <v>619</v>
      </c>
      <c r="C20" s="43" t="str">
        <f>_xlfn.CONCAT("n=", SUM(C21:C25))</f>
        <v>n=148408</v>
      </c>
      <c r="D20" s="192">
        <f>AVERAGE(D21:D25)</f>
        <v>0.84079999999999999</v>
      </c>
      <c r="E20" s="110">
        <f t="shared" ref="E20:R20" si="12">AVERAGE(E21:E25)</f>
        <v>0.84279999999999988</v>
      </c>
      <c r="F20" s="113">
        <f t="shared" si="12"/>
        <v>0.84020000000000006</v>
      </c>
      <c r="G20" s="112">
        <f t="shared" si="12"/>
        <v>8.4800000000000014E-2</v>
      </c>
      <c r="H20" s="110">
        <f t="shared" si="12"/>
        <v>4.4400000000000002E-2</v>
      </c>
      <c r="I20" s="113">
        <f t="shared" si="12"/>
        <v>0.99759999999999993</v>
      </c>
      <c r="J20" s="91">
        <f t="shared" si="12"/>
        <v>0.86240000000000006</v>
      </c>
      <c r="K20" s="110">
        <f t="shared" si="12"/>
        <v>0.82940000000000003</v>
      </c>
      <c r="L20" s="113">
        <f t="shared" si="12"/>
        <v>0.9</v>
      </c>
      <c r="M20" s="192">
        <f t="shared" si="12"/>
        <v>0.84859999999999991</v>
      </c>
      <c r="N20" s="110">
        <f t="shared" si="12"/>
        <v>0.82919999999999994</v>
      </c>
      <c r="O20" s="113">
        <f t="shared" si="12"/>
        <v>0.87159999999999993</v>
      </c>
      <c r="P20" s="112">
        <f t="shared" si="12"/>
        <v>0.71319999999999995</v>
      </c>
      <c r="Q20" s="110">
        <f t="shared" si="12"/>
        <v>0.56440000000000001</v>
      </c>
      <c r="R20" s="113">
        <f t="shared" si="12"/>
        <v>0.99480000000000002</v>
      </c>
    </row>
    <row r="21" spans="2:28" ht="15" hidden="1" customHeight="1">
      <c r="B21" s="194"/>
      <c r="C21" s="45">
        <v>5665</v>
      </c>
      <c r="D21" s="103">
        <v>0.79200000000000004</v>
      </c>
      <c r="E21" s="104">
        <v>0.83699999999999997</v>
      </c>
      <c r="F21" s="105">
        <v>0.752</v>
      </c>
      <c r="G21" s="103">
        <v>2.3E-2</v>
      </c>
      <c r="H21" s="104">
        <v>1.0999999999999999E-2</v>
      </c>
      <c r="I21" s="105">
        <v>1</v>
      </c>
      <c r="J21" s="83">
        <v>0.81100000000000005</v>
      </c>
      <c r="K21" s="104">
        <v>0.82499999999999996</v>
      </c>
      <c r="L21" s="105">
        <v>0.79700000000000004</v>
      </c>
      <c r="M21" s="103">
        <v>0.79</v>
      </c>
      <c r="N21" s="104">
        <v>0.79500000000000004</v>
      </c>
      <c r="O21" s="105">
        <v>0.78600000000000003</v>
      </c>
      <c r="P21" s="103">
        <v>0.59299999999999997</v>
      </c>
      <c r="Q21" s="104">
        <v>0.42099999999999999</v>
      </c>
      <c r="R21" s="105">
        <v>1</v>
      </c>
      <c r="S21">
        <v>2938</v>
      </c>
      <c r="T21">
        <v>108898</v>
      </c>
      <c r="U21">
        <v>6994</v>
      </c>
      <c r="V21">
        <v>910449</v>
      </c>
      <c r="W21">
        <v>2041</v>
      </c>
      <c r="X21">
        <v>3029</v>
      </c>
      <c r="Y21">
        <v>3029</v>
      </c>
      <c r="Z21">
        <v>87995</v>
      </c>
      <c r="AA21">
        <v>2002</v>
      </c>
      <c r="AB21">
        <v>24036</v>
      </c>
    </row>
    <row r="22" spans="2:28" ht="15" hidden="1" customHeight="1">
      <c r="B22" s="194"/>
      <c r="C22" s="45">
        <v>14215</v>
      </c>
      <c r="D22" s="106">
        <v>0.89300000000000002</v>
      </c>
      <c r="E22" s="107">
        <v>0.878</v>
      </c>
      <c r="F22" s="108">
        <v>0.90800000000000003</v>
      </c>
      <c r="G22" s="106">
        <v>0.13900000000000001</v>
      </c>
      <c r="H22" s="107">
        <v>7.3999999999999996E-2</v>
      </c>
      <c r="I22" s="108">
        <v>1</v>
      </c>
      <c r="J22" s="87">
        <v>0.91</v>
      </c>
      <c r="K22" s="107">
        <v>0.85799999999999998</v>
      </c>
      <c r="L22" s="108">
        <v>0.96899999999999997</v>
      </c>
      <c r="M22" s="106">
        <v>0.91200000000000003</v>
      </c>
      <c r="N22" s="107">
        <v>0.877</v>
      </c>
      <c r="O22" s="108">
        <v>0.95</v>
      </c>
      <c r="P22" s="106">
        <v>0.83799999999999997</v>
      </c>
      <c r="Q22" s="107">
        <v>0.72199999999999998</v>
      </c>
      <c r="R22" s="108">
        <v>1</v>
      </c>
      <c r="S22">
        <v>5012</v>
      </c>
      <c r="T22">
        <v>109611</v>
      </c>
      <c r="U22">
        <v>14003</v>
      </c>
      <c r="V22">
        <v>308965</v>
      </c>
      <c r="W22">
        <v>2995</v>
      </c>
      <c r="X22">
        <v>3998</v>
      </c>
      <c r="Y22">
        <v>3998</v>
      </c>
      <c r="Z22">
        <v>235993</v>
      </c>
      <c r="AA22">
        <v>2996</v>
      </c>
      <c r="AB22">
        <v>73030</v>
      </c>
    </row>
    <row r="23" spans="2:28" ht="15" hidden="1" customHeight="1">
      <c r="B23" s="194"/>
      <c r="C23" s="45">
        <v>40811</v>
      </c>
      <c r="D23" s="106">
        <v>0.84399999999999997</v>
      </c>
      <c r="E23" s="107">
        <v>0.82</v>
      </c>
      <c r="F23" s="108">
        <v>0.87</v>
      </c>
      <c r="G23" s="106">
        <v>0.128</v>
      </c>
      <c r="H23" s="107">
        <v>6.8000000000000005E-2</v>
      </c>
      <c r="I23" s="108">
        <v>0.98799999999999999</v>
      </c>
      <c r="J23" s="87">
        <v>0.85199999999999998</v>
      </c>
      <c r="K23" s="107">
        <v>0.80600000000000005</v>
      </c>
      <c r="L23" s="108">
        <v>0.90400000000000003</v>
      </c>
      <c r="M23" s="106">
        <v>0.82199999999999995</v>
      </c>
      <c r="N23" s="107">
        <v>0.77700000000000002</v>
      </c>
      <c r="O23" s="108">
        <v>0.873</v>
      </c>
      <c r="P23" s="106">
        <v>0.71</v>
      </c>
      <c r="Q23" s="107">
        <v>0.55400000000000005</v>
      </c>
      <c r="R23" s="108">
        <v>0.99099999999999999</v>
      </c>
      <c r="S23">
        <v>8007</v>
      </c>
      <c r="T23">
        <v>116526</v>
      </c>
      <c r="U23">
        <v>37004</v>
      </c>
      <c r="V23">
        <v>645966</v>
      </c>
      <c r="W23">
        <v>8999</v>
      </c>
      <c r="X23">
        <v>13002</v>
      </c>
      <c r="Y23">
        <v>11996</v>
      </c>
      <c r="Z23">
        <v>713997</v>
      </c>
      <c r="AA23">
        <v>9000</v>
      </c>
      <c r="AB23">
        <v>753001</v>
      </c>
    </row>
    <row r="24" spans="2:28" ht="15" hidden="1" customHeight="1">
      <c r="B24" s="194"/>
      <c r="C24" s="45">
        <v>57715</v>
      </c>
      <c r="D24" s="106">
        <v>0.85899999999999999</v>
      </c>
      <c r="E24" s="107">
        <v>0.86299999999999999</v>
      </c>
      <c r="F24" s="108">
        <v>0.85499999999999998</v>
      </c>
      <c r="G24" s="106">
        <v>6.0999999999999999E-2</v>
      </c>
      <c r="H24" s="107">
        <v>3.1E-2</v>
      </c>
      <c r="I24" s="108">
        <v>1</v>
      </c>
      <c r="J24" s="87">
        <v>0.878</v>
      </c>
      <c r="K24" s="107">
        <v>0.85699999999999998</v>
      </c>
      <c r="L24" s="108">
        <v>0.89900000000000002</v>
      </c>
      <c r="M24" s="106">
        <v>0.85299999999999998</v>
      </c>
      <c r="N24" s="107">
        <v>0.88300000000000001</v>
      </c>
      <c r="O24" s="108">
        <v>0.82399999999999995</v>
      </c>
      <c r="P24" s="106">
        <v>0.63300000000000001</v>
      </c>
      <c r="Q24" s="107">
        <v>0.46300000000000002</v>
      </c>
      <c r="R24" s="108">
        <v>0.997</v>
      </c>
      <c r="S24">
        <v>12998</v>
      </c>
      <c r="T24">
        <v>119965</v>
      </c>
      <c r="U24">
        <v>60039</v>
      </c>
      <c r="V24">
        <v>538401</v>
      </c>
      <c r="W24">
        <v>26998</v>
      </c>
      <c r="X24">
        <v>18964</v>
      </c>
      <c r="Y24">
        <v>10999</v>
      </c>
      <c r="Z24">
        <v>83963</v>
      </c>
      <c r="AA24">
        <v>11025</v>
      </c>
      <c r="AB24">
        <v>750993</v>
      </c>
    </row>
    <row r="25" spans="2:28" ht="15.75" hidden="1" customHeight="1">
      <c r="B25" s="195"/>
      <c r="C25" s="45">
        <v>30002</v>
      </c>
      <c r="D25" s="112">
        <v>0.81599999999999995</v>
      </c>
      <c r="E25" s="110">
        <v>0.81599999999999995</v>
      </c>
      <c r="F25" s="102">
        <v>0.81599999999999995</v>
      </c>
      <c r="G25" s="112">
        <v>7.2999999999999995E-2</v>
      </c>
      <c r="H25" s="110">
        <v>3.7999999999999999E-2</v>
      </c>
      <c r="I25" s="113">
        <v>1</v>
      </c>
      <c r="J25" s="112">
        <v>0.86099999999999999</v>
      </c>
      <c r="K25" s="110">
        <v>0.80100000000000005</v>
      </c>
      <c r="L25" s="113">
        <v>0.93100000000000005</v>
      </c>
      <c r="M25" s="91">
        <v>0.86599999999999999</v>
      </c>
      <c r="N25" s="110">
        <v>0.81399999999999995</v>
      </c>
      <c r="O25" s="113">
        <v>0.92500000000000004</v>
      </c>
      <c r="P25" s="112">
        <v>0.79200000000000004</v>
      </c>
      <c r="Q25" s="110">
        <v>0.66200000000000003</v>
      </c>
      <c r="R25" s="113">
        <v>0.98599999999999999</v>
      </c>
      <c r="S25">
        <v>8031</v>
      </c>
      <c r="T25">
        <v>114936</v>
      </c>
      <c r="U25">
        <v>28032</v>
      </c>
      <c r="V25">
        <v>808031</v>
      </c>
      <c r="W25">
        <v>6998</v>
      </c>
      <c r="X25">
        <v>10000</v>
      </c>
      <c r="Y25">
        <v>8032</v>
      </c>
      <c r="Z25">
        <v>515964</v>
      </c>
      <c r="AA25">
        <v>9002</v>
      </c>
      <c r="AB25">
        <v>152001</v>
      </c>
    </row>
    <row r="26" spans="2:28">
      <c r="B26" s="130"/>
      <c r="C26" s="130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>
        <f>SUM(S9:S25)/(1000*60)</f>
        <v>2.5450666666666666</v>
      </c>
      <c r="T26">
        <f>SUM(T9:T25)/(1000*60)</f>
        <v>33.737499999999997</v>
      </c>
      <c r="U26">
        <f>SUM(U9:U25)/(1000*60)</f>
        <v>10.001966666666666</v>
      </c>
      <c r="V26">
        <f>SUM(V9:V25)/(1000*60)</f>
        <v>115.15488333333333</v>
      </c>
      <c r="W26">
        <f>SUM(W9:W25)/(1000*60)</f>
        <v>2.5338500000000002</v>
      </c>
      <c r="X26">
        <f>SUM(X9:X25)/(1000*60)</f>
        <v>62.501466666666666</v>
      </c>
      <c r="Y26">
        <f>SUM(Y9:Y25)/(1000*60)</f>
        <v>2.2331666666666665</v>
      </c>
      <c r="Z26">
        <f>SUM(Z9:Z25)/(1000*60)</f>
        <v>88.149883333333335</v>
      </c>
      <c r="AA26">
        <f>SUM(AA9:AA25)/(1000*60)</f>
        <v>2.1852</v>
      </c>
      <c r="AB26">
        <f>SUM(AB9:AB25)/(1000*60)</f>
        <v>34.867449999999998</v>
      </c>
    </row>
    <row r="27" spans="2:28">
      <c r="D27" s="120">
        <f>VAR(D9:D25)</f>
        <v>5.8950288235294114E-3</v>
      </c>
      <c r="F27" s="78"/>
      <c r="G27" s="120">
        <f>VAR(G9:G25)</f>
        <v>2.6452111764705888E-3</v>
      </c>
      <c r="H27" s="78"/>
      <c r="I27" s="78"/>
      <c r="J27" s="120">
        <f>VAR(J9:J25)</f>
        <v>5.0162211764705894E-3</v>
      </c>
      <c r="K27" s="78"/>
      <c r="L27" s="78"/>
      <c r="M27" s="120">
        <f>VAR(M9:M25)</f>
        <v>7.0502726470589305E-3</v>
      </c>
      <c r="N27" s="78"/>
      <c r="O27" s="78"/>
      <c r="P27" s="120">
        <f>VAR(P9:P25)</f>
        <v>3.9393367647058974E-2</v>
      </c>
      <c r="Q27" s="78"/>
      <c r="R27" s="78"/>
    </row>
    <row r="28" spans="2:28">
      <c r="B28" s="159" t="s">
        <v>338</v>
      </c>
      <c r="C28" s="159"/>
      <c r="D28" s="159"/>
      <c r="E28" s="159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</row>
    <row r="29" spans="2:28" ht="23.25" customHeight="1">
      <c r="B29" s="161" t="s">
        <v>335</v>
      </c>
      <c r="C29" s="163"/>
      <c r="D29" s="164" t="s">
        <v>328</v>
      </c>
      <c r="E29" s="164"/>
      <c r="F29" s="164"/>
      <c r="G29" s="165" t="s">
        <v>333</v>
      </c>
      <c r="H29" s="164"/>
      <c r="I29" s="164"/>
      <c r="J29" s="165" t="s">
        <v>334</v>
      </c>
      <c r="K29" s="164"/>
      <c r="L29" s="164"/>
      <c r="M29" s="80"/>
      <c r="N29" s="80"/>
      <c r="O29" s="80"/>
      <c r="P29" s="164" t="s">
        <v>329</v>
      </c>
      <c r="Q29" s="164"/>
      <c r="R29" s="164"/>
    </row>
    <row r="30" spans="2:28">
      <c r="B30" s="151" t="s">
        <v>613</v>
      </c>
      <c r="C30" s="153"/>
      <c r="D30" s="145" t="s">
        <v>614</v>
      </c>
      <c r="E30" s="146"/>
      <c r="F30" s="147"/>
      <c r="G30" s="142" t="s">
        <v>616</v>
      </c>
      <c r="H30" s="143"/>
      <c r="I30" s="144"/>
      <c r="J30" s="142" t="s">
        <v>615</v>
      </c>
      <c r="K30" s="143"/>
      <c r="L30" s="144"/>
      <c r="M30" s="81"/>
      <c r="N30" s="81"/>
      <c r="O30" s="81"/>
      <c r="P30" s="145" t="s">
        <v>617</v>
      </c>
      <c r="Q30" s="146"/>
      <c r="R30" s="147"/>
    </row>
    <row r="31" spans="2:28">
      <c r="B31" s="154" t="s">
        <v>336</v>
      </c>
      <c r="C31" s="156"/>
      <c r="D31" s="39" t="s">
        <v>330</v>
      </c>
      <c r="E31" s="39" t="s">
        <v>331</v>
      </c>
      <c r="F31" s="39" t="s">
        <v>332</v>
      </c>
      <c r="G31" s="39" t="s">
        <v>330</v>
      </c>
      <c r="H31" s="39" t="s">
        <v>331</v>
      </c>
      <c r="I31" s="39" t="s">
        <v>332</v>
      </c>
      <c r="J31" s="39" t="s">
        <v>330</v>
      </c>
      <c r="K31" s="39" t="s">
        <v>331</v>
      </c>
      <c r="L31" s="39" t="s">
        <v>332</v>
      </c>
      <c r="M31" s="39"/>
      <c r="N31" s="39"/>
      <c r="O31" s="39"/>
      <c r="P31" s="39" t="s">
        <v>330</v>
      </c>
      <c r="Q31" s="39" t="s">
        <v>331</v>
      </c>
      <c r="R31" s="39" t="s">
        <v>332</v>
      </c>
    </row>
    <row r="32" spans="2:28">
      <c r="B32" s="166" t="s">
        <v>326</v>
      </c>
      <c r="C32" s="43" t="s">
        <v>342</v>
      </c>
      <c r="D32" s="60" t="s">
        <v>365</v>
      </c>
      <c r="E32" s="50" t="s">
        <v>376</v>
      </c>
      <c r="F32" s="61" t="s">
        <v>348</v>
      </c>
      <c r="G32" s="66" t="s">
        <v>327</v>
      </c>
      <c r="H32" s="50" t="s">
        <v>339</v>
      </c>
      <c r="I32" s="61" t="s">
        <v>340</v>
      </c>
      <c r="J32" s="66" t="s">
        <v>387</v>
      </c>
      <c r="K32" s="50" t="s">
        <v>388</v>
      </c>
      <c r="L32" s="70" t="s">
        <v>389</v>
      </c>
      <c r="M32" s="73"/>
      <c r="N32" s="73"/>
      <c r="O32" s="73"/>
      <c r="P32" s="66" t="s">
        <v>361</v>
      </c>
      <c r="Q32" s="50" t="s">
        <v>362</v>
      </c>
      <c r="R32" s="61" t="s">
        <v>363</v>
      </c>
    </row>
    <row r="33" spans="2:18">
      <c r="B33" s="167"/>
      <c r="C33" s="43" t="s">
        <v>341</v>
      </c>
      <c r="D33" s="62" t="s">
        <v>377</v>
      </c>
      <c r="E33" s="46" t="s">
        <v>378</v>
      </c>
      <c r="F33" s="63" t="s">
        <v>379</v>
      </c>
      <c r="G33" s="67" t="s">
        <v>343</v>
      </c>
      <c r="H33" s="46" t="s">
        <v>344</v>
      </c>
      <c r="I33" s="51" t="s">
        <v>345</v>
      </c>
      <c r="J33" s="67" t="s">
        <v>390</v>
      </c>
      <c r="K33" s="46" t="s">
        <v>365</v>
      </c>
      <c r="L33" s="51" t="s">
        <v>400</v>
      </c>
      <c r="M33" s="74"/>
      <c r="N33" s="74"/>
      <c r="O33" s="74"/>
      <c r="P33" s="67" t="s">
        <v>364</v>
      </c>
      <c r="Q33" s="46" t="s">
        <v>365</v>
      </c>
      <c r="R33" s="51" t="s">
        <v>366</v>
      </c>
    </row>
    <row r="34" spans="2:18">
      <c r="B34" s="167"/>
      <c r="C34" s="43" t="s">
        <v>349</v>
      </c>
      <c r="D34" s="62" t="s">
        <v>381</v>
      </c>
      <c r="E34" s="46" t="s">
        <v>382</v>
      </c>
      <c r="F34" s="51" t="s">
        <v>379</v>
      </c>
      <c r="G34" s="67" t="s">
        <v>346</v>
      </c>
      <c r="H34" s="46" t="s">
        <v>347</v>
      </c>
      <c r="I34" s="51" t="s">
        <v>348</v>
      </c>
      <c r="J34" s="67" t="s">
        <v>391</v>
      </c>
      <c r="K34" s="46" t="s">
        <v>376</v>
      </c>
      <c r="L34" s="63" t="s">
        <v>392</v>
      </c>
      <c r="M34" s="75"/>
      <c r="N34" s="75"/>
      <c r="O34" s="75"/>
      <c r="P34" s="67" t="s">
        <v>367</v>
      </c>
      <c r="Q34" s="46" t="s">
        <v>347</v>
      </c>
      <c r="R34" s="51" t="s">
        <v>368</v>
      </c>
    </row>
    <row r="35" spans="2:18">
      <c r="B35" s="167"/>
      <c r="C35" s="44" t="s">
        <v>353</v>
      </c>
      <c r="D35" s="62" t="s">
        <v>380</v>
      </c>
      <c r="E35" s="46" t="s">
        <v>380</v>
      </c>
      <c r="F35" s="51" t="s">
        <v>380</v>
      </c>
      <c r="G35" s="67" t="s">
        <v>350</v>
      </c>
      <c r="H35" s="46" t="s">
        <v>351</v>
      </c>
      <c r="I35" s="63" t="s">
        <v>352</v>
      </c>
      <c r="J35" s="67" t="s">
        <v>393</v>
      </c>
      <c r="K35" s="46" t="s">
        <v>394</v>
      </c>
      <c r="L35" s="71" t="s">
        <v>395</v>
      </c>
      <c r="M35" s="76"/>
      <c r="N35" s="76"/>
      <c r="O35" s="76"/>
      <c r="P35" s="67" t="s">
        <v>369</v>
      </c>
      <c r="Q35" s="46" t="s">
        <v>370</v>
      </c>
      <c r="R35" s="51" t="s">
        <v>371</v>
      </c>
    </row>
    <row r="36" spans="2:18">
      <c r="B36" s="167"/>
      <c r="C36" s="44" t="s">
        <v>396</v>
      </c>
      <c r="D36" s="64" t="s">
        <v>383</v>
      </c>
      <c r="E36" s="47" t="s">
        <v>384</v>
      </c>
      <c r="F36" s="65" t="s">
        <v>385</v>
      </c>
      <c r="G36" s="68" t="s">
        <v>354</v>
      </c>
      <c r="H36" s="47" t="s">
        <v>355</v>
      </c>
      <c r="I36" s="65" t="s">
        <v>356</v>
      </c>
      <c r="J36" s="68" t="s">
        <v>399</v>
      </c>
      <c r="K36" s="47" t="s">
        <v>398</v>
      </c>
      <c r="L36" s="52" t="s">
        <v>397</v>
      </c>
      <c r="M36" s="77"/>
      <c r="N36" s="77"/>
      <c r="O36" s="77"/>
      <c r="P36" s="68" t="s">
        <v>373</v>
      </c>
      <c r="Q36" s="47" t="s">
        <v>374</v>
      </c>
      <c r="R36" s="69" t="s">
        <v>372</v>
      </c>
    </row>
    <row r="37" spans="2:18">
      <c r="B37" s="166" t="s">
        <v>618</v>
      </c>
      <c r="C37" s="45" t="s">
        <v>402</v>
      </c>
      <c r="D37" s="62" t="s">
        <v>431</v>
      </c>
      <c r="E37" s="46" t="s">
        <v>413</v>
      </c>
      <c r="F37" s="63" t="s">
        <v>432</v>
      </c>
      <c r="G37" s="67" t="s">
        <v>405</v>
      </c>
      <c r="H37" s="46" t="s">
        <v>403</v>
      </c>
      <c r="I37" s="51" t="s">
        <v>404</v>
      </c>
      <c r="J37" s="67" t="s">
        <v>438</v>
      </c>
      <c r="K37" s="46" t="s">
        <v>439</v>
      </c>
      <c r="L37" s="51" t="s">
        <v>440</v>
      </c>
      <c r="M37" s="74"/>
      <c r="N37" s="74"/>
      <c r="O37" s="74"/>
      <c r="P37" s="67" t="s">
        <v>420</v>
      </c>
      <c r="Q37" s="46" t="s">
        <v>421</v>
      </c>
      <c r="R37" s="51" t="s">
        <v>422</v>
      </c>
    </row>
    <row r="38" spans="2:18">
      <c r="B38" s="167"/>
      <c r="C38" s="45" t="s">
        <v>410</v>
      </c>
      <c r="D38" s="62" t="s">
        <v>380</v>
      </c>
      <c r="E38" s="46" t="s">
        <v>433</v>
      </c>
      <c r="F38" s="63" t="s">
        <v>419</v>
      </c>
      <c r="G38" s="67" t="s">
        <v>369</v>
      </c>
      <c r="H38" s="46" t="s">
        <v>403</v>
      </c>
      <c r="I38" s="51" t="s">
        <v>411</v>
      </c>
      <c r="J38" s="67" t="s">
        <v>438</v>
      </c>
      <c r="K38" s="46" t="s">
        <v>439</v>
      </c>
      <c r="L38" s="51" t="s">
        <v>441</v>
      </c>
      <c r="M38" s="74"/>
      <c r="N38" s="74"/>
      <c r="O38" s="74"/>
      <c r="P38" s="67" t="s">
        <v>369</v>
      </c>
      <c r="Q38" s="46" t="s">
        <v>413</v>
      </c>
      <c r="R38" s="51" t="s">
        <v>423</v>
      </c>
    </row>
    <row r="39" spans="2:18">
      <c r="B39" s="167"/>
      <c r="C39" s="45" t="s">
        <v>409</v>
      </c>
      <c r="D39" s="62" t="s">
        <v>414</v>
      </c>
      <c r="E39" s="46" t="s">
        <v>433</v>
      </c>
      <c r="F39" s="63" t="s">
        <v>434</v>
      </c>
      <c r="G39" s="67" t="s">
        <v>412</v>
      </c>
      <c r="H39" s="46" t="s">
        <v>413</v>
      </c>
      <c r="I39" s="51" t="s">
        <v>416</v>
      </c>
      <c r="J39" s="67" t="s">
        <v>442</v>
      </c>
      <c r="K39" s="46" t="s">
        <v>403</v>
      </c>
      <c r="L39" s="51" t="s">
        <v>443</v>
      </c>
      <c r="M39" s="74"/>
      <c r="N39" s="74"/>
      <c r="O39" s="74"/>
      <c r="P39" s="67" t="s">
        <v>424</v>
      </c>
      <c r="Q39" s="46" t="s">
        <v>413</v>
      </c>
      <c r="R39" s="51" t="s">
        <v>425</v>
      </c>
    </row>
    <row r="40" spans="2:18">
      <c r="B40" s="167"/>
      <c r="C40" s="45" t="s">
        <v>407</v>
      </c>
      <c r="D40" s="62" t="s">
        <v>435</v>
      </c>
      <c r="E40" s="46" t="s">
        <v>380</v>
      </c>
      <c r="F40" s="51" t="s">
        <v>436</v>
      </c>
      <c r="G40" s="67" t="s">
        <v>388</v>
      </c>
      <c r="H40" s="46" t="s">
        <v>414</v>
      </c>
      <c r="I40" s="51" t="s">
        <v>415</v>
      </c>
      <c r="J40" s="67" t="s">
        <v>376</v>
      </c>
      <c r="K40" s="46" t="s">
        <v>370</v>
      </c>
      <c r="L40" s="63" t="s">
        <v>444</v>
      </c>
      <c r="M40" s="75"/>
      <c r="N40" s="75"/>
      <c r="O40" s="75"/>
      <c r="P40" s="67" t="s">
        <v>426</v>
      </c>
      <c r="Q40" s="46" t="s">
        <v>370</v>
      </c>
      <c r="R40" s="51" t="s">
        <v>427</v>
      </c>
    </row>
    <row r="41" spans="2:18">
      <c r="B41" s="167"/>
      <c r="C41" s="45" t="s">
        <v>408</v>
      </c>
      <c r="D41" s="64" t="s">
        <v>424</v>
      </c>
      <c r="E41" s="47" t="s">
        <v>370</v>
      </c>
      <c r="F41" s="52" t="s">
        <v>437</v>
      </c>
      <c r="G41" s="68" t="s">
        <v>417</v>
      </c>
      <c r="H41" s="47" t="s">
        <v>418</v>
      </c>
      <c r="I41" s="69" t="s">
        <v>419</v>
      </c>
      <c r="J41" s="68" t="s">
        <v>445</v>
      </c>
      <c r="K41" s="47" t="s">
        <v>370</v>
      </c>
      <c r="L41" s="52" t="s">
        <v>446</v>
      </c>
      <c r="M41" s="77"/>
      <c r="N41" s="77"/>
      <c r="O41" s="77"/>
      <c r="P41" s="68" t="s">
        <v>428</v>
      </c>
      <c r="Q41" s="47" t="s">
        <v>429</v>
      </c>
      <c r="R41" s="52" t="s">
        <v>430</v>
      </c>
    </row>
    <row r="42" spans="2:18">
      <c r="B42" s="166" t="s">
        <v>619</v>
      </c>
      <c r="C42" s="45" t="s">
        <v>620</v>
      </c>
      <c r="D42" s="62" t="s">
        <v>590</v>
      </c>
      <c r="E42" s="46" t="s">
        <v>591</v>
      </c>
      <c r="F42" s="51" t="s">
        <v>592</v>
      </c>
      <c r="G42" s="67" t="s">
        <v>566</v>
      </c>
      <c r="H42" s="46" t="s">
        <v>567</v>
      </c>
      <c r="I42" s="51" t="s">
        <v>568</v>
      </c>
      <c r="J42" s="67" t="s">
        <v>603</v>
      </c>
      <c r="K42" s="46" t="s">
        <v>604</v>
      </c>
      <c r="L42" s="63" t="s">
        <v>352</v>
      </c>
      <c r="M42" s="75"/>
      <c r="N42" s="75"/>
      <c r="O42" s="75"/>
      <c r="P42" s="67" t="s">
        <v>578</v>
      </c>
      <c r="Q42" s="46" t="s">
        <v>579</v>
      </c>
      <c r="R42" s="51" t="s">
        <v>580</v>
      </c>
    </row>
    <row r="43" spans="2:18">
      <c r="B43" s="167"/>
      <c r="C43" s="45" t="s">
        <v>624</v>
      </c>
      <c r="D43" s="62" t="s">
        <v>377</v>
      </c>
      <c r="E43" s="46" t="s">
        <v>593</v>
      </c>
      <c r="F43" s="51" t="s">
        <v>594</v>
      </c>
      <c r="G43" s="67" t="s">
        <v>569</v>
      </c>
      <c r="H43" s="46" t="s">
        <v>570</v>
      </c>
      <c r="I43" s="63" t="s">
        <v>571</v>
      </c>
      <c r="J43" s="67" t="s">
        <v>576</v>
      </c>
      <c r="K43" s="46" t="s">
        <v>605</v>
      </c>
      <c r="L43" s="51" t="s">
        <v>606</v>
      </c>
      <c r="M43" s="74"/>
      <c r="N43" s="74"/>
      <c r="O43" s="74"/>
      <c r="P43" s="67" t="s">
        <v>582</v>
      </c>
      <c r="Q43" s="46" t="s">
        <v>365</v>
      </c>
      <c r="R43" s="51" t="s">
        <v>581</v>
      </c>
    </row>
    <row r="44" spans="2:18">
      <c r="B44" s="167"/>
      <c r="C44" s="45" t="s">
        <v>621</v>
      </c>
      <c r="D44" s="62" t="s">
        <v>595</v>
      </c>
      <c r="E44" s="46" t="s">
        <v>596</v>
      </c>
      <c r="F44" s="51" t="s">
        <v>597</v>
      </c>
      <c r="G44" s="67" t="s">
        <v>572</v>
      </c>
      <c r="H44" s="46" t="s">
        <v>573</v>
      </c>
      <c r="I44" s="63" t="s">
        <v>399</v>
      </c>
      <c r="J44" s="67" t="s">
        <v>607</v>
      </c>
      <c r="K44" s="46" t="s">
        <v>608</v>
      </c>
      <c r="L44" s="51" t="s">
        <v>609</v>
      </c>
      <c r="M44" s="74"/>
      <c r="N44" s="74"/>
      <c r="O44" s="74"/>
      <c r="P44" s="67" t="s">
        <v>583</v>
      </c>
      <c r="Q44" s="46" t="s">
        <v>584</v>
      </c>
      <c r="R44" s="51" t="s">
        <v>585</v>
      </c>
    </row>
    <row r="45" spans="2:18">
      <c r="B45" s="167"/>
      <c r="C45" s="45" t="s">
        <v>622</v>
      </c>
      <c r="D45" s="62" t="s">
        <v>598</v>
      </c>
      <c r="E45" s="46" t="s">
        <v>381</v>
      </c>
      <c r="F45" s="51" t="s">
        <v>599</v>
      </c>
      <c r="G45" s="67" t="s">
        <v>391</v>
      </c>
      <c r="H45" s="46" t="s">
        <v>574</v>
      </c>
      <c r="I45" s="63" t="s">
        <v>411</v>
      </c>
      <c r="J45" s="67" t="s">
        <v>586</v>
      </c>
      <c r="K45" s="46" t="s">
        <v>568</v>
      </c>
      <c r="L45" s="51" t="s">
        <v>610</v>
      </c>
      <c r="M45" s="74"/>
      <c r="N45" s="74"/>
      <c r="O45" s="74"/>
      <c r="P45" s="67" t="s">
        <v>586</v>
      </c>
      <c r="Q45" s="46" t="s">
        <v>587</v>
      </c>
      <c r="R45" s="51" t="s">
        <v>588</v>
      </c>
    </row>
    <row r="46" spans="2:18">
      <c r="B46" s="167"/>
      <c r="C46" s="45" t="s">
        <v>623</v>
      </c>
      <c r="D46" s="64" t="s">
        <v>601</v>
      </c>
      <c r="E46" s="47" t="s">
        <v>602</v>
      </c>
      <c r="F46" s="65" t="s">
        <v>600</v>
      </c>
      <c r="G46" s="68" t="s">
        <v>575</v>
      </c>
      <c r="H46" s="47" t="s">
        <v>576</v>
      </c>
      <c r="I46" s="69" t="s">
        <v>577</v>
      </c>
      <c r="J46" s="68" t="s">
        <v>611</v>
      </c>
      <c r="K46" s="47" t="s">
        <v>584</v>
      </c>
      <c r="L46" s="52" t="s">
        <v>612</v>
      </c>
      <c r="M46" s="77"/>
      <c r="N46" s="77"/>
      <c r="O46" s="77"/>
      <c r="P46" s="68" t="s">
        <v>589</v>
      </c>
      <c r="Q46" s="47" t="s">
        <v>573</v>
      </c>
      <c r="R46" s="52" t="s">
        <v>570</v>
      </c>
    </row>
    <row r="47" spans="2:18"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8"/>
    </row>
  </sheetData>
  <mergeCells count="36">
    <mergeCell ref="B32:B36"/>
    <mergeCell ref="B37:B41"/>
    <mergeCell ref="B42:B46"/>
    <mergeCell ref="B8:B13"/>
    <mergeCell ref="B14:B19"/>
    <mergeCell ref="B20:B25"/>
    <mergeCell ref="B30:C30"/>
    <mergeCell ref="D30:F30"/>
    <mergeCell ref="G30:I30"/>
    <mergeCell ref="J30:L30"/>
    <mergeCell ref="P30:R30"/>
    <mergeCell ref="B31:C31"/>
    <mergeCell ref="B7:C7"/>
    <mergeCell ref="B28:R28"/>
    <mergeCell ref="B29:C29"/>
    <mergeCell ref="D29:F29"/>
    <mergeCell ref="G29:I29"/>
    <mergeCell ref="J29:L29"/>
    <mergeCell ref="P29:R29"/>
    <mergeCell ref="S5:T5"/>
    <mergeCell ref="U5:V5"/>
    <mergeCell ref="W5:X5"/>
    <mergeCell ref="Y5:Z5"/>
    <mergeCell ref="B6:C6"/>
    <mergeCell ref="D6:F6"/>
    <mergeCell ref="G6:I6"/>
    <mergeCell ref="J6:L6"/>
    <mergeCell ref="M6:O6"/>
    <mergeCell ref="P6:R6"/>
    <mergeCell ref="B4:R4"/>
    <mergeCell ref="B5:C5"/>
    <mergeCell ref="D5:F5"/>
    <mergeCell ref="G5:I5"/>
    <mergeCell ref="J5:L5"/>
    <mergeCell ref="M5:O5"/>
    <mergeCell ref="P5:R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7C49-3A21-43ED-94D0-7047C8B0A3EC}">
  <dimension ref="B4:W28"/>
  <sheetViews>
    <sheetView showGridLines="0" topLeftCell="A5" zoomScale="150" zoomScaleNormal="150" workbookViewId="0">
      <selection activeCell="X30" sqref="X30"/>
    </sheetView>
  </sheetViews>
  <sheetFormatPr defaultRowHeight="15"/>
  <cols>
    <col min="1" max="1" width="11.85546875" customWidth="1"/>
    <col min="2" max="2" width="8.28515625" customWidth="1"/>
    <col min="3" max="3" width="7.85546875" customWidth="1"/>
    <col min="4" max="15" width="5.7109375" customWidth="1"/>
    <col min="17" max="17" width="6.42578125" customWidth="1"/>
    <col min="18" max="19" width="6.28515625" bestFit="1" customWidth="1"/>
    <col min="20" max="21" width="6.28515625" customWidth="1"/>
    <col min="22" max="22" width="5.42578125" customWidth="1"/>
    <col min="23" max="23" width="6" customWidth="1"/>
  </cols>
  <sheetData>
    <row r="4" spans="2:23" ht="11.25" customHeight="1">
      <c r="B4" s="148" t="s">
        <v>338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</row>
    <row r="5" spans="2:23" ht="19.5" customHeight="1">
      <c r="B5" s="151" t="s">
        <v>335</v>
      </c>
      <c r="C5" s="153"/>
      <c r="D5" s="157" t="s">
        <v>328</v>
      </c>
      <c r="E5" s="157"/>
      <c r="F5" s="157"/>
      <c r="G5" s="158" t="s">
        <v>333</v>
      </c>
      <c r="H5" s="157"/>
      <c r="I5" s="157"/>
      <c r="J5" s="158" t="s">
        <v>334</v>
      </c>
      <c r="K5" s="157"/>
      <c r="L5" s="157"/>
      <c r="M5" s="157" t="s">
        <v>329</v>
      </c>
      <c r="N5" s="157"/>
      <c r="O5" s="157"/>
      <c r="P5" s="141" t="s">
        <v>375</v>
      </c>
      <c r="Q5" s="141"/>
      <c r="R5" s="141" t="s">
        <v>357</v>
      </c>
      <c r="S5" s="141"/>
      <c r="T5" s="141" t="s">
        <v>386</v>
      </c>
      <c r="U5" s="141"/>
      <c r="V5" s="141" t="s">
        <v>360</v>
      </c>
      <c r="W5" s="141"/>
    </row>
    <row r="6" spans="2:23">
      <c r="B6" s="151" t="s">
        <v>1173</v>
      </c>
      <c r="C6" s="153"/>
      <c r="D6" s="145" t="s">
        <v>614</v>
      </c>
      <c r="E6" s="146"/>
      <c r="F6" s="147"/>
      <c r="G6" s="142" t="s">
        <v>616</v>
      </c>
      <c r="H6" s="143"/>
      <c r="I6" s="144"/>
      <c r="J6" s="142" t="s">
        <v>615</v>
      </c>
      <c r="K6" s="143"/>
      <c r="L6" s="144"/>
      <c r="M6" s="145" t="s">
        <v>617</v>
      </c>
      <c r="N6" s="146"/>
      <c r="O6" s="147"/>
    </row>
    <row r="7" spans="2:23">
      <c r="B7" s="154" t="s">
        <v>336</v>
      </c>
      <c r="C7" s="156"/>
      <c r="D7" s="39" t="s">
        <v>330</v>
      </c>
      <c r="E7" s="39" t="s">
        <v>331</v>
      </c>
      <c r="F7" s="39" t="s">
        <v>332</v>
      </c>
      <c r="G7" s="39" t="s">
        <v>330</v>
      </c>
      <c r="H7" s="39" t="s">
        <v>331</v>
      </c>
      <c r="I7" s="39" t="s">
        <v>332</v>
      </c>
      <c r="J7" s="39" t="s">
        <v>330</v>
      </c>
      <c r="K7" s="39" t="s">
        <v>331</v>
      </c>
      <c r="L7" s="39" t="s">
        <v>332</v>
      </c>
      <c r="M7" s="39" t="s">
        <v>330</v>
      </c>
      <c r="N7" s="39" t="s">
        <v>331</v>
      </c>
      <c r="O7" s="39" t="s">
        <v>332</v>
      </c>
      <c r="P7" s="53" t="s">
        <v>358</v>
      </c>
      <c r="Q7" s="53" t="s">
        <v>359</v>
      </c>
      <c r="R7" s="49" t="s">
        <v>358</v>
      </c>
      <c r="S7" s="49" t="s">
        <v>359</v>
      </c>
      <c r="T7" s="49" t="s">
        <v>358</v>
      </c>
      <c r="U7" s="49" t="s">
        <v>359</v>
      </c>
      <c r="V7" s="49" t="s">
        <v>358</v>
      </c>
      <c r="W7" s="49" t="s">
        <v>359</v>
      </c>
    </row>
    <row r="8" spans="2:23">
      <c r="B8" s="193" t="s">
        <v>326</v>
      </c>
      <c r="C8" s="43" t="str">
        <f>_xlfn.CONCAT("n=", SUM(C9:C13))</f>
        <v>n=270757</v>
      </c>
      <c r="D8" s="197">
        <f>AVERAGE(D9:D13)</f>
        <v>8.7400000000000005E-2</v>
      </c>
      <c r="E8" s="198">
        <f t="shared" ref="E8:O8" si="0">AVERAGE(E9:E13)</f>
        <v>7.8800000000000009E-2</v>
      </c>
      <c r="F8" s="199">
        <f t="shared" si="0"/>
        <v>0.19319999999999998</v>
      </c>
      <c r="G8" s="207">
        <f t="shared" si="0"/>
        <v>0.1318</v>
      </c>
      <c r="H8" s="198">
        <f t="shared" si="0"/>
        <v>9.7799999999999998E-2</v>
      </c>
      <c r="I8" s="199">
        <f t="shared" si="0"/>
        <v>0.11679999999999999</v>
      </c>
      <c r="J8" s="211">
        <f t="shared" si="0"/>
        <v>0.14779999999999999</v>
      </c>
      <c r="K8" s="212">
        <f t="shared" si="0"/>
        <v>6.9999999999999993E-2</v>
      </c>
      <c r="L8" s="213">
        <f t="shared" si="0"/>
        <v>0.19739999999999999</v>
      </c>
      <c r="M8" s="211">
        <f t="shared" si="0"/>
        <v>0.14119999999999999</v>
      </c>
      <c r="N8" s="212">
        <f t="shared" si="0"/>
        <v>6.7600000000000007E-2</v>
      </c>
      <c r="O8" s="213">
        <f t="shared" si="0"/>
        <v>0.26980000000000004</v>
      </c>
      <c r="P8" s="53"/>
      <c r="Q8" s="53"/>
      <c r="R8" s="49"/>
      <c r="S8" s="49"/>
      <c r="T8" s="49"/>
      <c r="U8" s="49"/>
      <c r="V8" s="49"/>
      <c r="W8" s="49"/>
    </row>
    <row r="9" spans="2:23" hidden="1">
      <c r="B9" s="194"/>
      <c r="C9" s="43">
        <v>21009</v>
      </c>
      <c r="D9" s="200">
        <v>6.9000000000000006E-2</v>
      </c>
      <c r="E9" s="201">
        <v>5.5E-2</v>
      </c>
      <c r="F9" s="202">
        <v>0.39300000000000002</v>
      </c>
      <c r="G9" s="208">
        <v>9.4E-2</v>
      </c>
      <c r="H9" s="201">
        <v>4.7E-2</v>
      </c>
      <c r="I9" s="202">
        <v>0.47899999999999998</v>
      </c>
      <c r="J9" s="106">
        <v>0.109</v>
      </c>
      <c r="K9" s="107">
        <v>4.5999999999999999E-2</v>
      </c>
      <c r="L9" s="108">
        <v>0.49199999999999999</v>
      </c>
      <c r="M9" s="106">
        <v>0.11</v>
      </c>
      <c r="N9" s="107">
        <v>4.9000000000000002E-2</v>
      </c>
      <c r="O9" s="108">
        <v>0.45900000000000002</v>
      </c>
      <c r="P9">
        <v>2001</v>
      </c>
      <c r="Q9">
        <v>992999</v>
      </c>
      <c r="R9">
        <v>5003</v>
      </c>
      <c r="S9">
        <v>739998</v>
      </c>
      <c r="T9">
        <v>1000</v>
      </c>
      <c r="U9">
        <v>373000</v>
      </c>
      <c r="V9">
        <v>999</v>
      </c>
      <c r="W9">
        <v>997000</v>
      </c>
    </row>
    <row r="10" spans="2:23" hidden="1">
      <c r="B10" s="194"/>
      <c r="C10" s="43">
        <v>31048</v>
      </c>
      <c r="D10" s="200">
        <v>8.5000000000000006E-2</v>
      </c>
      <c r="E10" s="201">
        <v>7.6999999999999999E-2</v>
      </c>
      <c r="F10" s="202">
        <v>0.33500000000000002</v>
      </c>
      <c r="G10" s="208">
        <v>0.13800000000000001</v>
      </c>
      <c r="H10" s="201">
        <v>7.0000000000000007E-2</v>
      </c>
      <c r="I10" s="202">
        <v>0.224</v>
      </c>
      <c r="J10" s="106">
        <v>0.14799999999999999</v>
      </c>
      <c r="K10" s="107">
        <v>6.9000000000000006E-2</v>
      </c>
      <c r="L10" s="108">
        <v>0.24199999999999999</v>
      </c>
      <c r="M10" s="106">
        <v>0.14499999999999999</v>
      </c>
      <c r="N10" s="107">
        <v>6.9000000000000006E-2</v>
      </c>
      <c r="O10" s="108">
        <v>0.23599999999999999</v>
      </c>
      <c r="P10">
        <v>2001</v>
      </c>
      <c r="Q10">
        <v>993000</v>
      </c>
      <c r="R10">
        <v>5001</v>
      </c>
      <c r="S10">
        <v>627002</v>
      </c>
      <c r="T10">
        <v>2003</v>
      </c>
      <c r="U10">
        <v>288003</v>
      </c>
      <c r="V10">
        <v>1002</v>
      </c>
      <c r="W10">
        <v>995001</v>
      </c>
    </row>
    <row r="11" spans="2:23" hidden="1">
      <c r="B11" s="194"/>
      <c r="C11" s="43">
        <v>9477</v>
      </c>
      <c r="D11" s="200">
        <v>7.3999999999999996E-2</v>
      </c>
      <c r="E11" s="201">
        <v>6.0999999999999999E-2</v>
      </c>
      <c r="F11" s="202">
        <v>0.33500000000000002</v>
      </c>
      <c r="G11" s="208">
        <v>0.112</v>
      </c>
      <c r="H11" s="201">
        <v>5.6000000000000001E-2</v>
      </c>
      <c r="I11" s="202">
        <v>0.39300000000000002</v>
      </c>
      <c r="J11" s="106">
        <v>0.13100000000000001</v>
      </c>
      <c r="K11" s="107">
        <v>5.5E-2</v>
      </c>
      <c r="L11" s="108">
        <v>0.40300000000000002</v>
      </c>
      <c r="M11" s="106">
        <v>0.125</v>
      </c>
      <c r="N11" s="107">
        <v>5.6000000000000001E-2</v>
      </c>
      <c r="O11" s="108">
        <v>0.39200000000000002</v>
      </c>
      <c r="P11">
        <v>1000</v>
      </c>
      <c r="Q11">
        <v>997997</v>
      </c>
      <c r="R11">
        <v>2000</v>
      </c>
      <c r="S11">
        <v>806005</v>
      </c>
      <c r="T11">
        <v>2015</v>
      </c>
      <c r="U11">
        <v>846001</v>
      </c>
      <c r="V11">
        <v>1998</v>
      </c>
      <c r="W11">
        <v>998998</v>
      </c>
    </row>
    <row r="12" spans="2:23" hidden="1">
      <c r="B12" s="194"/>
      <c r="C12" s="44">
        <v>169621</v>
      </c>
      <c r="D12" s="200">
        <v>1.4E-2</v>
      </c>
      <c r="E12" s="201">
        <v>1.4E-2</v>
      </c>
      <c r="F12" s="202">
        <v>1.4E-2</v>
      </c>
      <c r="G12" s="208">
        <v>2.4E-2</v>
      </c>
      <c r="H12" s="201">
        <v>0.01</v>
      </c>
      <c r="I12" s="202">
        <v>0.29899999999999999</v>
      </c>
      <c r="J12" s="106">
        <v>9.9000000000000005E-2</v>
      </c>
      <c r="K12" s="107">
        <v>1.7000000000000001E-2</v>
      </c>
      <c r="L12" s="101">
        <v>-0.185</v>
      </c>
      <c r="M12" s="106">
        <v>3.1E-2</v>
      </c>
      <c r="N12" s="107">
        <v>1.2E-2</v>
      </c>
      <c r="O12" s="108">
        <v>0.16400000000000001</v>
      </c>
      <c r="P12">
        <v>5003</v>
      </c>
      <c r="Q12">
        <v>960002</v>
      </c>
      <c r="R12">
        <v>22002</v>
      </c>
      <c r="S12">
        <v>751002</v>
      </c>
      <c r="T12">
        <v>6001</v>
      </c>
      <c r="U12">
        <v>913001</v>
      </c>
      <c r="V12">
        <v>5005</v>
      </c>
      <c r="W12">
        <v>973000</v>
      </c>
    </row>
    <row r="13" spans="2:23" ht="15" hidden="1" customHeight="1">
      <c r="B13" s="195"/>
      <c r="C13" s="44">
        <v>39602</v>
      </c>
      <c r="D13" s="200">
        <v>0.19500000000000001</v>
      </c>
      <c r="E13" s="201">
        <v>0.187</v>
      </c>
      <c r="F13" s="203">
        <v>-0.111</v>
      </c>
      <c r="G13" s="208">
        <v>0.29099999999999998</v>
      </c>
      <c r="H13" s="201">
        <v>0.30599999999999999</v>
      </c>
      <c r="I13" s="203">
        <v>-0.81100000000000005</v>
      </c>
      <c r="J13" s="106">
        <v>0.252</v>
      </c>
      <c r="K13" s="107">
        <v>0.16300000000000001</v>
      </c>
      <c r="L13" s="108">
        <v>3.5000000000000003E-2</v>
      </c>
      <c r="M13" s="106">
        <v>0.29499999999999998</v>
      </c>
      <c r="N13" s="107">
        <v>0.152</v>
      </c>
      <c r="O13" s="108">
        <v>9.8000000000000004E-2</v>
      </c>
      <c r="P13">
        <v>1001</v>
      </c>
      <c r="Q13">
        <v>987000</v>
      </c>
      <c r="R13">
        <v>6004</v>
      </c>
      <c r="S13">
        <v>273003</v>
      </c>
      <c r="T13">
        <v>2004</v>
      </c>
      <c r="U13" s="54">
        <v>80001</v>
      </c>
      <c r="V13">
        <v>1999</v>
      </c>
      <c r="W13">
        <v>994995</v>
      </c>
    </row>
    <row r="14" spans="2:23" ht="15" customHeight="1">
      <c r="B14" s="193" t="s">
        <v>618</v>
      </c>
      <c r="C14" s="43" t="str">
        <f>_xlfn.CONCAT("n=", SUM(C15:C19))</f>
        <v>n=175529</v>
      </c>
      <c r="D14" s="200">
        <f>AVERAGE(D15:D19)</f>
        <v>2.0799999999999999E-2</v>
      </c>
      <c r="E14" s="201">
        <f t="shared" ref="E14:O14" si="1">AVERAGE(E15:E19)</f>
        <v>7.2000000000000007E-3</v>
      </c>
      <c r="F14" s="202">
        <f t="shared" si="1"/>
        <v>0.77939999999999998</v>
      </c>
      <c r="G14" s="209">
        <f t="shared" si="1"/>
        <v>3.3000000000000002E-2</v>
      </c>
      <c r="H14" s="201">
        <f t="shared" si="1"/>
        <v>8.4000000000000012E-3</v>
      </c>
      <c r="I14" s="202">
        <f t="shared" si="1"/>
        <v>0.72419999999999995</v>
      </c>
      <c r="J14" s="106">
        <f t="shared" si="1"/>
        <v>6.720000000000001E-2</v>
      </c>
      <c r="K14" s="107">
        <f t="shared" si="1"/>
        <v>8.7999999999999988E-3</v>
      </c>
      <c r="L14" s="108">
        <f t="shared" si="1"/>
        <v>0.72420000000000007</v>
      </c>
      <c r="M14" s="190">
        <f t="shared" si="1"/>
        <v>3.6400000000000002E-2</v>
      </c>
      <c r="N14" s="107">
        <f t="shared" si="1"/>
        <v>7.2000000000000007E-3</v>
      </c>
      <c r="O14" s="108">
        <f t="shared" si="1"/>
        <v>0.77259999999999995</v>
      </c>
      <c r="U14" s="54"/>
    </row>
    <row r="15" spans="2:23" hidden="1">
      <c r="B15" s="194"/>
      <c r="C15" s="45">
        <v>23628</v>
      </c>
      <c r="D15" s="200">
        <v>2.3E-2</v>
      </c>
      <c r="E15" s="201">
        <v>4.0000000000000001E-3</v>
      </c>
      <c r="F15" s="202">
        <v>0.91700000000000004</v>
      </c>
      <c r="G15" s="208">
        <v>3.3000000000000002E-2</v>
      </c>
      <c r="H15" s="201">
        <v>8.0000000000000002E-3</v>
      </c>
      <c r="I15" s="202">
        <v>0.85099999999999998</v>
      </c>
      <c r="J15" s="106">
        <v>5.8000000000000003E-2</v>
      </c>
      <c r="K15" s="107">
        <v>6.0000000000000001E-3</v>
      </c>
      <c r="L15" s="108">
        <v>0.88500000000000001</v>
      </c>
      <c r="M15" s="106">
        <v>3.4000000000000002E-2</v>
      </c>
      <c r="N15" s="107">
        <v>5.0000000000000001E-3</v>
      </c>
      <c r="O15" s="108">
        <v>0.89100000000000001</v>
      </c>
      <c r="P15">
        <v>1000</v>
      </c>
      <c r="Q15">
        <v>993000</v>
      </c>
      <c r="R15">
        <v>6001</v>
      </c>
      <c r="S15">
        <v>379999</v>
      </c>
      <c r="T15">
        <v>1996</v>
      </c>
      <c r="U15">
        <v>532000</v>
      </c>
      <c r="V15">
        <v>1998</v>
      </c>
      <c r="W15">
        <v>993998</v>
      </c>
    </row>
    <row r="16" spans="2:23" hidden="1">
      <c r="B16" s="194"/>
      <c r="C16" s="45">
        <v>4645</v>
      </c>
      <c r="D16" s="200">
        <v>1.4E-2</v>
      </c>
      <c r="E16" s="201">
        <v>3.0000000000000001E-3</v>
      </c>
      <c r="F16" s="202">
        <v>0.79500000000000004</v>
      </c>
      <c r="G16" s="208">
        <v>3.1E-2</v>
      </c>
      <c r="H16" s="201">
        <v>8.0000000000000002E-3</v>
      </c>
      <c r="I16" s="202">
        <v>0.53300000000000003</v>
      </c>
      <c r="J16" s="106">
        <v>5.8000000000000003E-2</v>
      </c>
      <c r="K16" s="107">
        <v>6.0000000000000001E-3</v>
      </c>
      <c r="L16" s="108">
        <v>0.66400000000000003</v>
      </c>
      <c r="M16" s="106">
        <v>3.1E-2</v>
      </c>
      <c r="N16" s="107">
        <v>4.0000000000000001E-3</v>
      </c>
      <c r="O16" s="108">
        <v>0.745</v>
      </c>
      <c r="P16">
        <v>999</v>
      </c>
      <c r="Q16">
        <v>997999</v>
      </c>
      <c r="R16">
        <v>2007</v>
      </c>
      <c r="S16">
        <v>796002</v>
      </c>
      <c r="T16">
        <v>1001</v>
      </c>
      <c r="U16">
        <v>988001</v>
      </c>
      <c r="V16">
        <v>1002</v>
      </c>
      <c r="W16">
        <v>999000</v>
      </c>
    </row>
    <row r="17" spans="2:23" hidden="1">
      <c r="B17" s="194"/>
      <c r="C17" s="45">
        <v>64840</v>
      </c>
      <c r="D17" s="200">
        <v>1.2999999999999999E-2</v>
      </c>
      <c r="E17" s="201">
        <v>3.0000000000000001E-3</v>
      </c>
      <c r="F17" s="202">
        <v>0.86</v>
      </c>
      <c r="G17" s="208">
        <v>1.7999999999999999E-2</v>
      </c>
      <c r="H17" s="201">
        <v>4.0000000000000001E-3</v>
      </c>
      <c r="I17" s="202">
        <v>0.82699999999999996</v>
      </c>
      <c r="J17" s="106">
        <v>8.3000000000000004E-2</v>
      </c>
      <c r="K17" s="107">
        <v>8.0000000000000002E-3</v>
      </c>
      <c r="L17" s="108">
        <v>0.67500000000000004</v>
      </c>
      <c r="M17" s="106">
        <v>2.9000000000000001E-2</v>
      </c>
      <c r="N17" s="107">
        <v>4.0000000000000001E-3</v>
      </c>
      <c r="O17" s="108">
        <v>0.82399999999999995</v>
      </c>
      <c r="P17">
        <v>3004</v>
      </c>
      <c r="Q17">
        <v>982000</v>
      </c>
      <c r="R17">
        <v>13999</v>
      </c>
      <c r="S17">
        <v>182002</v>
      </c>
      <c r="T17">
        <v>2965</v>
      </c>
      <c r="U17">
        <v>135966</v>
      </c>
      <c r="V17">
        <v>2001</v>
      </c>
      <c r="W17">
        <v>990001</v>
      </c>
    </row>
    <row r="18" spans="2:23" hidden="1">
      <c r="B18" s="194"/>
      <c r="C18" s="45">
        <v>46935</v>
      </c>
      <c r="D18" s="200">
        <v>2.5000000000000001E-2</v>
      </c>
      <c r="E18" s="201">
        <v>1.4E-2</v>
      </c>
      <c r="F18" s="202">
        <v>0.58699999999999997</v>
      </c>
      <c r="G18" s="208">
        <v>4.5999999999999999E-2</v>
      </c>
      <c r="H18" s="201">
        <v>1.2999999999999999E-2</v>
      </c>
      <c r="I18" s="202">
        <v>0.61499999999999999</v>
      </c>
      <c r="J18" s="106">
        <v>5.5E-2</v>
      </c>
      <c r="K18" s="107">
        <v>1.2E-2</v>
      </c>
      <c r="L18" s="108">
        <v>0.65600000000000003</v>
      </c>
      <c r="M18" s="106">
        <v>4.2999999999999997E-2</v>
      </c>
      <c r="N18" s="107">
        <v>1.2E-2</v>
      </c>
      <c r="O18" s="108">
        <v>0.64300000000000002</v>
      </c>
      <c r="P18">
        <v>2002</v>
      </c>
      <c r="Q18">
        <v>988998</v>
      </c>
      <c r="R18">
        <v>6003</v>
      </c>
      <c r="S18">
        <v>510003</v>
      </c>
      <c r="T18">
        <v>3009</v>
      </c>
      <c r="U18">
        <v>625002</v>
      </c>
      <c r="V18">
        <v>1000</v>
      </c>
      <c r="W18">
        <v>986999</v>
      </c>
    </row>
    <row r="19" spans="2:23" hidden="1">
      <c r="B19" s="195"/>
      <c r="C19" s="45">
        <v>35481</v>
      </c>
      <c r="D19" s="200">
        <v>2.9000000000000001E-2</v>
      </c>
      <c r="E19" s="201">
        <v>1.2E-2</v>
      </c>
      <c r="F19" s="202">
        <v>0.73799999999999999</v>
      </c>
      <c r="G19" s="208">
        <v>3.6999999999999998E-2</v>
      </c>
      <c r="H19" s="201">
        <v>8.9999999999999993E-3</v>
      </c>
      <c r="I19" s="202">
        <v>0.79500000000000004</v>
      </c>
      <c r="J19" s="106">
        <v>8.2000000000000003E-2</v>
      </c>
      <c r="K19" s="107">
        <v>1.2E-2</v>
      </c>
      <c r="L19" s="108">
        <v>0.74099999999999999</v>
      </c>
      <c r="M19" s="106">
        <v>4.4999999999999998E-2</v>
      </c>
      <c r="N19" s="107">
        <v>1.0999999999999999E-2</v>
      </c>
      <c r="O19" s="108">
        <v>0.76</v>
      </c>
      <c r="P19">
        <v>1000</v>
      </c>
      <c r="Q19">
        <v>985000</v>
      </c>
      <c r="R19">
        <v>8000</v>
      </c>
      <c r="S19">
        <v>550003</v>
      </c>
      <c r="T19">
        <v>1002</v>
      </c>
      <c r="U19">
        <v>915002</v>
      </c>
      <c r="V19">
        <v>2002</v>
      </c>
      <c r="W19">
        <v>994999</v>
      </c>
    </row>
    <row r="20" spans="2:23">
      <c r="B20" s="193" t="s">
        <v>619</v>
      </c>
      <c r="C20" s="43" t="str">
        <f>_xlfn.CONCAT("n=", SUM(C21:C25))</f>
        <v>n=148408</v>
      </c>
      <c r="D20" s="204">
        <f>AVERAGE(D21:D25)</f>
        <v>0.1356</v>
      </c>
      <c r="E20" s="205">
        <f t="shared" ref="E20:O20" si="2">AVERAGE(E21:E25)</f>
        <v>0.1246</v>
      </c>
      <c r="F20" s="206">
        <f t="shared" si="2"/>
        <v>0.16760000000000003</v>
      </c>
      <c r="G20" s="210">
        <f t="shared" si="2"/>
        <v>0.20080000000000001</v>
      </c>
      <c r="H20" s="205">
        <f t="shared" si="2"/>
        <v>0.10719999999999999</v>
      </c>
      <c r="I20" s="206">
        <f t="shared" si="2"/>
        <v>0.25959999999999994</v>
      </c>
      <c r="J20" s="112">
        <f t="shared" si="2"/>
        <v>0.19119999999999998</v>
      </c>
      <c r="K20" s="110">
        <f t="shared" si="2"/>
        <v>0.1082</v>
      </c>
      <c r="L20" s="113">
        <f t="shared" si="2"/>
        <v>0.26919999999999999</v>
      </c>
      <c r="M20" s="112">
        <f t="shared" si="2"/>
        <v>0.25559999999999999</v>
      </c>
      <c r="N20" s="110">
        <f t="shared" si="2"/>
        <v>0.1062</v>
      </c>
      <c r="O20" s="113">
        <f t="shared" si="2"/>
        <v>0.24000000000000005</v>
      </c>
    </row>
    <row r="21" spans="2:23" hidden="1">
      <c r="B21" s="194"/>
      <c r="C21" s="45">
        <v>5665</v>
      </c>
      <c r="D21" s="83">
        <v>0.105</v>
      </c>
      <c r="E21" s="104">
        <v>8.5999999999999993E-2</v>
      </c>
      <c r="F21" s="105">
        <v>0.22</v>
      </c>
      <c r="G21" s="103">
        <v>0.17499999999999999</v>
      </c>
      <c r="H21" s="104">
        <v>0.10299999999999999</v>
      </c>
      <c r="I21" s="105">
        <v>6.5000000000000002E-2</v>
      </c>
      <c r="J21" s="103">
        <v>0.159</v>
      </c>
      <c r="K21" s="104">
        <v>7.6999999999999999E-2</v>
      </c>
      <c r="L21" s="105">
        <v>0.29899999999999999</v>
      </c>
      <c r="M21" s="103">
        <v>0.17699999999999999</v>
      </c>
      <c r="N21" s="104">
        <v>0.08</v>
      </c>
      <c r="O21" s="105">
        <v>0.27800000000000002</v>
      </c>
      <c r="P21">
        <v>1000</v>
      </c>
      <c r="Q21">
        <v>998002</v>
      </c>
      <c r="R21">
        <v>2000</v>
      </c>
      <c r="S21">
        <v>663999</v>
      </c>
      <c r="T21">
        <v>2001</v>
      </c>
      <c r="U21">
        <v>954000</v>
      </c>
      <c r="V21">
        <v>1000</v>
      </c>
      <c r="W21">
        <v>996000</v>
      </c>
    </row>
    <row r="22" spans="2:23" hidden="1">
      <c r="B22" s="194"/>
      <c r="C22" s="45">
        <v>14215</v>
      </c>
      <c r="D22" s="87">
        <v>8.5000000000000006E-2</v>
      </c>
      <c r="E22" s="107">
        <v>7.3999999999999996E-2</v>
      </c>
      <c r="F22" s="108">
        <v>0.29299999999999998</v>
      </c>
      <c r="G22" s="106">
        <v>0.13</v>
      </c>
      <c r="H22" s="107">
        <v>6.8000000000000005E-2</v>
      </c>
      <c r="I22" s="108">
        <v>0.35699999999999998</v>
      </c>
      <c r="J22" s="106">
        <v>0.15</v>
      </c>
      <c r="K22" s="107">
        <v>6.9000000000000006E-2</v>
      </c>
      <c r="L22" s="108">
        <v>0.34399999999999997</v>
      </c>
      <c r="M22" s="106">
        <v>0.33900000000000002</v>
      </c>
      <c r="N22" s="107">
        <v>6.9000000000000006E-2</v>
      </c>
      <c r="O22" s="108">
        <v>0.14299999999999999</v>
      </c>
      <c r="P22">
        <v>972</v>
      </c>
      <c r="Q22">
        <v>995417</v>
      </c>
      <c r="R22">
        <v>5002</v>
      </c>
      <c r="S22">
        <v>526003</v>
      </c>
      <c r="T22">
        <v>999</v>
      </c>
      <c r="U22">
        <v>754000</v>
      </c>
      <c r="V22">
        <v>1003</v>
      </c>
      <c r="W22">
        <v>999001</v>
      </c>
    </row>
    <row r="23" spans="2:23" hidden="1">
      <c r="B23" s="194"/>
      <c r="C23" s="45">
        <v>40811</v>
      </c>
      <c r="D23" s="87">
        <v>0.21</v>
      </c>
      <c r="E23" s="107">
        <v>0.19900000000000001</v>
      </c>
      <c r="F23" s="108">
        <v>3.5000000000000003E-2</v>
      </c>
      <c r="G23" s="106">
        <v>0.29399999999999998</v>
      </c>
      <c r="H23" s="107">
        <v>0.154</v>
      </c>
      <c r="I23" s="108">
        <v>0.252</v>
      </c>
      <c r="J23" s="106">
        <v>0.254</v>
      </c>
      <c r="K23" s="107">
        <v>0.16800000000000001</v>
      </c>
      <c r="L23" s="108">
        <v>0.186</v>
      </c>
      <c r="M23" s="106">
        <v>0.318</v>
      </c>
      <c r="N23" s="107">
        <v>0.16200000000000001</v>
      </c>
      <c r="O23" s="108">
        <v>0.215</v>
      </c>
      <c r="P23">
        <v>2003</v>
      </c>
      <c r="Q23">
        <v>992001</v>
      </c>
      <c r="R23">
        <v>6999</v>
      </c>
      <c r="S23">
        <v>276002</v>
      </c>
      <c r="T23">
        <v>3001</v>
      </c>
      <c r="U23">
        <v>329842</v>
      </c>
      <c r="V23">
        <v>3021</v>
      </c>
      <c r="W23">
        <v>997000</v>
      </c>
    </row>
    <row r="24" spans="2:23" hidden="1">
      <c r="B24" s="194"/>
      <c r="C24" s="45">
        <v>57715</v>
      </c>
      <c r="D24" s="87">
        <v>8.4000000000000005E-2</v>
      </c>
      <c r="E24" s="107">
        <v>7.3999999999999996E-2</v>
      </c>
      <c r="F24" s="108">
        <v>0.439</v>
      </c>
      <c r="G24" s="106">
        <v>0.13100000000000001</v>
      </c>
      <c r="H24" s="107">
        <v>6.0999999999999999E-2</v>
      </c>
      <c r="I24" s="108">
        <v>0.53300000000000003</v>
      </c>
      <c r="J24" s="106">
        <v>0.14199999999999999</v>
      </c>
      <c r="K24" s="107">
        <v>6.5000000000000002E-2</v>
      </c>
      <c r="L24" s="108">
        <v>0.502</v>
      </c>
      <c r="M24" s="106">
        <v>0.14199999999999999</v>
      </c>
      <c r="N24" s="107">
        <v>6.6000000000000003E-2</v>
      </c>
      <c r="O24" s="108">
        <v>0.496</v>
      </c>
      <c r="P24">
        <v>2000</v>
      </c>
      <c r="Q24">
        <v>990001</v>
      </c>
      <c r="R24">
        <v>11000</v>
      </c>
      <c r="S24">
        <v>213001</v>
      </c>
      <c r="T24">
        <v>2002</v>
      </c>
      <c r="U24">
        <v>321486</v>
      </c>
      <c r="V24">
        <v>1997</v>
      </c>
      <c r="W24">
        <v>995999</v>
      </c>
    </row>
    <row r="25" spans="2:23" hidden="1">
      <c r="B25" s="195"/>
      <c r="C25" s="45">
        <v>30002</v>
      </c>
      <c r="D25" s="91">
        <v>0.19400000000000001</v>
      </c>
      <c r="E25" s="115">
        <v>0.19</v>
      </c>
      <c r="F25" s="118">
        <v>-0.14899999999999999</v>
      </c>
      <c r="G25" s="114">
        <v>0.27400000000000002</v>
      </c>
      <c r="H25" s="115">
        <v>0.15</v>
      </c>
      <c r="I25" s="116">
        <v>9.0999999999999998E-2</v>
      </c>
      <c r="J25" s="114">
        <v>0.251</v>
      </c>
      <c r="K25" s="115">
        <v>0.16200000000000001</v>
      </c>
      <c r="L25" s="116">
        <v>1.4999999999999999E-2</v>
      </c>
      <c r="M25" s="114">
        <v>0.30199999999999999</v>
      </c>
      <c r="N25" s="115">
        <v>0.154</v>
      </c>
      <c r="O25" s="116">
        <v>6.8000000000000005E-2</v>
      </c>
      <c r="P25">
        <v>1999</v>
      </c>
      <c r="Q25">
        <v>993997</v>
      </c>
      <c r="R25">
        <v>4001</v>
      </c>
      <c r="S25">
        <v>554003</v>
      </c>
      <c r="T25">
        <v>3004</v>
      </c>
      <c r="U25">
        <v>527786</v>
      </c>
      <c r="V25">
        <v>2000</v>
      </c>
      <c r="W25">
        <v>998998</v>
      </c>
    </row>
    <row r="26" spans="2:23">
      <c r="B26" s="130"/>
      <c r="C26" s="130"/>
      <c r="D26" s="130"/>
      <c r="E26" s="130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>
        <f>SUM(P9:P25)/(1000*60)</f>
        <v>0.44974999999999998</v>
      </c>
      <c r="Q26">
        <f>SUM(Q9:Q25)/(1000*60)</f>
        <v>247.45688333333334</v>
      </c>
      <c r="R26">
        <f>SUM(R9:R25)/(1000*60)</f>
        <v>1.7503666666666666</v>
      </c>
      <c r="S26">
        <f>SUM(S9:S25)/(1000*60)</f>
        <v>130.80045000000001</v>
      </c>
      <c r="T26">
        <f>SUM(T9:T25)/(1000*60)</f>
        <v>0.56671666666666665</v>
      </c>
      <c r="U26">
        <f>SUM(U9:U25)/(1000*60)</f>
        <v>143.05151666666666</v>
      </c>
      <c r="V26">
        <f>SUM(V9:V25)/(1000*60)</f>
        <v>0.46711666666666668</v>
      </c>
      <c r="W26">
        <f>SUM(W9:W25)/(1000*60)</f>
        <v>248.51648333333333</v>
      </c>
    </row>
    <row r="27" spans="2:23" ht="15" customHeight="1"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23" ht="15" customHeight="1"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</sheetData>
  <mergeCells count="19">
    <mergeCell ref="B20:B25"/>
    <mergeCell ref="B7:C7"/>
    <mergeCell ref="B8:B13"/>
    <mergeCell ref="B14:B19"/>
    <mergeCell ref="P5:Q5"/>
    <mergeCell ref="R5:S5"/>
    <mergeCell ref="T5:U5"/>
    <mergeCell ref="V5:W5"/>
    <mergeCell ref="B6:C6"/>
    <mergeCell ref="D6:F6"/>
    <mergeCell ref="G6:I6"/>
    <mergeCell ref="J6:L6"/>
    <mergeCell ref="M6:O6"/>
    <mergeCell ref="B4:O4"/>
    <mergeCell ref="B5:C5"/>
    <mergeCell ref="D5:F5"/>
    <mergeCell ref="G5:I5"/>
    <mergeCell ref="J5:L5"/>
    <mergeCell ref="M5:O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81A-DC29-4AAF-9DF9-4FBDACC548B6}">
  <dimension ref="A1"/>
  <sheetViews>
    <sheetView workbookViewId="0">
      <selection activeCell="F7" sqref="F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Considerando Null</vt:lpstr>
      <vt:lpstr>Considerando Null como 0</vt:lpstr>
      <vt:lpstr>Planilha3</vt:lpstr>
      <vt:lpstr>Planilha2</vt:lpstr>
      <vt:lpstr>Planilha4</vt:lpstr>
      <vt:lpstr>Planilha4 (2)</vt:lpstr>
      <vt:lpstr>Planilha4 (3)</vt:lpstr>
      <vt:lpstr>Planilha4 (4)</vt:lpstr>
      <vt:lpstr>Planilha9</vt:lpstr>
      <vt:lpstr>Planilha8</vt:lpstr>
      <vt:lpstr>Planilha5</vt:lpstr>
      <vt:lpstr>Planilha7</vt:lpstr>
      <vt:lpstr>Planilha1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Welington Veiga</dc:creator>
  <cp:lastModifiedBy>Welington Veiga</cp:lastModifiedBy>
  <dcterms:created xsi:type="dcterms:W3CDTF">2018-06-03T15:28:39Z</dcterms:created>
  <dcterms:modified xsi:type="dcterms:W3CDTF">2018-07-01T21:39:06Z</dcterms:modified>
</cp:coreProperties>
</file>