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D:\openHAB_Dev\openhab-2-5-x7\git\openhab-addons-bb\bundles\org.openhab.binding.modbus.helioseasycontrols\"/>
    </mc:Choice>
  </mc:AlternateContent>
  <xr:revisionPtr revIDLastSave="0" documentId="13_ncr:1_{6465DEDB-BBD2-41DC-BD16-0189FAA61B9A}" xr6:coauthVersionLast="45" xr6:coauthVersionMax="45" xr10:uidLastSave="{00000000-0000-0000-0000-000000000000}"/>
  <bookViews>
    <workbookView xWindow="-28920" yWindow="-120" windowWidth="29040" windowHeight="15990" xr2:uid="{B531FA3B-6FA6-448F-B866-0BCF02FE2E40}"/>
  </bookViews>
  <sheets>
    <sheet name="Documentation" sheetId="1" r:id="rId1"/>
    <sheet name="Parameter" sheetId="3" r:id="rId2"/>
    <sheet name="Items" sheetId="2" r:id="rId3"/>
    <sheet name="Groups" sheetId="5" r:id="rId4"/>
    <sheet name="Groups ordered" sheetId="6" r:id="rId5"/>
  </sheets>
  <definedNames>
    <definedName name="channel_prefix">Parameter!$B$3</definedName>
    <definedName name="group_prefix">Parameter!$B$2</definedName>
    <definedName name="item_prefix">Parameter!$B$1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2" i="6"/>
  <c r="J45" i="2"/>
  <c r="J52" i="2"/>
  <c r="G38" i="2"/>
  <c r="G39" i="2"/>
  <c r="G40" i="2"/>
  <c r="G41" i="2"/>
  <c r="H3" i="1"/>
  <c r="I3" i="1"/>
  <c r="J3" i="1"/>
  <c r="K3" i="1"/>
  <c r="L3" i="1"/>
  <c r="M3" i="1"/>
  <c r="M2" i="1"/>
  <c r="L2" i="1"/>
  <c r="K2" i="1"/>
  <c r="J2" i="1"/>
  <c r="I2" i="1"/>
  <c r="H2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4" i="1"/>
  <c r="L1" i="1" l="1"/>
  <c r="H186" i="1"/>
  <c r="I186" i="1"/>
  <c r="J186" i="1"/>
  <c r="K186" i="1"/>
  <c r="M186" i="1"/>
  <c r="H187" i="1"/>
  <c r="I187" i="1"/>
  <c r="J187" i="1"/>
  <c r="K187" i="1"/>
  <c r="M187" i="1"/>
  <c r="H188" i="1"/>
  <c r="I188" i="1"/>
  <c r="J188" i="1"/>
  <c r="K188" i="1"/>
  <c r="M188" i="1"/>
  <c r="H189" i="1"/>
  <c r="I189" i="1"/>
  <c r="J189" i="1"/>
  <c r="K189" i="1"/>
  <c r="M189" i="1"/>
  <c r="H190" i="1"/>
  <c r="I190" i="1"/>
  <c r="J190" i="1"/>
  <c r="K190" i="1"/>
  <c r="M190" i="1"/>
  <c r="O3" i="2" l="1"/>
  <c r="P3" i="2"/>
  <c r="O4" i="2"/>
  <c r="P4" i="2"/>
  <c r="O5" i="2"/>
  <c r="P5" i="2"/>
  <c r="O6" i="2"/>
  <c r="P6" i="2"/>
  <c r="O7" i="2"/>
  <c r="P7" i="2"/>
  <c r="O8" i="2"/>
  <c r="P8" i="2"/>
  <c r="O9" i="2"/>
  <c r="P9" i="2"/>
  <c r="O10" i="2"/>
  <c r="P10" i="2"/>
  <c r="O11" i="2"/>
  <c r="P11" i="2"/>
  <c r="O12" i="2"/>
  <c r="P12" i="2"/>
  <c r="O13" i="2"/>
  <c r="P13" i="2"/>
  <c r="O14" i="2"/>
  <c r="P14" i="2"/>
  <c r="O15" i="2"/>
  <c r="P15" i="2"/>
  <c r="O16" i="2"/>
  <c r="P16" i="2"/>
  <c r="O17" i="2"/>
  <c r="P17" i="2"/>
  <c r="O18" i="2"/>
  <c r="P18" i="2"/>
  <c r="O19" i="2"/>
  <c r="P19" i="2"/>
  <c r="O20" i="2"/>
  <c r="P20" i="2"/>
  <c r="O21" i="2"/>
  <c r="P21" i="2"/>
  <c r="O22" i="2"/>
  <c r="P22" i="2"/>
  <c r="O23" i="2"/>
  <c r="P23" i="2"/>
  <c r="O24" i="2"/>
  <c r="P24" i="2"/>
  <c r="O25" i="2"/>
  <c r="P25" i="2"/>
  <c r="O26" i="2"/>
  <c r="P26" i="2"/>
  <c r="O27" i="2"/>
  <c r="P27" i="2"/>
  <c r="O28" i="2"/>
  <c r="P28" i="2"/>
  <c r="O29" i="2"/>
  <c r="P29" i="2"/>
  <c r="O30" i="2"/>
  <c r="P30" i="2"/>
  <c r="O31" i="2"/>
  <c r="P31" i="2"/>
  <c r="O32" i="2"/>
  <c r="P32" i="2"/>
  <c r="O33" i="2"/>
  <c r="P33" i="2"/>
  <c r="O34" i="2"/>
  <c r="P34" i="2"/>
  <c r="O35" i="2"/>
  <c r="P35" i="2"/>
  <c r="O36" i="2"/>
  <c r="P36" i="2"/>
  <c r="O37" i="2"/>
  <c r="P37" i="2"/>
  <c r="O42" i="2"/>
  <c r="P42" i="2"/>
  <c r="O43" i="2"/>
  <c r="P43" i="2"/>
  <c r="O44" i="2"/>
  <c r="P44" i="2"/>
  <c r="O45" i="2"/>
  <c r="P45" i="2"/>
  <c r="O46" i="2"/>
  <c r="P46" i="2"/>
  <c r="O47" i="2"/>
  <c r="P47" i="2"/>
  <c r="O48" i="2"/>
  <c r="P48" i="2"/>
  <c r="O49" i="2"/>
  <c r="P49" i="2"/>
  <c r="O50" i="2"/>
  <c r="P50" i="2"/>
  <c r="O51" i="2"/>
  <c r="P51" i="2"/>
  <c r="O52" i="2"/>
  <c r="P52" i="2"/>
  <c r="O53" i="2"/>
  <c r="P53" i="2"/>
  <c r="O54" i="2"/>
  <c r="P54" i="2"/>
  <c r="O55" i="2"/>
  <c r="P55" i="2"/>
  <c r="O56" i="2"/>
  <c r="P56" i="2"/>
  <c r="O57" i="2"/>
  <c r="P57" i="2"/>
  <c r="O58" i="2"/>
  <c r="P58" i="2"/>
  <c r="O59" i="2"/>
  <c r="P59" i="2"/>
  <c r="O60" i="2"/>
  <c r="P60" i="2"/>
  <c r="O61" i="2"/>
  <c r="P61" i="2"/>
  <c r="O62" i="2"/>
  <c r="P62" i="2"/>
  <c r="O63" i="2"/>
  <c r="P63" i="2"/>
  <c r="O64" i="2"/>
  <c r="P64" i="2"/>
  <c r="O65" i="2"/>
  <c r="P65" i="2"/>
  <c r="O66" i="2"/>
  <c r="P66" i="2"/>
  <c r="O67" i="2"/>
  <c r="P67" i="2"/>
  <c r="O68" i="2"/>
  <c r="P68" i="2"/>
  <c r="O69" i="2"/>
  <c r="P69" i="2"/>
  <c r="O70" i="2"/>
  <c r="P70" i="2"/>
  <c r="O71" i="2"/>
  <c r="P71" i="2"/>
  <c r="O72" i="2"/>
  <c r="P72" i="2"/>
  <c r="O73" i="2"/>
  <c r="P73" i="2"/>
  <c r="O74" i="2"/>
  <c r="P74" i="2"/>
  <c r="O75" i="2"/>
  <c r="P75" i="2"/>
  <c r="O76" i="2"/>
  <c r="P76" i="2"/>
  <c r="O77" i="2"/>
  <c r="P77" i="2"/>
  <c r="O78" i="2"/>
  <c r="P78" i="2"/>
  <c r="O79" i="2"/>
  <c r="P79" i="2"/>
  <c r="O80" i="2"/>
  <c r="P80" i="2"/>
  <c r="O81" i="2"/>
  <c r="P81" i="2"/>
  <c r="O82" i="2"/>
  <c r="P82" i="2"/>
  <c r="O83" i="2"/>
  <c r="P83" i="2"/>
  <c r="O84" i="2"/>
  <c r="P84" i="2"/>
  <c r="O85" i="2"/>
  <c r="P85" i="2"/>
  <c r="O86" i="2"/>
  <c r="P86" i="2"/>
  <c r="O87" i="2"/>
  <c r="P87" i="2"/>
  <c r="O88" i="2"/>
  <c r="P88" i="2"/>
  <c r="O89" i="2"/>
  <c r="P89" i="2"/>
  <c r="O90" i="2"/>
  <c r="P90" i="2"/>
  <c r="O91" i="2"/>
  <c r="P91" i="2"/>
  <c r="O92" i="2"/>
  <c r="P92" i="2"/>
  <c r="O93" i="2"/>
  <c r="P93" i="2"/>
  <c r="O94" i="2"/>
  <c r="P94" i="2"/>
  <c r="O95" i="2"/>
  <c r="P95" i="2"/>
  <c r="O96" i="2"/>
  <c r="P96" i="2"/>
  <c r="O97" i="2"/>
  <c r="P97" i="2"/>
  <c r="O98" i="2"/>
  <c r="P98" i="2"/>
  <c r="O99" i="2"/>
  <c r="P99" i="2"/>
  <c r="O100" i="2"/>
  <c r="P100" i="2"/>
  <c r="O101" i="2"/>
  <c r="P101" i="2"/>
  <c r="O102" i="2"/>
  <c r="P102" i="2"/>
  <c r="O103" i="2"/>
  <c r="P103" i="2"/>
  <c r="O104" i="2"/>
  <c r="P104" i="2"/>
  <c r="O105" i="2"/>
  <c r="P105" i="2"/>
  <c r="O106" i="2"/>
  <c r="P106" i="2"/>
  <c r="O107" i="2"/>
  <c r="P107" i="2"/>
  <c r="O108" i="2"/>
  <c r="P108" i="2"/>
  <c r="O109" i="2"/>
  <c r="P109" i="2"/>
  <c r="O110" i="2"/>
  <c r="P110" i="2"/>
  <c r="O111" i="2"/>
  <c r="P111" i="2"/>
  <c r="O112" i="2"/>
  <c r="P112" i="2"/>
  <c r="O113" i="2"/>
  <c r="P113" i="2"/>
  <c r="O114" i="2"/>
  <c r="P114" i="2"/>
  <c r="O115" i="2"/>
  <c r="P115" i="2"/>
  <c r="O116" i="2"/>
  <c r="P116" i="2"/>
  <c r="O117" i="2"/>
  <c r="P117" i="2"/>
  <c r="O118" i="2"/>
  <c r="P118" i="2"/>
  <c r="O119" i="2"/>
  <c r="P119" i="2"/>
  <c r="O120" i="2"/>
  <c r="P120" i="2"/>
  <c r="O121" i="2"/>
  <c r="P121" i="2"/>
  <c r="O122" i="2"/>
  <c r="P122" i="2"/>
  <c r="O123" i="2"/>
  <c r="P123" i="2"/>
  <c r="O124" i="2"/>
  <c r="P124" i="2"/>
  <c r="O125" i="2"/>
  <c r="P125" i="2"/>
  <c r="O126" i="2"/>
  <c r="P126" i="2"/>
  <c r="O127" i="2"/>
  <c r="P127" i="2"/>
  <c r="O128" i="2"/>
  <c r="P128" i="2"/>
  <c r="O129" i="2"/>
  <c r="P129" i="2"/>
  <c r="O130" i="2"/>
  <c r="P130" i="2"/>
  <c r="O131" i="2"/>
  <c r="P131" i="2"/>
  <c r="O132" i="2"/>
  <c r="P132" i="2"/>
  <c r="O133" i="2"/>
  <c r="P133" i="2"/>
  <c r="O134" i="2"/>
  <c r="P134" i="2"/>
  <c r="O135" i="2"/>
  <c r="P135" i="2"/>
  <c r="O136" i="2"/>
  <c r="P136" i="2"/>
  <c r="O137" i="2"/>
  <c r="P137" i="2"/>
  <c r="O138" i="2"/>
  <c r="P138" i="2"/>
  <c r="O139" i="2"/>
  <c r="P139" i="2"/>
  <c r="O140" i="2"/>
  <c r="P140" i="2"/>
  <c r="O141" i="2"/>
  <c r="P141" i="2"/>
  <c r="O142" i="2"/>
  <c r="P142" i="2"/>
  <c r="O143" i="2"/>
  <c r="P143" i="2"/>
  <c r="O144" i="2"/>
  <c r="P144" i="2"/>
  <c r="O145" i="2"/>
  <c r="P145" i="2"/>
  <c r="O146" i="2"/>
  <c r="P146" i="2"/>
  <c r="O147" i="2"/>
  <c r="P147" i="2"/>
  <c r="O148" i="2"/>
  <c r="P148" i="2"/>
  <c r="O149" i="2"/>
  <c r="P149" i="2"/>
  <c r="O150" i="2"/>
  <c r="P150" i="2"/>
  <c r="O151" i="2"/>
  <c r="P151" i="2"/>
  <c r="O152" i="2"/>
  <c r="P152" i="2"/>
  <c r="O153" i="2"/>
  <c r="P153" i="2"/>
  <c r="O154" i="2"/>
  <c r="P154" i="2"/>
  <c r="O155" i="2"/>
  <c r="P155" i="2"/>
  <c r="O156" i="2"/>
  <c r="P156" i="2"/>
  <c r="O157" i="2"/>
  <c r="P157" i="2"/>
  <c r="O158" i="2"/>
  <c r="P158" i="2"/>
  <c r="O159" i="2"/>
  <c r="P159" i="2"/>
  <c r="O160" i="2"/>
  <c r="P160" i="2"/>
  <c r="O161" i="2"/>
  <c r="P161" i="2"/>
  <c r="O162" i="2"/>
  <c r="P162" i="2"/>
  <c r="O163" i="2"/>
  <c r="P163" i="2"/>
  <c r="O164" i="2"/>
  <c r="P164" i="2"/>
  <c r="O165" i="2"/>
  <c r="P165" i="2"/>
  <c r="O166" i="2"/>
  <c r="P166" i="2"/>
  <c r="O167" i="2"/>
  <c r="P167" i="2"/>
  <c r="O168" i="2"/>
  <c r="P168" i="2"/>
  <c r="O169" i="2"/>
  <c r="P169" i="2"/>
  <c r="O170" i="2"/>
  <c r="P170" i="2"/>
  <c r="O171" i="2"/>
  <c r="P171" i="2"/>
  <c r="O172" i="2"/>
  <c r="P172" i="2"/>
  <c r="O173" i="2"/>
  <c r="P173" i="2"/>
  <c r="O174" i="2"/>
  <c r="P174" i="2"/>
  <c r="O175" i="2"/>
  <c r="P175" i="2"/>
  <c r="O176" i="2"/>
  <c r="P176" i="2"/>
  <c r="O177" i="2"/>
  <c r="P177" i="2"/>
  <c r="O178" i="2"/>
  <c r="P178" i="2"/>
  <c r="O179" i="2"/>
  <c r="P179" i="2"/>
  <c r="O180" i="2"/>
  <c r="P180" i="2"/>
  <c r="O181" i="2"/>
  <c r="P181" i="2"/>
  <c r="O182" i="2"/>
  <c r="P182" i="2"/>
  <c r="O183" i="2"/>
  <c r="P183" i="2"/>
  <c r="O184" i="2"/>
  <c r="P184" i="2"/>
  <c r="O185" i="2"/>
  <c r="P185" i="2"/>
  <c r="O186" i="2"/>
  <c r="P186" i="2"/>
  <c r="O187" i="2"/>
  <c r="P187" i="2"/>
  <c r="P2" i="2"/>
  <c r="O2" i="2"/>
  <c r="J3" i="5"/>
  <c r="K3" i="5"/>
  <c r="J4" i="5"/>
  <c r="K4" i="5"/>
  <c r="J5" i="5"/>
  <c r="K5" i="5"/>
  <c r="J6" i="5"/>
  <c r="K6" i="5"/>
  <c r="J7" i="5"/>
  <c r="K7" i="5"/>
  <c r="J8" i="5"/>
  <c r="K8" i="5"/>
  <c r="J9" i="5"/>
  <c r="K9" i="5"/>
  <c r="J10" i="5"/>
  <c r="K10" i="5"/>
  <c r="J11" i="5"/>
  <c r="K11" i="5"/>
  <c r="J12" i="5"/>
  <c r="K12" i="5"/>
  <c r="J13" i="5"/>
  <c r="K13" i="5"/>
  <c r="J14" i="5"/>
  <c r="K14" i="5"/>
  <c r="J15" i="5"/>
  <c r="K15" i="5"/>
  <c r="J16" i="5"/>
  <c r="K16" i="5"/>
  <c r="J17" i="5"/>
  <c r="K17" i="5"/>
  <c r="J18" i="5"/>
  <c r="K18" i="5"/>
  <c r="J19" i="5"/>
  <c r="K19" i="5"/>
  <c r="J20" i="5"/>
  <c r="K20" i="5"/>
  <c r="J21" i="5"/>
  <c r="K21" i="5"/>
  <c r="J22" i="5"/>
  <c r="K22" i="5"/>
  <c r="J23" i="5"/>
  <c r="K23" i="5"/>
  <c r="J24" i="5"/>
  <c r="K24" i="5"/>
  <c r="J25" i="5"/>
  <c r="K25" i="5"/>
  <c r="J26" i="5"/>
  <c r="K26" i="5"/>
  <c r="J27" i="5"/>
  <c r="K27" i="5"/>
  <c r="J28" i="5"/>
  <c r="K28" i="5"/>
  <c r="J29" i="5"/>
  <c r="K29" i="5"/>
  <c r="J30" i="5"/>
  <c r="K30" i="5"/>
  <c r="J31" i="5"/>
  <c r="K31" i="5"/>
  <c r="J32" i="5"/>
  <c r="K32" i="5"/>
  <c r="J33" i="5"/>
  <c r="K33" i="5"/>
  <c r="J34" i="5"/>
  <c r="K34" i="5"/>
  <c r="J35" i="5"/>
  <c r="K35" i="5"/>
  <c r="J36" i="5"/>
  <c r="K36" i="5"/>
  <c r="J37" i="5"/>
  <c r="K37" i="5"/>
  <c r="J38" i="5"/>
  <c r="K38" i="5"/>
  <c r="J39" i="5"/>
  <c r="K39" i="5"/>
  <c r="J40" i="5"/>
  <c r="K40" i="5"/>
  <c r="J41" i="5"/>
  <c r="K41" i="5"/>
  <c r="K2" i="5"/>
  <c r="J2" i="5"/>
  <c r="J90" i="2"/>
  <c r="J88" i="2"/>
  <c r="J95" i="2"/>
  <c r="J93" i="2"/>
  <c r="J97" i="2"/>
  <c r="J96" i="2"/>
  <c r="J100" i="2"/>
  <c r="J99" i="2"/>
  <c r="J28" i="2"/>
  <c r="J30" i="2"/>
  <c r="J32" i="2"/>
  <c r="J34" i="2"/>
  <c r="J29" i="2"/>
  <c r="J31" i="2"/>
  <c r="J33" i="2"/>
  <c r="J35" i="2"/>
  <c r="J26" i="2"/>
  <c r="J49" i="2"/>
  <c r="J50" i="2"/>
  <c r="J55" i="2"/>
  <c r="J108" i="2"/>
  <c r="J113" i="2"/>
  <c r="J118" i="2"/>
  <c r="J123" i="2"/>
  <c r="J128" i="2"/>
  <c r="J133" i="2"/>
  <c r="J138" i="2"/>
  <c r="J143" i="2"/>
  <c r="J147" i="2"/>
  <c r="J146" i="2"/>
  <c r="J148" i="2"/>
  <c r="J149" i="2"/>
  <c r="J167" i="2"/>
  <c r="J166" i="2"/>
  <c r="J168" i="2"/>
  <c r="J186" i="2"/>
  <c r="J185" i="2"/>
  <c r="J187" i="2"/>
  <c r="J42" i="2"/>
  <c r="J98" i="2"/>
  <c r="J94" i="2"/>
  <c r="J48" i="2"/>
  <c r="J2" i="2"/>
  <c r="J3" i="2"/>
  <c r="J4" i="2"/>
  <c r="J5" i="2"/>
  <c r="J6" i="2"/>
  <c r="J7" i="2"/>
  <c r="J8" i="2"/>
  <c r="J9" i="2"/>
  <c r="J17" i="2"/>
  <c r="J16" i="2"/>
  <c r="J18" i="2"/>
  <c r="J72" i="2"/>
  <c r="J73" i="2"/>
  <c r="J71" i="2"/>
  <c r="J70" i="2"/>
  <c r="J67" i="2"/>
  <c r="J57" i="2"/>
  <c r="J106" i="2"/>
  <c r="J111" i="2"/>
  <c r="J116" i="2"/>
  <c r="J121" i="2"/>
  <c r="J126" i="2"/>
  <c r="J131" i="2"/>
  <c r="J136" i="2"/>
  <c r="J141" i="2"/>
  <c r="J107" i="2"/>
  <c r="J112" i="2"/>
  <c r="J117" i="2"/>
  <c r="J122" i="2"/>
  <c r="J127" i="2"/>
  <c r="J132" i="2"/>
  <c r="J137" i="2"/>
  <c r="J142" i="2"/>
  <c r="J150" i="2"/>
  <c r="J152" i="2"/>
  <c r="J154" i="2"/>
  <c r="J156" i="2"/>
  <c r="J158" i="2"/>
  <c r="J160" i="2"/>
  <c r="J162" i="2"/>
  <c r="J164" i="2"/>
  <c r="J169" i="2"/>
  <c r="J171" i="2"/>
  <c r="J173" i="2"/>
  <c r="J175" i="2"/>
  <c r="J177" i="2"/>
  <c r="J179" i="2"/>
  <c r="J181" i="2"/>
  <c r="J183" i="2"/>
  <c r="J56" i="2"/>
  <c r="J105" i="2"/>
  <c r="J92" i="2"/>
  <c r="J89" i="2"/>
  <c r="J68" i="2"/>
  <c r="J58" i="2"/>
  <c r="J102" i="2"/>
  <c r="J10" i="2"/>
  <c r="J13" i="2"/>
  <c r="J15" i="2"/>
  <c r="J12" i="2"/>
  <c r="J14" i="2"/>
  <c r="J11" i="2"/>
  <c r="J53" i="2"/>
  <c r="J47" i="2"/>
  <c r="J54" i="2"/>
  <c r="J44" i="2"/>
  <c r="J43" i="2"/>
  <c r="J46" i="2"/>
  <c r="J59" i="2"/>
  <c r="J60" i="2"/>
  <c r="J37" i="2"/>
  <c r="J36" i="2"/>
  <c r="J69" i="2"/>
  <c r="J87" i="2"/>
  <c r="J86" i="2"/>
  <c r="J20" i="2"/>
  <c r="J21" i="2"/>
  <c r="J22" i="2"/>
  <c r="J23" i="2"/>
  <c r="J24" i="2"/>
  <c r="J25" i="2"/>
  <c r="J51" i="2"/>
  <c r="J110" i="2"/>
  <c r="J115" i="2"/>
  <c r="J120" i="2"/>
  <c r="J125" i="2"/>
  <c r="J130" i="2"/>
  <c r="J135" i="2"/>
  <c r="J140" i="2"/>
  <c r="J145" i="2"/>
  <c r="J151" i="2"/>
  <c r="J153" i="2"/>
  <c r="J155" i="2"/>
  <c r="J157" i="2"/>
  <c r="J159" i="2"/>
  <c r="J161" i="2"/>
  <c r="J163" i="2"/>
  <c r="J165" i="2"/>
  <c r="J170" i="2"/>
  <c r="J172" i="2"/>
  <c r="J174" i="2"/>
  <c r="J176" i="2"/>
  <c r="J178" i="2"/>
  <c r="J180" i="2"/>
  <c r="J182" i="2"/>
  <c r="J184" i="2"/>
  <c r="J104" i="2"/>
  <c r="J64" i="2"/>
  <c r="J62" i="2"/>
  <c r="J63" i="2"/>
  <c r="J61" i="2"/>
  <c r="J66" i="2"/>
  <c r="J65" i="2"/>
  <c r="J91" i="2"/>
  <c r="J75" i="2"/>
  <c r="J83" i="2"/>
  <c r="J77" i="2"/>
  <c r="J79" i="2"/>
  <c r="J81" i="2"/>
  <c r="J80" i="2"/>
  <c r="J76" i="2"/>
  <c r="J84" i="2"/>
  <c r="J78" i="2"/>
  <c r="J82" i="2"/>
  <c r="J109" i="2"/>
  <c r="J114" i="2"/>
  <c r="J119" i="2"/>
  <c r="J124" i="2"/>
  <c r="J129" i="2"/>
  <c r="J134" i="2"/>
  <c r="J139" i="2"/>
  <c r="J144" i="2"/>
  <c r="J101" i="2"/>
  <c r="J103" i="2"/>
  <c r="J74" i="2"/>
  <c r="J85" i="2"/>
  <c r="G90" i="2"/>
  <c r="G88" i="2"/>
  <c r="G95" i="2"/>
  <c r="G93" i="2"/>
  <c r="G97" i="2"/>
  <c r="G96" i="2"/>
  <c r="G100" i="2"/>
  <c r="G99" i="2"/>
  <c r="G28" i="2"/>
  <c r="G30" i="2"/>
  <c r="G32" i="2"/>
  <c r="G34" i="2"/>
  <c r="G29" i="2"/>
  <c r="G31" i="2"/>
  <c r="G33" i="2"/>
  <c r="G35" i="2"/>
  <c r="G26" i="2"/>
  <c r="G49" i="2"/>
  <c r="G50" i="2"/>
  <c r="G55" i="2"/>
  <c r="G52" i="2"/>
  <c r="G108" i="2"/>
  <c r="G113" i="2"/>
  <c r="G118" i="2"/>
  <c r="G123" i="2"/>
  <c r="G128" i="2"/>
  <c r="G133" i="2"/>
  <c r="G138" i="2"/>
  <c r="G143" i="2"/>
  <c r="G147" i="2"/>
  <c r="G146" i="2"/>
  <c r="G148" i="2"/>
  <c r="G149" i="2"/>
  <c r="G167" i="2"/>
  <c r="G166" i="2"/>
  <c r="G168" i="2"/>
  <c r="G186" i="2"/>
  <c r="G185" i="2"/>
  <c r="G187" i="2"/>
  <c r="G42" i="2"/>
  <c r="G98" i="2"/>
  <c r="G94" i="2"/>
  <c r="G48" i="2"/>
  <c r="G2" i="2"/>
  <c r="G3" i="2"/>
  <c r="G4" i="2"/>
  <c r="G5" i="2"/>
  <c r="G6" i="2"/>
  <c r="G7" i="2"/>
  <c r="G8" i="2"/>
  <c r="G9" i="2"/>
  <c r="G17" i="2"/>
  <c r="G16" i="2"/>
  <c r="G18" i="2"/>
  <c r="G72" i="2"/>
  <c r="G73" i="2"/>
  <c r="G71" i="2"/>
  <c r="G70" i="2"/>
  <c r="G67" i="2"/>
  <c r="G57" i="2"/>
  <c r="G106" i="2"/>
  <c r="G111" i="2"/>
  <c r="G116" i="2"/>
  <c r="G121" i="2"/>
  <c r="G126" i="2"/>
  <c r="G131" i="2"/>
  <c r="G136" i="2"/>
  <c r="G141" i="2"/>
  <c r="G107" i="2"/>
  <c r="G112" i="2"/>
  <c r="G117" i="2"/>
  <c r="G122" i="2"/>
  <c r="G127" i="2"/>
  <c r="G132" i="2"/>
  <c r="G137" i="2"/>
  <c r="G142" i="2"/>
  <c r="G150" i="2"/>
  <c r="G152" i="2"/>
  <c r="G154" i="2"/>
  <c r="G156" i="2"/>
  <c r="G158" i="2"/>
  <c r="G160" i="2"/>
  <c r="G162" i="2"/>
  <c r="G164" i="2"/>
  <c r="G169" i="2"/>
  <c r="G171" i="2"/>
  <c r="G173" i="2"/>
  <c r="G175" i="2"/>
  <c r="G177" i="2"/>
  <c r="G179" i="2"/>
  <c r="G181" i="2"/>
  <c r="G183" i="2"/>
  <c r="G56" i="2"/>
  <c r="G105" i="2"/>
  <c r="G92" i="2"/>
  <c r="G89" i="2"/>
  <c r="G68" i="2"/>
  <c r="G58" i="2"/>
  <c r="G102" i="2"/>
  <c r="G10" i="2"/>
  <c r="G13" i="2"/>
  <c r="G15" i="2"/>
  <c r="G12" i="2"/>
  <c r="G14" i="2"/>
  <c r="G11" i="2"/>
  <c r="G53" i="2"/>
  <c r="G47" i="2"/>
  <c r="G54" i="2"/>
  <c r="G44" i="2"/>
  <c r="G43" i="2"/>
  <c r="G45" i="2"/>
  <c r="G46" i="2"/>
  <c r="G59" i="2"/>
  <c r="G60" i="2"/>
  <c r="G37" i="2"/>
  <c r="G36" i="2"/>
  <c r="G69" i="2"/>
  <c r="G87" i="2"/>
  <c r="G86" i="2"/>
  <c r="G27" i="2"/>
  <c r="G20" i="2"/>
  <c r="G21" i="2"/>
  <c r="G22" i="2"/>
  <c r="G23" i="2"/>
  <c r="G24" i="2"/>
  <c r="G25" i="2"/>
  <c r="G51" i="2"/>
  <c r="G19" i="2"/>
  <c r="G110" i="2"/>
  <c r="G115" i="2"/>
  <c r="G120" i="2"/>
  <c r="G125" i="2"/>
  <c r="G130" i="2"/>
  <c r="G135" i="2"/>
  <c r="G140" i="2"/>
  <c r="G145" i="2"/>
  <c r="G151" i="2"/>
  <c r="G153" i="2"/>
  <c r="G155" i="2"/>
  <c r="G157" i="2"/>
  <c r="G159" i="2"/>
  <c r="G161" i="2"/>
  <c r="G163" i="2"/>
  <c r="G165" i="2"/>
  <c r="G170" i="2"/>
  <c r="G172" i="2"/>
  <c r="G174" i="2"/>
  <c r="G176" i="2"/>
  <c r="G178" i="2"/>
  <c r="G180" i="2"/>
  <c r="G182" i="2"/>
  <c r="G184" i="2"/>
  <c r="G104" i="2"/>
  <c r="G64" i="2"/>
  <c r="G62" i="2"/>
  <c r="G63" i="2"/>
  <c r="G61" i="2"/>
  <c r="G66" i="2"/>
  <c r="G65" i="2"/>
  <c r="G91" i="2"/>
  <c r="G75" i="2"/>
  <c r="G83" i="2"/>
  <c r="G77" i="2"/>
  <c r="G79" i="2"/>
  <c r="G81" i="2"/>
  <c r="G80" i="2"/>
  <c r="G76" i="2"/>
  <c r="G84" i="2"/>
  <c r="G78" i="2"/>
  <c r="G82" i="2"/>
  <c r="G109" i="2"/>
  <c r="G114" i="2"/>
  <c r="G119" i="2"/>
  <c r="G124" i="2"/>
  <c r="G129" i="2"/>
  <c r="G134" i="2"/>
  <c r="G139" i="2"/>
  <c r="G144" i="2"/>
  <c r="G101" i="2"/>
  <c r="G103" i="2"/>
  <c r="G74" i="2"/>
  <c r="G85" i="2"/>
  <c r="K10" i="6"/>
  <c r="K5" i="6"/>
  <c r="K41" i="6"/>
  <c r="K40" i="6"/>
  <c r="K39" i="6"/>
  <c r="K38" i="6"/>
  <c r="K37" i="6"/>
  <c r="K36" i="6"/>
  <c r="K35" i="6"/>
  <c r="K34" i="6"/>
  <c r="K32" i="6"/>
  <c r="K31" i="6"/>
  <c r="K30" i="6"/>
  <c r="K29" i="6"/>
  <c r="K28" i="6"/>
  <c r="K27" i="6"/>
  <c r="K26" i="6"/>
  <c r="K25" i="6"/>
  <c r="K9" i="6"/>
  <c r="K4" i="6"/>
  <c r="K3" i="6"/>
  <c r="K23" i="6"/>
  <c r="K22" i="6"/>
  <c r="K21" i="6"/>
  <c r="K20" i="6"/>
  <c r="K19" i="6"/>
  <c r="K18" i="6"/>
  <c r="K17" i="6"/>
  <c r="K16" i="6"/>
  <c r="K7" i="6"/>
  <c r="K13" i="6"/>
  <c r="K12" i="6"/>
  <c r="K11" i="6"/>
  <c r="K14" i="6"/>
  <c r="K2" i="6"/>
  <c r="K33" i="6"/>
  <c r="K24" i="6"/>
  <c r="K15" i="6"/>
  <c r="K6" i="6"/>
  <c r="K8" i="6"/>
  <c r="I118" i="1"/>
  <c r="M118" i="1"/>
  <c r="K118" i="1"/>
  <c r="J118" i="1"/>
  <c r="H118" i="1"/>
  <c r="D103" i="2"/>
  <c r="D101" i="2"/>
  <c r="D77" i="2"/>
  <c r="D91" i="2"/>
  <c r="D104" i="2"/>
  <c r="D69" i="2"/>
  <c r="D102" i="2"/>
  <c r="D89" i="2"/>
  <c r="D92" i="2"/>
  <c r="D99" i="2"/>
  <c r="D100" i="2"/>
  <c r="J5" i="1" l="1"/>
  <c r="K5" i="1"/>
  <c r="M5" i="1"/>
  <c r="J6" i="1"/>
  <c r="K6" i="1"/>
  <c r="M6" i="1"/>
  <c r="J7" i="1"/>
  <c r="K7" i="1"/>
  <c r="M7" i="1"/>
  <c r="J8" i="1"/>
  <c r="K8" i="1"/>
  <c r="M8" i="1"/>
  <c r="J9" i="1"/>
  <c r="K9" i="1"/>
  <c r="M9" i="1"/>
  <c r="J10" i="1"/>
  <c r="K10" i="1"/>
  <c r="M10" i="1"/>
  <c r="J11" i="1"/>
  <c r="K11" i="1"/>
  <c r="M11" i="1"/>
  <c r="J12" i="1"/>
  <c r="K12" i="1"/>
  <c r="M12" i="1"/>
  <c r="J13" i="1"/>
  <c r="K13" i="1"/>
  <c r="M13" i="1"/>
  <c r="J14" i="1"/>
  <c r="K14" i="1"/>
  <c r="M14" i="1"/>
  <c r="J15" i="1"/>
  <c r="K15" i="1"/>
  <c r="M15" i="1"/>
  <c r="J16" i="1"/>
  <c r="K16" i="1"/>
  <c r="M16" i="1"/>
  <c r="J17" i="1"/>
  <c r="K17" i="1"/>
  <c r="M17" i="1"/>
  <c r="J18" i="1"/>
  <c r="K18" i="1"/>
  <c r="M18" i="1"/>
  <c r="J19" i="1"/>
  <c r="K19" i="1"/>
  <c r="M19" i="1"/>
  <c r="J20" i="1"/>
  <c r="K20" i="1"/>
  <c r="M20" i="1"/>
  <c r="J21" i="1"/>
  <c r="K21" i="1"/>
  <c r="M21" i="1"/>
  <c r="J22" i="1"/>
  <c r="K22" i="1"/>
  <c r="M22" i="1"/>
  <c r="J23" i="1"/>
  <c r="K23" i="1"/>
  <c r="M23" i="1"/>
  <c r="J24" i="1"/>
  <c r="K24" i="1"/>
  <c r="M24" i="1"/>
  <c r="J25" i="1"/>
  <c r="K25" i="1"/>
  <c r="M25" i="1"/>
  <c r="J26" i="1"/>
  <c r="K26" i="1"/>
  <c r="M26" i="1"/>
  <c r="J27" i="1"/>
  <c r="K27" i="1"/>
  <c r="M27" i="1"/>
  <c r="J28" i="1"/>
  <c r="K28" i="1"/>
  <c r="M28" i="1"/>
  <c r="J29" i="1"/>
  <c r="K29" i="1"/>
  <c r="M29" i="1"/>
  <c r="J30" i="1"/>
  <c r="K30" i="1"/>
  <c r="M30" i="1"/>
  <c r="J31" i="1"/>
  <c r="K31" i="1"/>
  <c r="M31" i="1"/>
  <c r="J32" i="1"/>
  <c r="K32" i="1"/>
  <c r="M32" i="1"/>
  <c r="J33" i="1"/>
  <c r="K33" i="1"/>
  <c r="M33" i="1"/>
  <c r="J34" i="1"/>
  <c r="K34" i="1"/>
  <c r="M34" i="1"/>
  <c r="J35" i="1"/>
  <c r="K35" i="1"/>
  <c r="M35" i="1"/>
  <c r="J36" i="1"/>
  <c r="K36" i="1"/>
  <c r="M36" i="1"/>
  <c r="J37" i="1"/>
  <c r="K37" i="1"/>
  <c r="M37" i="1"/>
  <c r="J38" i="1"/>
  <c r="K38" i="1"/>
  <c r="M38" i="1"/>
  <c r="J39" i="1"/>
  <c r="K39" i="1"/>
  <c r="M39" i="1"/>
  <c r="J40" i="1"/>
  <c r="K40" i="1"/>
  <c r="M40" i="1"/>
  <c r="J41" i="1"/>
  <c r="K41" i="1"/>
  <c r="M41" i="1"/>
  <c r="J42" i="1"/>
  <c r="K42" i="1"/>
  <c r="M42" i="1"/>
  <c r="J43" i="1"/>
  <c r="K43" i="1"/>
  <c r="M43" i="1"/>
  <c r="J44" i="1"/>
  <c r="K44" i="1"/>
  <c r="M44" i="1"/>
  <c r="J45" i="1"/>
  <c r="K45" i="1"/>
  <c r="M45" i="1"/>
  <c r="J46" i="1"/>
  <c r="K46" i="1"/>
  <c r="M46" i="1"/>
  <c r="J47" i="1"/>
  <c r="K47" i="1"/>
  <c r="M47" i="1"/>
  <c r="J48" i="1"/>
  <c r="K48" i="1"/>
  <c r="M48" i="1"/>
  <c r="J49" i="1"/>
  <c r="K49" i="1"/>
  <c r="M49" i="1"/>
  <c r="J50" i="1"/>
  <c r="K50" i="1"/>
  <c r="M50" i="1"/>
  <c r="J51" i="1"/>
  <c r="K51" i="1"/>
  <c r="M51" i="1"/>
  <c r="J52" i="1"/>
  <c r="K52" i="1"/>
  <c r="M52" i="1"/>
  <c r="J53" i="1"/>
  <c r="K53" i="1"/>
  <c r="M53" i="1"/>
  <c r="J54" i="1"/>
  <c r="K54" i="1"/>
  <c r="M54" i="1"/>
  <c r="J55" i="1"/>
  <c r="K55" i="1"/>
  <c r="M55" i="1"/>
  <c r="J56" i="1"/>
  <c r="K56" i="1"/>
  <c r="M56" i="1"/>
  <c r="J57" i="1"/>
  <c r="K57" i="1"/>
  <c r="M57" i="1"/>
  <c r="J58" i="1"/>
  <c r="K58" i="1"/>
  <c r="M58" i="1"/>
  <c r="J59" i="1"/>
  <c r="K59" i="1"/>
  <c r="M59" i="1"/>
  <c r="J60" i="1"/>
  <c r="K60" i="1"/>
  <c r="M60" i="1"/>
  <c r="J61" i="1"/>
  <c r="K61" i="1"/>
  <c r="M61" i="1"/>
  <c r="J62" i="1"/>
  <c r="K62" i="1"/>
  <c r="M62" i="1"/>
  <c r="J63" i="1"/>
  <c r="K63" i="1"/>
  <c r="M63" i="1"/>
  <c r="J64" i="1"/>
  <c r="K64" i="1"/>
  <c r="M64" i="1"/>
  <c r="J65" i="1"/>
  <c r="K65" i="1"/>
  <c r="M65" i="1"/>
  <c r="J66" i="1"/>
  <c r="K66" i="1"/>
  <c r="M66" i="1"/>
  <c r="J67" i="1"/>
  <c r="K67" i="1"/>
  <c r="M67" i="1"/>
  <c r="J68" i="1"/>
  <c r="K68" i="1"/>
  <c r="M68" i="1"/>
  <c r="J69" i="1"/>
  <c r="K69" i="1"/>
  <c r="M69" i="1"/>
  <c r="J70" i="1"/>
  <c r="K70" i="1"/>
  <c r="M70" i="1"/>
  <c r="J71" i="1"/>
  <c r="K71" i="1"/>
  <c r="M71" i="1"/>
  <c r="J72" i="1"/>
  <c r="K72" i="1"/>
  <c r="M72" i="1"/>
  <c r="J73" i="1"/>
  <c r="K73" i="1"/>
  <c r="M73" i="1"/>
  <c r="J74" i="1"/>
  <c r="K74" i="1"/>
  <c r="M74" i="1"/>
  <c r="J75" i="1"/>
  <c r="K75" i="1"/>
  <c r="M75" i="1"/>
  <c r="J76" i="1"/>
  <c r="K76" i="1"/>
  <c r="M76" i="1"/>
  <c r="J77" i="1"/>
  <c r="K77" i="1"/>
  <c r="M77" i="1"/>
  <c r="J78" i="1"/>
  <c r="K78" i="1"/>
  <c r="M78" i="1"/>
  <c r="J79" i="1"/>
  <c r="K79" i="1"/>
  <c r="M79" i="1"/>
  <c r="J80" i="1"/>
  <c r="K80" i="1"/>
  <c r="M80" i="1"/>
  <c r="J81" i="1"/>
  <c r="K81" i="1"/>
  <c r="M81" i="1"/>
  <c r="J82" i="1"/>
  <c r="K82" i="1"/>
  <c r="M82" i="1"/>
  <c r="J83" i="1"/>
  <c r="K83" i="1"/>
  <c r="M83" i="1"/>
  <c r="J84" i="1"/>
  <c r="K84" i="1"/>
  <c r="M84" i="1"/>
  <c r="J85" i="1"/>
  <c r="K85" i="1"/>
  <c r="M85" i="1"/>
  <c r="J86" i="1"/>
  <c r="K86" i="1"/>
  <c r="M86" i="1"/>
  <c r="J87" i="1"/>
  <c r="K87" i="1"/>
  <c r="M87" i="1"/>
  <c r="J88" i="1"/>
  <c r="K88" i="1"/>
  <c r="M88" i="1"/>
  <c r="J89" i="1"/>
  <c r="K89" i="1"/>
  <c r="M89" i="1"/>
  <c r="J90" i="1"/>
  <c r="K90" i="1"/>
  <c r="M90" i="1"/>
  <c r="J91" i="1"/>
  <c r="K91" i="1"/>
  <c r="M91" i="1"/>
  <c r="J92" i="1"/>
  <c r="K92" i="1"/>
  <c r="M92" i="1"/>
  <c r="J93" i="1"/>
  <c r="K93" i="1"/>
  <c r="M93" i="1"/>
  <c r="J94" i="1"/>
  <c r="K94" i="1"/>
  <c r="M94" i="1"/>
  <c r="J95" i="1"/>
  <c r="K95" i="1"/>
  <c r="M95" i="1"/>
  <c r="J96" i="1"/>
  <c r="K96" i="1"/>
  <c r="M96" i="1"/>
  <c r="J97" i="1"/>
  <c r="K97" i="1"/>
  <c r="M97" i="1"/>
  <c r="J98" i="1"/>
  <c r="K98" i="1"/>
  <c r="M98" i="1"/>
  <c r="J99" i="1"/>
  <c r="K99" i="1"/>
  <c r="M99" i="1"/>
  <c r="J100" i="1"/>
  <c r="K100" i="1"/>
  <c r="M100" i="1"/>
  <c r="J101" i="1"/>
  <c r="K101" i="1"/>
  <c r="M101" i="1"/>
  <c r="J102" i="1"/>
  <c r="K102" i="1"/>
  <c r="M102" i="1"/>
  <c r="J103" i="1"/>
  <c r="K103" i="1"/>
  <c r="M103" i="1"/>
  <c r="J104" i="1"/>
  <c r="K104" i="1"/>
  <c r="M104" i="1"/>
  <c r="J105" i="1"/>
  <c r="K105" i="1"/>
  <c r="M105" i="1"/>
  <c r="J106" i="1"/>
  <c r="K106" i="1"/>
  <c r="M106" i="1"/>
  <c r="J107" i="1"/>
  <c r="K107" i="1"/>
  <c r="M107" i="1"/>
  <c r="J108" i="1"/>
  <c r="K108" i="1"/>
  <c r="M108" i="1"/>
  <c r="J109" i="1"/>
  <c r="K109" i="1"/>
  <c r="M109" i="1"/>
  <c r="J110" i="1"/>
  <c r="K110" i="1"/>
  <c r="M110" i="1"/>
  <c r="J111" i="1"/>
  <c r="K111" i="1"/>
  <c r="M111" i="1"/>
  <c r="J112" i="1"/>
  <c r="K112" i="1"/>
  <c r="M112" i="1"/>
  <c r="J113" i="1"/>
  <c r="K113" i="1"/>
  <c r="M113" i="1"/>
  <c r="J114" i="1"/>
  <c r="K114" i="1"/>
  <c r="M114" i="1"/>
  <c r="J115" i="1"/>
  <c r="K115" i="1"/>
  <c r="M115" i="1"/>
  <c r="J116" i="1"/>
  <c r="K116" i="1"/>
  <c r="M116" i="1"/>
  <c r="J117" i="1"/>
  <c r="K117" i="1"/>
  <c r="M117" i="1"/>
  <c r="J119" i="1"/>
  <c r="K119" i="1"/>
  <c r="M119" i="1"/>
  <c r="J120" i="1"/>
  <c r="K120" i="1"/>
  <c r="M120" i="1"/>
  <c r="J121" i="1"/>
  <c r="K121" i="1"/>
  <c r="M121" i="1"/>
  <c r="J122" i="1"/>
  <c r="K122" i="1"/>
  <c r="M122" i="1"/>
  <c r="J123" i="1"/>
  <c r="K123" i="1"/>
  <c r="M123" i="1"/>
  <c r="J124" i="1"/>
  <c r="K124" i="1"/>
  <c r="M124" i="1"/>
  <c r="J125" i="1"/>
  <c r="K125" i="1"/>
  <c r="M125" i="1"/>
  <c r="J126" i="1"/>
  <c r="K126" i="1"/>
  <c r="M126" i="1"/>
  <c r="J127" i="1"/>
  <c r="K127" i="1"/>
  <c r="M127" i="1"/>
  <c r="J128" i="1"/>
  <c r="K128" i="1"/>
  <c r="M128" i="1"/>
  <c r="J129" i="1"/>
  <c r="K129" i="1"/>
  <c r="M129" i="1"/>
  <c r="J130" i="1"/>
  <c r="K130" i="1"/>
  <c r="M130" i="1"/>
  <c r="J131" i="1"/>
  <c r="K131" i="1"/>
  <c r="M131" i="1"/>
  <c r="J132" i="1"/>
  <c r="K132" i="1"/>
  <c r="M132" i="1"/>
  <c r="J133" i="1"/>
  <c r="K133" i="1"/>
  <c r="M133" i="1"/>
  <c r="J134" i="1"/>
  <c r="K134" i="1"/>
  <c r="M134" i="1"/>
  <c r="J135" i="1"/>
  <c r="K135" i="1"/>
  <c r="M135" i="1"/>
  <c r="J136" i="1"/>
  <c r="K136" i="1"/>
  <c r="M136" i="1"/>
  <c r="J137" i="1"/>
  <c r="K137" i="1"/>
  <c r="M137" i="1"/>
  <c r="J138" i="1"/>
  <c r="K138" i="1"/>
  <c r="M138" i="1"/>
  <c r="J139" i="1"/>
  <c r="K139" i="1"/>
  <c r="M139" i="1"/>
  <c r="J140" i="1"/>
  <c r="K140" i="1"/>
  <c r="M140" i="1"/>
  <c r="J141" i="1"/>
  <c r="K141" i="1"/>
  <c r="M141" i="1"/>
  <c r="J142" i="1"/>
  <c r="K142" i="1"/>
  <c r="M142" i="1"/>
  <c r="J143" i="1"/>
  <c r="K143" i="1"/>
  <c r="M143" i="1"/>
  <c r="J144" i="1"/>
  <c r="K144" i="1"/>
  <c r="M144" i="1"/>
  <c r="J145" i="1"/>
  <c r="K145" i="1"/>
  <c r="M145" i="1"/>
  <c r="J146" i="1"/>
  <c r="K146" i="1"/>
  <c r="M146" i="1"/>
  <c r="J147" i="1"/>
  <c r="K147" i="1"/>
  <c r="M147" i="1"/>
  <c r="J148" i="1"/>
  <c r="K148" i="1"/>
  <c r="M148" i="1"/>
  <c r="J149" i="1"/>
  <c r="K149" i="1"/>
  <c r="M149" i="1"/>
  <c r="J150" i="1"/>
  <c r="K150" i="1"/>
  <c r="M150" i="1"/>
  <c r="J151" i="1"/>
  <c r="K151" i="1"/>
  <c r="M151" i="1"/>
  <c r="J152" i="1"/>
  <c r="K152" i="1"/>
  <c r="M152" i="1"/>
  <c r="J153" i="1"/>
  <c r="K153" i="1"/>
  <c r="M153" i="1"/>
  <c r="J154" i="1"/>
  <c r="K154" i="1"/>
  <c r="M154" i="1"/>
  <c r="J155" i="1"/>
  <c r="K155" i="1"/>
  <c r="M155" i="1"/>
  <c r="J156" i="1"/>
  <c r="K156" i="1"/>
  <c r="M156" i="1"/>
  <c r="J157" i="1"/>
  <c r="K157" i="1"/>
  <c r="M157" i="1"/>
  <c r="J158" i="1"/>
  <c r="K158" i="1"/>
  <c r="M158" i="1"/>
  <c r="J159" i="1"/>
  <c r="K159" i="1"/>
  <c r="M159" i="1"/>
  <c r="J160" i="1"/>
  <c r="K160" i="1"/>
  <c r="M160" i="1"/>
  <c r="J161" i="1"/>
  <c r="K161" i="1"/>
  <c r="M161" i="1"/>
  <c r="J162" i="1"/>
  <c r="K162" i="1"/>
  <c r="M162" i="1"/>
  <c r="J163" i="1"/>
  <c r="K163" i="1"/>
  <c r="M163" i="1"/>
  <c r="J164" i="1"/>
  <c r="K164" i="1"/>
  <c r="M164" i="1"/>
  <c r="J165" i="1"/>
  <c r="K165" i="1"/>
  <c r="M165" i="1"/>
  <c r="J166" i="1"/>
  <c r="K166" i="1"/>
  <c r="M166" i="1"/>
  <c r="J167" i="1"/>
  <c r="K167" i="1"/>
  <c r="M167" i="1"/>
  <c r="J168" i="1"/>
  <c r="K168" i="1"/>
  <c r="M168" i="1"/>
  <c r="J169" i="1"/>
  <c r="K169" i="1"/>
  <c r="M169" i="1"/>
  <c r="J170" i="1"/>
  <c r="K170" i="1"/>
  <c r="M170" i="1"/>
  <c r="J171" i="1"/>
  <c r="K171" i="1"/>
  <c r="M171" i="1"/>
  <c r="J172" i="1"/>
  <c r="K172" i="1"/>
  <c r="M172" i="1"/>
  <c r="J173" i="1"/>
  <c r="K173" i="1"/>
  <c r="M173" i="1"/>
  <c r="J174" i="1"/>
  <c r="K174" i="1"/>
  <c r="M174" i="1"/>
  <c r="J175" i="1"/>
  <c r="K175" i="1"/>
  <c r="M175" i="1"/>
  <c r="J176" i="1"/>
  <c r="K176" i="1"/>
  <c r="M176" i="1"/>
  <c r="J177" i="1"/>
  <c r="K177" i="1"/>
  <c r="M177" i="1"/>
  <c r="J178" i="1"/>
  <c r="K178" i="1"/>
  <c r="M178" i="1"/>
  <c r="J179" i="1"/>
  <c r="K179" i="1"/>
  <c r="M179" i="1"/>
  <c r="J180" i="1"/>
  <c r="K180" i="1"/>
  <c r="M180" i="1"/>
  <c r="J181" i="1"/>
  <c r="K181" i="1"/>
  <c r="M181" i="1"/>
  <c r="J182" i="1"/>
  <c r="K182" i="1"/>
  <c r="M182" i="1"/>
  <c r="J183" i="1"/>
  <c r="K183" i="1"/>
  <c r="M183" i="1"/>
  <c r="J184" i="1"/>
  <c r="K184" i="1"/>
  <c r="M184" i="1"/>
  <c r="J185" i="1"/>
  <c r="K185" i="1"/>
  <c r="M185" i="1"/>
  <c r="M4" i="1"/>
  <c r="K4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4" i="1"/>
  <c r="I1" i="1" s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4" i="1"/>
  <c r="J1" i="1" l="1"/>
  <c r="K1" i="1"/>
  <c r="H1" i="1"/>
  <c r="N3" i="1" s="1"/>
  <c r="M1" i="1"/>
  <c r="N9" i="1" s="1"/>
  <c r="N5" i="1"/>
  <c r="N21" i="1"/>
  <c r="N37" i="1"/>
  <c r="N53" i="1"/>
  <c r="N69" i="1"/>
  <c r="N85" i="1"/>
  <c r="N101" i="1"/>
  <c r="N117" i="1"/>
  <c r="N133" i="1"/>
  <c r="N149" i="1"/>
  <c r="N165" i="1"/>
  <c r="N181" i="1"/>
  <c r="N36" i="1"/>
  <c r="N92" i="1"/>
  <c r="N148" i="1"/>
  <c r="N6" i="1"/>
  <c r="N22" i="1"/>
  <c r="N38" i="1"/>
  <c r="N54" i="1"/>
  <c r="N70" i="1"/>
  <c r="N86" i="1"/>
  <c r="N102" i="1"/>
  <c r="N118" i="1"/>
  <c r="N134" i="1"/>
  <c r="N150" i="1"/>
  <c r="N166" i="1"/>
  <c r="N182" i="1"/>
  <c r="N20" i="1"/>
  <c r="N44" i="1"/>
  <c r="N84" i="1"/>
  <c r="N124" i="1"/>
  <c r="N164" i="1"/>
  <c r="N11" i="1"/>
  <c r="N27" i="1"/>
  <c r="N43" i="1"/>
  <c r="N59" i="1"/>
  <c r="N75" i="1"/>
  <c r="N91" i="1"/>
  <c r="N107" i="1"/>
  <c r="N123" i="1"/>
  <c r="N139" i="1"/>
  <c r="N155" i="1"/>
  <c r="N171" i="1"/>
  <c r="N187" i="1"/>
  <c r="N64" i="1"/>
  <c r="N76" i="1"/>
  <c r="N116" i="1"/>
  <c r="N128" i="1"/>
  <c r="N168" i="1"/>
  <c r="N180" i="1"/>
  <c r="N100" i="1" l="1"/>
  <c r="N183" i="1"/>
  <c r="N167" i="1"/>
  <c r="N151" i="1"/>
  <c r="N135" i="1"/>
  <c r="N119" i="1"/>
  <c r="N103" i="1"/>
  <c r="N87" i="1"/>
  <c r="N71" i="1"/>
  <c r="N55" i="1"/>
  <c r="N39" i="1"/>
  <c r="N23" i="1"/>
  <c r="N7" i="1"/>
  <c r="N152" i="1"/>
  <c r="N112" i="1"/>
  <c r="N72" i="1"/>
  <c r="N32" i="1"/>
  <c r="N12" i="1"/>
  <c r="N178" i="1"/>
  <c r="N162" i="1"/>
  <c r="N146" i="1"/>
  <c r="N130" i="1"/>
  <c r="N114" i="1"/>
  <c r="N98" i="1"/>
  <c r="N82" i="1"/>
  <c r="N66" i="1"/>
  <c r="N50" i="1"/>
  <c r="N34" i="1"/>
  <c r="N18" i="1"/>
  <c r="N184" i="1"/>
  <c r="N132" i="1"/>
  <c r="N80" i="1"/>
  <c r="N16" i="1"/>
  <c r="N177" i="1"/>
  <c r="N161" i="1"/>
  <c r="N145" i="1"/>
  <c r="N129" i="1"/>
  <c r="N113" i="1"/>
  <c r="N97" i="1"/>
  <c r="N81" i="1"/>
  <c r="N65" i="1"/>
  <c r="N49" i="1"/>
  <c r="N33" i="1"/>
  <c r="N17" i="1"/>
  <c r="N4" i="1"/>
  <c r="N156" i="1"/>
  <c r="N52" i="1"/>
  <c r="N140" i="1"/>
  <c r="N88" i="1"/>
  <c r="N40" i="1"/>
  <c r="N179" i="1"/>
  <c r="N163" i="1"/>
  <c r="N147" i="1"/>
  <c r="N131" i="1"/>
  <c r="N115" i="1"/>
  <c r="N99" i="1"/>
  <c r="N83" i="1"/>
  <c r="N67" i="1"/>
  <c r="N51" i="1"/>
  <c r="N35" i="1"/>
  <c r="N19" i="1"/>
  <c r="N188" i="1"/>
  <c r="N144" i="1"/>
  <c r="N104" i="1"/>
  <c r="N60" i="1"/>
  <c r="N28" i="1"/>
  <c r="N190" i="1"/>
  <c r="N174" i="1"/>
  <c r="N158" i="1"/>
  <c r="N142" i="1"/>
  <c r="N126" i="1"/>
  <c r="N110" i="1"/>
  <c r="N94" i="1"/>
  <c r="N78" i="1"/>
  <c r="N62" i="1"/>
  <c r="N46" i="1"/>
  <c r="N30" i="1"/>
  <c r="N14" i="1"/>
  <c r="N172" i="1"/>
  <c r="N120" i="1"/>
  <c r="N68" i="1"/>
  <c r="N189" i="1"/>
  <c r="N173" i="1"/>
  <c r="N157" i="1"/>
  <c r="N141" i="1"/>
  <c r="N125" i="1"/>
  <c r="N109" i="1"/>
  <c r="N93" i="1"/>
  <c r="N77" i="1"/>
  <c r="N61" i="1"/>
  <c r="N45" i="1"/>
  <c r="N29" i="1"/>
  <c r="N13" i="1"/>
  <c r="N2" i="1"/>
  <c r="N8" i="1"/>
  <c r="N175" i="1"/>
  <c r="N159" i="1"/>
  <c r="N143" i="1"/>
  <c r="N127" i="1"/>
  <c r="N111" i="1"/>
  <c r="N95" i="1"/>
  <c r="N79" i="1"/>
  <c r="N63" i="1"/>
  <c r="N47" i="1"/>
  <c r="N31" i="1"/>
  <c r="N15" i="1"/>
  <c r="N176" i="1"/>
  <c r="N136" i="1"/>
  <c r="N96" i="1"/>
  <c r="N48" i="1"/>
  <c r="N24" i="1"/>
  <c r="N186" i="1"/>
  <c r="N170" i="1"/>
  <c r="N154" i="1"/>
  <c r="N138" i="1"/>
  <c r="N122" i="1"/>
  <c r="N106" i="1"/>
  <c r="N90" i="1"/>
  <c r="N74" i="1"/>
  <c r="N58" i="1"/>
  <c r="N42" i="1"/>
  <c r="N26" i="1"/>
  <c r="N10" i="1"/>
  <c r="N160" i="1"/>
  <c r="N108" i="1"/>
  <c r="N56" i="1"/>
  <c r="N185" i="1"/>
  <c r="N169" i="1"/>
  <c r="N153" i="1"/>
  <c r="N137" i="1"/>
  <c r="N121" i="1"/>
  <c r="N105" i="1"/>
  <c r="N89" i="1"/>
  <c r="N73" i="1"/>
  <c r="N57" i="1"/>
  <c r="N41" i="1"/>
  <c r="N25" i="1"/>
</calcChain>
</file>

<file path=xl/sharedStrings.xml><?xml version="1.0" encoding="utf-8"?>
<sst xmlns="http://schemas.openxmlformats.org/spreadsheetml/2006/main" count="3697" uniqueCount="1313">
  <si>
    <t>articleDescription</t>
  </si>
  <si>
    <t>refNo</t>
  </si>
  <si>
    <t>macAddress</t>
  </si>
  <si>
    <t>language</t>
  </si>
  <si>
    <t>date</t>
  </si>
  <si>
    <t>time</t>
  </si>
  <si>
    <t>summerWinter</t>
  </si>
  <si>
    <t>autoSwUpdate</t>
  </si>
  <si>
    <t>accessHeliosPortal</t>
  </si>
  <si>
    <t>voltageFanStage1ExtractAir</t>
  </si>
  <si>
    <t>voltageFanStage2ExtractAir</t>
  </si>
  <si>
    <t>voltageFanStage3ExtractAir</t>
  </si>
  <si>
    <t>voltageFanStage4ExtractAir</t>
  </si>
  <si>
    <t>voltageFanStage1SupplyAir</t>
  </si>
  <si>
    <t>voltageFanStage2SupplyAir</t>
  </si>
  <si>
    <t>voltageFanStage3SupplyAir</t>
  </si>
  <si>
    <t>voltageFanStage4SupplyAir</t>
  </si>
  <si>
    <t>minFanStage</t>
  </si>
  <si>
    <t>kwlBe</t>
  </si>
  <si>
    <t>kwlBec</t>
  </si>
  <si>
    <t>unitConfig</t>
  </si>
  <si>
    <t>preHeaterStatus</t>
  </si>
  <si>
    <t>kwlFtfConfig0</t>
  </si>
  <si>
    <t>kwlFtfConfig1</t>
  </si>
  <si>
    <t>kwlFtfConfig2</t>
  </si>
  <si>
    <t>kwlFtfConfig3</t>
  </si>
  <si>
    <t>kwlFtfConfig4</t>
  </si>
  <si>
    <t>kwlFtfConfig5</t>
  </si>
  <si>
    <t>kwlFtfConfig6</t>
  </si>
  <si>
    <t>kwlFtfConfig7</t>
  </si>
  <si>
    <t>humidityControlStatus</t>
  </si>
  <si>
    <t>humidityControlSetValue</t>
  </si>
  <si>
    <t>humidityControlSteps</t>
  </si>
  <si>
    <t>humidityStopTime</t>
  </si>
  <si>
    <t>co2ControlStatus</t>
  </si>
  <si>
    <t>co2ControlSetValue</t>
  </si>
  <si>
    <t>co2ControlSteps</t>
  </si>
  <si>
    <t>vocControlStatus</t>
  </si>
  <si>
    <t>vocControlSetValue</t>
  </si>
  <si>
    <t>vocControlSteps</t>
  </si>
  <si>
    <t>comfortTemp</t>
  </si>
  <si>
    <t>timeZoneDifferenceToGmt</t>
  </si>
  <si>
    <t>dateFormat</t>
  </si>
  <si>
    <t>heatExchangerType</t>
  </si>
  <si>
    <t>partyModeDuration</t>
  </si>
  <si>
    <t>partyModeFanStage</t>
  </si>
  <si>
    <t>partyModeRemainingTime</t>
  </si>
  <si>
    <t>standbyModeDuration</t>
  </si>
  <si>
    <t>standbyModeFanStage</t>
  </si>
  <si>
    <t>standbyModeRemainingTime</t>
  </si>
  <si>
    <t>standbyModeStatus</t>
  </si>
  <si>
    <t>operatingMode</t>
  </si>
  <si>
    <t>fanStage</t>
  </si>
  <si>
    <t>percentageFanStage</t>
  </si>
  <si>
    <t>temperatureOutsideAir</t>
  </si>
  <si>
    <t>temperatureSupplyAir</t>
  </si>
  <si>
    <t>temperatureOutgoingAir</t>
  </si>
  <si>
    <t>temperatureExtractAir</t>
  </si>
  <si>
    <t>vhzDuctSensor</t>
  </si>
  <si>
    <t>nhzReturnSensor</t>
  </si>
  <si>
    <t>externalSensorKwlFtfHumidity1</t>
  </si>
  <si>
    <t>externalSensorKwlFtfHumidity2</t>
  </si>
  <si>
    <t>externalSensorKwlFtfHumidity3</t>
  </si>
  <si>
    <t>externalSensorKwlFtfHumidity4</t>
  </si>
  <si>
    <t>externalSensorKwlFtfHumidity5</t>
  </si>
  <si>
    <t>externalSensorKwlFtfHumidity6</t>
  </si>
  <si>
    <t>externalSensorKwlFtfHumidity7</t>
  </si>
  <si>
    <t>externalSensorKwlFtfHumidity8</t>
  </si>
  <si>
    <t>externalSensorKwlFtfTemperature1</t>
  </si>
  <si>
    <t>externalSensorKwlFtfTemperature2</t>
  </si>
  <si>
    <t>externalSensorKwlFtfTemperature3</t>
  </si>
  <si>
    <t>externalSensorKwlFtfTemperature4</t>
  </si>
  <si>
    <t>externalSensorKwlFtfTemperature5</t>
  </si>
  <si>
    <t>externalSensorKwlFtfTemperature6</t>
  </si>
  <si>
    <t>externalSensorKwlFtfTemperature7</t>
  </si>
  <si>
    <t>externalSensorKwlFtfTemperature8</t>
  </si>
  <si>
    <t>externalSensorKwlCo21</t>
  </si>
  <si>
    <t>externalSensorKwlCo22</t>
  </si>
  <si>
    <t>externalSensorKwlCo23</t>
  </si>
  <si>
    <t>externalSensorKwlCo24</t>
  </si>
  <si>
    <t>externalSensorKwlCo25</t>
  </si>
  <si>
    <t>externalSensorKwlCo26</t>
  </si>
  <si>
    <t>externalSensorKwlCo27</t>
  </si>
  <si>
    <t>externalSensorKwlCo28</t>
  </si>
  <si>
    <t>externalSensorKwlVoc1</t>
  </si>
  <si>
    <t>externalSensorKwlVoc2</t>
  </si>
  <si>
    <t>externalSensorKwlVoc3</t>
  </si>
  <si>
    <t>externalSensorKwlVoc4</t>
  </si>
  <si>
    <t>externalSensorKwlVoc5</t>
  </si>
  <si>
    <t>externalSensorKwlVoc6</t>
  </si>
  <si>
    <t>externalSensorKwlVoc7</t>
  </si>
  <si>
    <t>externalSensorKwlVoc8</t>
  </si>
  <si>
    <t>nhzDuctSensor</t>
  </si>
  <si>
    <t>weekProfileNhz</t>
  </si>
  <si>
    <t>serNo</t>
  </si>
  <si>
    <t>prodCode</t>
  </si>
  <si>
    <t>supplyAirRpm</t>
  </si>
  <si>
    <t>extractAirRpm</t>
  </si>
  <si>
    <t>logout</t>
  </si>
  <si>
    <t>holidayProgramme</t>
  </si>
  <si>
    <t>holidayProgrammeFanStage</t>
  </si>
  <si>
    <t>holidayProgrammeStart</t>
  </si>
  <si>
    <t>holidayProgrammeEnd</t>
  </si>
  <si>
    <t>holidayProgrammeInterval</t>
  </si>
  <si>
    <t>holidayProgrammeActivationTime</t>
  </si>
  <si>
    <t>vhzType</t>
  </si>
  <si>
    <t>functionTypeKwlEm</t>
  </si>
  <si>
    <t>runOnTimeVhzNhz</t>
  </si>
  <si>
    <t>externalContact</t>
  </si>
  <si>
    <t>errorOutputFunction</t>
  </si>
  <si>
    <t>filterChange</t>
  </si>
  <si>
    <t>filterChangeInterval</t>
  </si>
  <si>
    <t>filterChangeRemainingTime</t>
  </si>
  <si>
    <t>bypassRoomTemperature</t>
  </si>
  <si>
    <t>bypassMinOutsideTemperature</t>
  </si>
  <si>
    <t>tbd</t>
  </si>
  <si>
    <t>factorySettingWzu</t>
  </si>
  <si>
    <t>factoryReset</t>
  </si>
  <si>
    <t>supplyAirFanStage</t>
  </si>
  <si>
    <t>extractAirFanStage</t>
  </si>
  <si>
    <t>fanStageStepped0to2v</t>
  </si>
  <si>
    <t>fanStageStepped2to4v</t>
  </si>
  <si>
    <t>fanStageStepped4to6v</t>
  </si>
  <si>
    <t>fanStageStepped6to8v</t>
  </si>
  <si>
    <t>fanStageStepped8to10v</t>
  </si>
  <si>
    <t>offsetExtractAir</t>
  </si>
  <si>
    <t>assignmentFanStages</t>
  </si>
  <si>
    <t>sensorNameHumidityAndTemp1</t>
  </si>
  <si>
    <t>sensorNameHumidityAndTemp2</t>
  </si>
  <si>
    <t>sensorNameHumidityAndTemp3</t>
  </si>
  <si>
    <t>sensorNameHumidityAndTemp4</t>
  </si>
  <si>
    <t>sensorNameHumidityAndTemp5</t>
  </si>
  <si>
    <t>sensorNameHumidityAndTemp6</t>
  </si>
  <si>
    <t>sensorNameHumidityAndTemp7</t>
  </si>
  <si>
    <t>sensorNameHumidityAndTemp8</t>
  </si>
  <si>
    <t>sensorNameCo21</t>
  </si>
  <si>
    <t>sensorNameCo22</t>
  </si>
  <si>
    <t>sensorNameCo23</t>
  </si>
  <si>
    <t>sensorNameCo24</t>
  </si>
  <si>
    <t>sensorNameCo25</t>
  </si>
  <si>
    <t>sensorNameCo26</t>
  </si>
  <si>
    <t>sensorNameCo27</t>
  </si>
  <si>
    <t>sensorNameCo28</t>
  </si>
  <si>
    <t>sensorNameVoc1</t>
  </si>
  <si>
    <t>sensorNameVoc2</t>
  </si>
  <si>
    <t>sensorNameVoc3</t>
  </si>
  <si>
    <t>sensorNameVoc4</t>
  </si>
  <si>
    <t>sensorNameVoc5</t>
  </si>
  <si>
    <t>sensorNameVoc6</t>
  </si>
  <si>
    <t>sensorNameVoc7</t>
  </si>
  <si>
    <t>sensorNameVoc8</t>
  </si>
  <si>
    <t>softwareVersionBasis</t>
  </si>
  <si>
    <t>operatingHoursSupplyAirVent</t>
  </si>
  <si>
    <t>operatingHoursExtractAirVent</t>
  </si>
  <si>
    <t>operatingHoursVhz</t>
  </si>
  <si>
    <t>operatingHoursNhz</t>
  </si>
  <si>
    <t>outputPowerVhz</t>
  </si>
  <si>
    <t>outputPowerNhz</t>
  </si>
  <si>
    <t>resetFlag</t>
  </si>
  <si>
    <t>errors</t>
  </si>
  <si>
    <t>warnings</t>
  </si>
  <si>
    <t>infos</t>
  </si>
  <si>
    <t>noOfErrors</t>
  </si>
  <si>
    <t>noOfWarnings</t>
  </si>
  <si>
    <t>noOfInfos</t>
  </si>
  <si>
    <t>errorsMsg</t>
  </si>
  <si>
    <t>warningsMsg</t>
  </si>
  <si>
    <t>infosMsg</t>
  </si>
  <si>
    <t>statusFlags</t>
  </si>
  <si>
    <t>sensorConfigKwlFtf1</t>
  </si>
  <si>
    <t>sensorConfigKwlFtf2</t>
  </si>
  <si>
    <t>sensorConfigKwlFtf3</t>
  </si>
  <si>
    <t>sensorConfigKwlFtf4</t>
  </si>
  <si>
    <t>sensorConfigKwlFtf5</t>
  </si>
  <si>
    <t>sensorConfigKwlFtf6</t>
  </si>
  <si>
    <t>sensorConfigKwlFtf7</t>
  </si>
  <si>
    <t>sensorConfigKwlFtf8</t>
  </si>
  <si>
    <t>globalManualWebUpdate</t>
  </si>
  <si>
    <t>portalGlobalsErrorForWeb</t>
  </si>
  <si>
    <t>clearError</t>
  </si>
  <si>
    <t>Channel</t>
  </si>
  <si>
    <t>Channel Type</t>
  </si>
  <si>
    <t>Description</t>
  </si>
  <si>
    <t>voltageFanStage</t>
  </si>
  <si>
    <t>kwlFtfConfig</t>
  </si>
  <si>
    <t>partyModeStatus</t>
  </si>
  <si>
    <t>temperature</t>
  </si>
  <si>
    <t>humidity</t>
  </si>
  <si>
    <t>co2</t>
  </si>
  <si>
    <t>voc</t>
  </si>
  <si>
    <t>rpm</t>
  </si>
  <si>
    <t>fanStageStepped1</t>
  </si>
  <si>
    <t>fanStageStepped2</t>
  </si>
  <si>
    <t>sensorName</t>
  </si>
  <si>
    <t>operatingHours</t>
  </si>
  <si>
    <t>outputPower</t>
  </si>
  <si>
    <t>message</t>
  </si>
  <si>
    <t>sensorConfig</t>
  </si>
  <si>
    <t>The KWL's article description</t>
  </si>
  <si>
    <t>The KWL's reference number</t>
  </si>
  <si>
    <t>The KWL's MAC Address</t>
  </si>
  <si>
    <t>The KWL user interface's language</t>
  </si>
  <si>
    <t>The KWL's system date</t>
  </si>
  <si>
    <t>The KWL's system time</t>
  </si>
  <si>
    <t>Indicates if summertime or wintertime is active</t>
  </si>
  <si>
    <t>Indicates if automatic software updates are enable</t>
  </si>
  <si>
    <t>Indicates if access to Helios portal is enabled</t>
  </si>
  <si>
    <t>Voltage of extract air fan mapped to fan stage 1</t>
  </si>
  <si>
    <t>Voltage of extract air fan mapped to fan stage 2</t>
  </si>
  <si>
    <t>Voltage of extract air fan mapped to fan stage 3</t>
  </si>
  <si>
    <t>Voltage of extract air fan mapped to fan stage 4</t>
  </si>
  <si>
    <t>Voltage of supply air fan mapped to fan stage 1</t>
  </si>
  <si>
    <t>Voltage of supply air fan mapped to fan stage 2</t>
  </si>
  <si>
    <t>Voltage of supply air fan mapped to fan stage 3</t>
  </si>
  <si>
    <t>Voltage of supply air fan mapped to fan stage 4</t>
  </si>
  <si>
    <t>Minimum fan stage (0 or 1)</t>
  </si>
  <si>
    <t>Slide switch controller KWL-BE activated</t>
  </si>
  <si>
    <t>Comfort controller KWL-BEC activated</t>
  </si>
  <si>
    <t>Ventilation unit configuration (type of house)</t>
  </si>
  <si>
    <t>Item Type</t>
  </si>
  <si>
    <t>Values</t>
  </si>
  <si>
    <t>String</t>
  </si>
  <si>
    <t>de, en, fr, hr, hu, it, pl, sk, sl</t>
  </si>
  <si>
    <t>DateTime</t>
  </si>
  <si>
    <t>Switch</t>
  </si>
  <si>
    <t>Number</t>
  </si>
  <si>
    <t>1.6 - 10</t>
  </si>
  <si>
    <t>0, 1</t>
  </si>
  <si>
    <t>1 = DiBt, 2 = passive-house</t>
  </si>
  <si>
    <t>Pre-Heater Status</t>
  </si>
  <si>
    <t>1 = only humidity, 2 = only temperature, 3 = combined</t>
  </si>
  <si>
    <t>Humidity/temperature sensor configuration 0</t>
  </si>
  <si>
    <t>Humidity/temperature sensor configuration 1</t>
  </si>
  <si>
    <t>Humidity/temperature sensor configuration 2</t>
  </si>
  <si>
    <t>Humidity/temperature sensor configuration 3</t>
  </si>
  <si>
    <t>Humidity/temperature sensor configuration 4</t>
  </si>
  <si>
    <t>Humidity/temperature sensor configuration 5</t>
  </si>
  <si>
    <t>Humidity/temperature sensor configuration 6</t>
  </si>
  <si>
    <t>Humidity/temperature sensor configuration 7</t>
  </si>
  <si>
    <t>Humidity control status</t>
  </si>
  <si>
    <t>0 = off, 1 = stepped, 2 = stepless</t>
  </si>
  <si>
    <t>Humidity control set value (in percent)</t>
  </si>
  <si>
    <t>20 - 80</t>
  </si>
  <si>
    <t>Humidity control steps (in percent)</t>
  </si>
  <si>
    <t>5 - 20</t>
  </si>
  <si>
    <t>Humidity stop time in hours (0-24)</t>
  </si>
  <si>
    <t>0 - 24</t>
  </si>
  <si>
    <t>CO2 control status</t>
  </si>
  <si>
    <t>CO2 control set value (in ppm)</t>
  </si>
  <si>
    <t>300 - 2000</t>
  </si>
  <si>
    <t>CO2 control steps (in ppm)</t>
  </si>
  <si>
    <t>50 - 400</t>
  </si>
  <si>
    <t>VOC control status</t>
  </si>
  <si>
    <t>VOC control set value (in ppm)</t>
  </si>
  <si>
    <t>VOC control steps (in ppm)</t>
  </si>
  <si>
    <t>Comfort Temperature</t>
  </si>
  <si>
    <t>10.0 - 25.0</t>
  </si>
  <si>
    <t>Time Zone Difference to GMT</t>
  </si>
  <si>
    <t>-12 - 14</t>
  </si>
  <si>
    <t>Date format</t>
  </si>
  <si>
    <t>Heat exchanger type</t>
  </si>
  <si>
    <t>0 = plastic, 1 = aluminium, 2 = enthalpy</t>
  </si>
  <si>
    <t>Party mode duration (in minutes)</t>
  </si>
  <si>
    <t>5 - 180</t>
  </si>
  <si>
    <t>Party mode fan stage</t>
  </si>
  <si>
    <t>0 - 4</t>
  </si>
  <si>
    <t>Party mode remaining time</t>
  </si>
  <si>
    <t>0 - 180</t>
  </si>
  <si>
    <t>Party mode status</t>
  </si>
  <si>
    <t>Standby mode duration (in minutes)</t>
  </si>
  <si>
    <t>Standby mode fan stage</t>
  </si>
  <si>
    <t>Standby mode remaining time</t>
  </si>
  <si>
    <t>Standby mode status</t>
  </si>
  <si>
    <t>Operating mode (automatic/manual)</t>
  </si>
  <si>
    <t>Fan stage</t>
  </si>
  <si>
    <t>Fan stage in percent</t>
  </si>
  <si>
    <t>0 - 100</t>
  </si>
  <si>
    <t>Ouside air temperature in °C</t>
  </si>
  <si>
    <t>Supply air temperature in °C</t>
  </si>
  <si>
    <t>Outgoing air temperature in °C</t>
  </si>
  <si>
    <t>Extract air temperature in °C</t>
  </si>
  <si>
    <t>-27.0 - 9998.9</t>
  </si>
  <si>
    <t>-0.0 - 9998.9</t>
  </si>
  <si>
    <t>External humidity sensor 1</t>
  </si>
  <si>
    <t>External humidity sensor 2</t>
  </si>
  <si>
    <t>External humidity sensor 3</t>
  </si>
  <si>
    <t>External humidity sensor 4</t>
  </si>
  <si>
    <t>External humidity sensor 5</t>
  </si>
  <si>
    <t>External humidity sensor 6</t>
  </si>
  <si>
    <t>External humidity sensor 7</t>
  </si>
  <si>
    <t>External humidity sensor 8</t>
  </si>
  <si>
    <t>External temperature sensor 1</t>
  </si>
  <si>
    <t>External temperature sensor 2</t>
  </si>
  <si>
    <t>External temperature sensor 3</t>
  </si>
  <si>
    <t>External temperature sensor 4</t>
  </si>
  <si>
    <t>External temperature sensor 5</t>
  </si>
  <si>
    <t>External temperature sensor 6</t>
  </si>
  <si>
    <t>External temperature sensor 7</t>
  </si>
  <si>
    <t>External temperature sensor 8</t>
  </si>
  <si>
    <t>External CO2 sensor 1</t>
  </si>
  <si>
    <t>External VOC sensor 1</t>
  </si>
  <si>
    <t>External CO2 sensor 2</t>
  </si>
  <si>
    <t>External CO2 sensor 3</t>
  </si>
  <si>
    <t>External CO2 sensor 4</t>
  </si>
  <si>
    <t>External CO2 sensor 5</t>
  </si>
  <si>
    <t>External CO2 sensor 6</t>
  </si>
  <si>
    <t>External CO2 sensor 7</t>
  </si>
  <si>
    <t>External CO2 sensor 8</t>
  </si>
  <si>
    <t>External VOC sensor 2</t>
  </si>
  <si>
    <t>External VOC sensor 3</t>
  </si>
  <si>
    <t>External VOC sensor 4</t>
  </si>
  <si>
    <t>External VOC sensor 5</t>
  </si>
  <si>
    <t>External VOC sensor 6</t>
  </si>
  <si>
    <t>External VOC sensor 7</t>
  </si>
  <si>
    <t>External VOC sensor 8</t>
  </si>
  <si>
    <t>After-heater return temperature in °C</t>
  </si>
  <si>
    <t>Pre-heater intake temperature in °C</t>
  </si>
  <si>
    <t>After-heater intake temperature in °C</t>
  </si>
  <si>
    <t>Week profile after-heater</t>
  </si>
  <si>
    <t>0 = standard 1, 1 = standard 2, 2 = fixed value, 3 = individual 1, 4 = individual 2, 5 = NA, 6 = off</t>
  </si>
  <si>
    <t>Serial number</t>
  </si>
  <si>
    <t>Production Code</t>
  </si>
  <si>
    <t>Supply air fan RPM</t>
  </si>
  <si>
    <t>Extract air fan RPM</t>
  </si>
  <si>
    <t>0 - 9999</t>
  </si>
  <si>
    <t>Logout</t>
  </si>
  <si>
    <t>Holiday programme</t>
  </si>
  <si>
    <t>0 = off, 1 = interval, 2 = constant</t>
  </si>
  <si>
    <t>Holiday programme fan stage</t>
  </si>
  <si>
    <t>Holiday programme start</t>
  </si>
  <si>
    <t>Holiday programme end</t>
  </si>
  <si>
    <t>External contact</t>
  </si>
  <si>
    <t>Filter change</t>
  </si>
  <si>
    <t>Factory reset</t>
  </si>
  <si>
    <t>Supply air fan stage</t>
  </si>
  <si>
    <t>Extract air fan stage</t>
  </si>
  <si>
    <t>Holiday programme interval in hours</t>
  </si>
  <si>
    <t>1 - 24</t>
  </si>
  <si>
    <t>Holiday programme activation time in minutes</t>
  </si>
  <si>
    <t>5 - 300</t>
  </si>
  <si>
    <t>Pre-heater type</t>
  </si>
  <si>
    <t>1 = EH-Basis, 2 EH-ERW, 3 = SEWT, 4 = LEWT</t>
  </si>
  <si>
    <t>Function KWL-EM</t>
  </si>
  <si>
    <t>1 = function 1, 2 = function 2</t>
  </si>
  <si>
    <t>Stopping time preheater/afterheater in seconds</t>
  </si>
  <si>
    <t>60 - 120</t>
  </si>
  <si>
    <t>1 -6 (function 1-6)</t>
  </si>
  <si>
    <t>Error output function (collective error or just error)</t>
  </si>
  <si>
    <t>1 = collective error, 2 = only error</t>
  </si>
  <si>
    <t>Filter change interval in months</t>
  </si>
  <si>
    <t>1 - 12</t>
  </si>
  <si>
    <t>Filter change remaining time in minutes</t>
  </si>
  <si>
    <t>1 - 55000</t>
  </si>
  <si>
    <t>Bypass room temperature in °C</t>
  </si>
  <si>
    <t>Bypass outside temperature in °C</t>
  </si>
  <si>
    <t>10 - 40</t>
  </si>
  <si>
    <t>No description available for this parameter in the specification</t>
  </si>
  <si>
    <t>3 - 10</t>
  </si>
  <si>
    <t>Factory setting WZU</t>
  </si>
  <si>
    <t>Fan stage for stepped mode - range 0-2V</t>
  </si>
  <si>
    <t>Offset extract air</t>
  </si>
  <si>
    <t>Fan stage for stepped mode - range 2-4V</t>
  </si>
  <si>
    <t>Fan stage for stepped mode - range 4-6V</t>
  </si>
  <si>
    <t>Fan stage for stepped mode - range 6-8V</t>
  </si>
  <si>
    <t>Fan stage for stepped mode - range 8-10V</t>
  </si>
  <si>
    <t>0 - 2</t>
  </si>
  <si>
    <t>float</t>
  </si>
  <si>
    <t>Assignment fan stages - stepped or 0-10V</t>
  </si>
  <si>
    <t>Sensor name - humidity and temperature 1</t>
  </si>
  <si>
    <t>Sensor name - humidity and temperature 2</t>
  </si>
  <si>
    <t>Sensor name - humidity and temperature 3</t>
  </si>
  <si>
    <t>Sensor name - humidity and temperature 4</t>
  </si>
  <si>
    <t>Sensor name - humidity and temperature 5</t>
  </si>
  <si>
    <t>Sensor name - humidity and temperature 6</t>
  </si>
  <si>
    <t>Sensor name - humidity and temperature 7</t>
  </si>
  <si>
    <t>Sensor name - humidity and temperature 8</t>
  </si>
  <si>
    <t>Sensor name - CO2 1</t>
  </si>
  <si>
    <t>Sensor name - VOC 1</t>
  </si>
  <si>
    <t>Sensor name - CO2 2</t>
  </si>
  <si>
    <t>Sensor name - CO2 3</t>
  </si>
  <si>
    <t>Sensor name - CO2 4</t>
  </si>
  <si>
    <t>Sensor name - CO2 5</t>
  </si>
  <si>
    <t>Sensor name - CO2 6</t>
  </si>
  <si>
    <t>Sensor name - CO2 7</t>
  </si>
  <si>
    <t>Sensor name - CO2 8</t>
  </si>
  <si>
    <t>Sensor name - VOC 2</t>
  </si>
  <si>
    <t>Sensor name - VOC 3</t>
  </si>
  <si>
    <t>Sensor name - VOC 4</t>
  </si>
  <si>
    <t>Sensor name - VOC 5</t>
  </si>
  <si>
    <t>Sensor name - VOC 6</t>
  </si>
  <si>
    <t>Sensor name - VOC 7</t>
  </si>
  <si>
    <t>Sensor name - VOC 8</t>
  </si>
  <si>
    <t>Software version basis (format xx.xx)</t>
  </si>
  <si>
    <t>0 - 2^32-1</t>
  </si>
  <si>
    <t>Output power of preheater (in percent)</t>
  </si>
  <si>
    <t>Output power of afterheater (in percent)</t>
  </si>
  <si>
    <t>Operating hours preheater (in minutes)</t>
  </si>
  <si>
    <t>Operating hours afterheater (in minutes)</t>
  </si>
  <si>
    <t>Operating hours supply air fan (in minutes)</t>
  </si>
  <si>
    <t>Operating hours extract air fan (in minutes)</t>
  </si>
  <si>
    <t>Reset flag</t>
  </si>
  <si>
    <t>Errors as integer value</t>
  </si>
  <si>
    <t>Warnings as integer value</t>
  </si>
  <si>
    <t>Infos as integer value</t>
  </si>
  <si>
    <t>Number of bit-coded errors</t>
  </si>
  <si>
    <t>Number of bit-coded warnings</t>
  </si>
  <si>
    <t>Number of bit-coded infos</t>
  </si>
  <si>
    <t>0 - 32</t>
  </si>
  <si>
    <t>0 - 8</t>
  </si>
  <si>
    <t>Errors as string</t>
  </si>
  <si>
    <t>Warnings as string</t>
  </si>
  <si>
    <t>Infos as string</t>
  </si>
  <si>
    <t>Status flags</t>
  </si>
  <si>
    <t>Sensor configuration (installed or not) KWL-FTF 1</t>
  </si>
  <si>
    <t>Sensor configuration (installed or not) KWL-FTF 2</t>
  </si>
  <si>
    <t>Sensor configuration (installed or not) KWL-FTF 3</t>
  </si>
  <si>
    <t>Sensor configuration (installed or not) KWL-FTF 4</t>
  </si>
  <si>
    <t>Sensor configuration (installed or not) KWL-FTF 5</t>
  </si>
  <si>
    <t>Sensor configuration (installed or not) KWL-FTF 6</t>
  </si>
  <si>
    <t>Sensor configuration (installed or not) KWL-FTF 7</t>
  </si>
  <si>
    <t>Sensor configuration (installed or not) KWL-FTF 8</t>
  </si>
  <si>
    <t>Manual update of data (profile 8LXGP, XWP, firmware, SD files)</t>
  </si>
  <si>
    <t>Always the latest error that has occurred</t>
  </si>
  <si>
    <t>Clear error (PortalGlobals.ErrorForWeb)</t>
  </si>
  <si>
    <t>1 - 255</t>
  </si>
  <si>
    <t>Wiki</t>
  </si>
  <si>
    <t>0 = dd.mm.yyyy, 1 = mm.dd.yyyy, 2 = yyyy.mm.dd</t>
  </si>
  <si>
    <t>Item Name ENG</t>
  </si>
  <si>
    <t>Item Name DEU</t>
  </si>
  <si>
    <t>Item Prefix</t>
  </si>
  <si>
    <t>KWL</t>
  </si>
  <si>
    <t>Article_Description</t>
  </si>
  <si>
    <t>Ref_No</t>
  </si>
  <si>
    <t>Summer_Winter</t>
  </si>
  <si>
    <t>Unit_Config</t>
  </si>
  <si>
    <t>Language</t>
  </si>
  <si>
    <t>MAC_Address</t>
  </si>
  <si>
    <t>Date</t>
  </si>
  <si>
    <t>Time</t>
  </si>
  <si>
    <t>Auto_SW_Update</t>
  </si>
  <si>
    <t>Access_Helios_Portal</t>
  </si>
  <si>
    <t>Volt_Fan_Stage_1_Ext_Air</t>
  </si>
  <si>
    <t>Volt_Fan_Stage_2_Ext_Air</t>
  </si>
  <si>
    <t>Volt_Fan_Stage_3_Ext_Air</t>
  </si>
  <si>
    <t>Volt_Fan_Stage_4_Ext_Air</t>
  </si>
  <si>
    <t>Volt_Fan_Stage_1_Sup_Air</t>
  </si>
  <si>
    <t>Volt_Fan_Stage_2_Sup_Air</t>
  </si>
  <si>
    <t>Volt_Fan_Stage_3_Sup_Air</t>
  </si>
  <si>
    <t>Volt_Fan_Stage_4_Sup_Air</t>
  </si>
  <si>
    <t>Min_Fan_Stage</t>
  </si>
  <si>
    <t>Pre_Heater_Status</t>
  </si>
  <si>
    <t>Humidity_Control_Status</t>
  </si>
  <si>
    <t>Humidity_Control_Steps</t>
  </si>
  <si>
    <t>Humidity_Stop_Time</t>
  </si>
  <si>
    <t>KWL_BE_active</t>
  </si>
  <si>
    <t>KWL_BEC_active</t>
  </si>
  <si>
    <t>KWL_FTF_Config_0</t>
  </si>
  <si>
    <t>KWL_FTF_Config_1</t>
  </si>
  <si>
    <t>KWL_FTF_Config_2</t>
  </si>
  <si>
    <t>KWL_FTF_Config_3</t>
  </si>
  <si>
    <t>KWL_FTF_Config_4</t>
  </si>
  <si>
    <t>KWL_FTF_Config_5</t>
  </si>
  <si>
    <t>KWL_FTF_Config_6</t>
  </si>
  <si>
    <t>KWL_FTF_Config_7</t>
  </si>
  <si>
    <t>Humidity_Control_Set_Value</t>
  </si>
  <si>
    <t>Comfort_Temp</t>
  </si>
  <si>
    <t>Date_Format</t>
  </si>
  <si>
    <t>Party_Mode_Duration</t>
  </si>
  <si>
    <t>Party_Mode_Fan_Stage</t>
  </si>
  <si>
    <t>Standby_Mode_Duration</t>
  </si>
  <si>
    <t>Standby_Mode_Fan_Stage</t>
  </si>
  <si>
    <t>Standby_Mode_Status</t>
  </si>
  <si>
    <t>CO2_Control_Status</t>
  </si>
  <si>
    <t>CO2_Control_Set_Value</t>
  </si>
  <si>
    <t>CO2_Control_Steps</t>
  </si>
  <si>
    <t>VOC_Control_Status</t>
  </si>
  <si>
    <t>VOC_Control_Set_Value</t>
  </si>
  <si>
    <t>VOC_Control_Steps</t>
  </si>
  <si>
    <t>TZ_Diff_To_GMT</t>
  </si>
  <si>
    <t>Heat_Exchg_Type</t>
  </si>
  <si>
    <t>Party_Mode_Rem_Time</t>
  </si>
  <si>
    <t>Party_Mode_Status</t>
  </si>
  <si>
    <t>Operating_Mode</t>
  </si>
  <si>
    <t>Fan_Stage</t>
  </si>
  <si>
    <t>Percentage_Fan_Stage</t>
  </si>
  <si>
    <t>Ser_No</t>
  </si>
  <si>
    <t>Prod_Code</t>
  </si>
  <si>
    <t>Error_Output_Function</t>
  </si>
  <si>
    <t>Filter_Change</t>
  </si>
  <si>
    <t>Filter_Change_Interval</t>
  </si>
  <si>
    <t>Factory_Reset</t>
  </si>
  <si>
    <t>Assignment_Fan_Stages</t>
  </si>
  <si>
    <t>Reset_Flag</t>
  </si>
  <si>
    <t>Errors</t>
  </si>
  <si>
    <t>Warnings</t>
  </si>
  <si>
    <t>Infos</t>
  </si>
  <si>
    <t>No_Of_Errors</t>
  </si>
  <si>
    <t>No_Of_Warnings</t>
  </si>
  <si>
    <t>No_Of_Infos</t>
  </si>
  <si>
    <t>Errors_Msg</t>
  </si>
  <si>
    <t>Warnings_Msg</t>
  </si>
  <si>
    <t>Infos_Msg</t>
  </si>
  <si>
    <t>Status_Flags</t>
  </si>
  <si>
    <t>Global_Manual_Web_Update</t>
  </si>
  <si>
    <t>Portal_Globals_Error_For_Web</t>
  </si>
  <si>
    <t>Clear_Error</t>
  </si>
  <si>
    <t>Standby_Mode_Rem_Time</t>
  </si>
  <si>
    <t>Filter_Change_Rem_Time</t>
  </si>
  <si>
    <t>Temp_Outside_Air</t>
  </si>
  <si>
    <t>Temp_Sup_Air</t>
  </si>
  <si>
    <t>Temp_Outgoing_Air</t>
  </si>
  <si>
    <t>Temp_Extract_Air</t>
  </si>
  <si>
    <t>Pre_Heater_Duct_Sensor</t>
  </si>
  <si>
    <t>After_Heater_Return_Sensor</t>
  </si>
  <si>
    <t>External_Sensor_KWL_FTF_Humidity_1</t>
  </si>
  <si>
    <t>External_Sensor_KWL_FTF_Humidity_2</t>
  </si>
  <si>
    <t>External_Sensor_KWL_FTF_Humidity_3</t>
  </si>
  <si>
    <t>External_Sensor_KWL_FTF_Humidity_4</t>
  </si>
  <si>
    <t>External_Sensor_KWL_FTF_Humidity_5</t>
  </si>
  <si>
    <t>External_Sensor_KWL_FTF_Humidity_6</t>
  </si>
  <si>
    <t>External_Sensor_KWL_FTF_Humidity_7</t>
  </si>
  <si>
    <t>External_Sensor_KWL_FTF_Humidity_8</t>
  </si>
  <si>
    <t>External_Sensor_KWL_FTF_Temp_1</t>
  </si>
  <si>
    <t>External_Sensor_KWL_FTF_Temp_2</t>
  </si>
  <si>
    <t>External_Sensor_KWL_FTF_Temp_3</t>
  </si>
  <si>
    <t>External_Sensor_KWL_FTF_Temp_4</t>
  </si>
  <si>
    <t>External_Sensor_KWL_FTF_Temp_5</t>
  </si>
  <si>
    <t>External_Sensor_KWL_FTF_Temp_6</t>
  </si>
  <si>
    <t>External_Sensor_KWL_FTF_Temp_7</t>
  </si>
  <si>
    <t>External_Sensor_KWL_FTF_Temp_8</t>
  </si>
  <si>
    <t>External_Sensor_KWL_CO2_1</t>
  </si>
  <si>
    <t>External_Sensor_KWL_CO2_2</t>
  </si>
  <si>
    <t>External_Sensor_KWL_CO2_3</t>
  </si>
  <si>
    <t>External_Sensor_KWL_CO2_4</t>
  </si>
  <si>
    <t>External_Sensor_KWL_CO2_5</t>
  </si>
  <si>
    <t>External_Sensor_KWL_CO2_6</t>
  </si>
  <si>
    <t>External_Sensor_KWL_CO2_7</t>
  </si>
  <si>
    <t>External_Sensor_KWL_CO2_8</t>
  </si>
  <si>
    <t>External_Sensor_KWL_VOC_1</t>
  </si>
  <si>
    <t>External_Sensor_KWL_VOC_2</t>
  </si>
  <si>
    <t>External_Sensor_KWL_VOC_3</t>
  </si>
  <si>
    <t>External_Sensor_KWL_VOC_4</t>
  </si>
  <si>
    <t>External_Sensor_KWL_VOC_5</t>
  </si>
  <si>
    <t>External_Sensor_KWL_VOC_6</t>
  </si>
  <si>
    <t>External_Sensor_KWL_VOC_7</t>
  </si>
  <si>
    <t>External_Sensor_KWL_VOC_8</t>
  </si>
  <si>
    <t>After_Heater_Duct_Sensor</t>
  </si>
  <si>
    <t>Week_Profile_After_Heater</t>
  </si>
  <si>
    <t>Sup_Air_RPM</t>
  </si>
  <si>
    <t>Ext_Air_RPM</t>
  </si>
  <si>
    <t>Holiday_Prog</t>
  </si>
  <si>
    <t>Holiday_Prog_Fan_Stage</t>
  </si>
  <si>
    <t>Holiday_Prog_Start</t>
  </si>
  <si>
    <t>Holiday_Prog_End</t>
  </si>
  <si>
    <t>Holiday_Prog_Act_Time</t>
  </si>
  <si>
    <t>Holiday_Prog_Interval</t>
  </si>
  <si>
    <t>Pre_Heater_Type</t>
  </si>
  <si>
    <t>Function_Type_KWL_EM</t>
  </si>
  <si>
    <t>Run_On_Time_Pre_After_Heater</t>
  </si>
  <si>
    <t>Ext_Contact</t>
  </si>
  <si>
    <t>Bypass_Room_Temp</t>
  </si>
  <si>
    <t>Bypass_Min_Out_Temp</t>
  </si>
  <si>
    <t>TBD</t>
  </si>
  <si>
    <t>Factory_Setting_WZU</t>
  </si>
  <si>
    <t>Sup_Air_Fan_Stage</t>
  </si>
  <si>
    <t>Ext_Air_Fan_Stage</t>
  </si>
  <si>
    <t>Fan_Stage_Stepped_0_2V</t>
  </si>
  <si>
    <t>Fan_Stage_Stepped_2_4V</t>
  </si>
  <si>
    <t>Fan_Stage_Stepped_4_6V</t>
  </si>
  <si>
    <t>Fan_Stage_Stepped_6_8V</t>
  </si>
  <si>
    <t>Fan_Stage_Stepped_8_10V</t>
  </si>
  <si>
    <t>Offset_Ext_Air</t>
  </si>
  <si>
    <t>Sensor_Name_Humidity_Temp_1</t>
  </si>
  <si>
    <t>Sensor_Name_Humidity_Temp_2</t>
  </si>
  <si>
    <t>Sensor_Name_Humidity_Temp_3</t>
  </si>
  <si>
    <t>Sensor_Name_Humidity_Temp_4</t>
  </si>
  <si>
    <t>Sensor_Name_Humidity_Temp_5</t>
  </si>
  <si>
    <t>Sensor_Name_Humidity_Temp_6</t>
  </si>
  <si>
    <t>Sensor_Name_Humidity_Temp_7</t>
  </si>
  <si>
    <t>Sensor_Name_Humidity_Temp_8</t>
  </si>
  <si>
    <t>Sensor_Name_CO2_1</t>
  </si>
  <si>
    <t>Sensor_Name_CO2_2</t>
  </si>
  <si>
    <t>Sensor_Name_CO2_3</t>
  </si>
  <si>
    <t>Sensor_Name_CO2_4</t>
  </si>
  <si>
    <t>Sensor_Name_CO2_5</t>
  </si>
  <si>
    <t>Sensor_Name_CO2_6</t>
  </si>
  <si>
    <t>Sensor_Name_CO2_7</t>
  </si>
  <si>
    <t>Sensor_Name_CO2_8</t>
  </si>
  <si>
    <t>Sensor_Name_VOC_1</t>
  </si>
  <si>
    <t>Sensor_Name_VOC_2</t>
  </si>
  <si>
    <t>Sensor_Name_VOC_3</t>
  </si>
  <si>
    <t>Sensor_Name_VOC_4</t>
  </si>
  <si>
    <t>Sensor_Name_VOC_5</t>
  </si>
  <si>
    <t>Sensor_Name_VOC_6</t>
  </si>
  <si>
    <t>Sensor_Name_VOC_7</t>
  </si>
  <si>
    <t>Sensor_Name_VOC_8</t>
  </si>
  <si>
    <t>Operating_Hours_Sup_Air_Vent</t>
  </si>
  <si>
    <t>Operating_Hours_Ext_Air_Vent</t>
  </si>
  <si>
    <t>Operating_Hours_Pre_Heater</t>
  </si>
  <si>
    <t>Operating_Hours_After_Heater</t>
  </si>
  <si>
    <t>Output_Power_Pre_Heater</t>
  </si>
  <si>
    <t>Output_Power_After_Heater</t>
  </si>
  <si>
    <t>Sensor_Config_KWL_FTF_1</t>
  </si>
  <si>
    <t>Sensor_Config_KWL_FTF_2</t>
  </si>
  <si>
    <t>Sensor_Config_KWL_FTF_3</t>
  </si>
  <si>
    <t>Sensor_Config_KWL_FTF_4</t>
  </si>
  <si>
    <t>Sensor_Config_KWL_FTF_5</t>
  </si>
  <si>
    <t>Sensor_Config_KWL_FTF_6</t>
  </si>
  <si>
    <t>Sensor_Config_KWL_FTF_7</t>
  </si>
  <si>
    <t>Sensor_Config_KWL_FTF_8</t>
  </si>
  <si>
    <t>Artikelbeschreibung</t>
  </si>
  <si>
    <t>Ref_Nr</t>
  </si>
  <si>
    <t>MAC_Adresse</t>
  </si>
  <si>
    <t>Sprache</t>
  </si>
  <si>
    <t>Datum</t>
  </si>
  <si>
    <t>Zeit</t>
  </si>
  <si>
    <t>Sommer_Winter</t>
  </si>
  <si>
    <t>Spannung_Luefterstufe_1_Abluft</t>
  </si>
  <si>
    <t>Spannung_Luefterstufe_2_Abluft</t>
  </si>
  <si>
    <t>Spannung_Luefterstufe_3_Abluft</t>
  </si>
  <si>
    <t>Spannung_Luefterstufe_4_Abluft</t>
  </si>
  <si>
    <t>Spannung_Luefterstufe_1_Zuluft</t>
  </si>
  <si>
    <t>Spannung_Luefterstufe_2_Zuluft</t>
  </si>
  <si>
    <t>Spannung_Luefterstufe_3_Zuluft</t>
  </si>
  <si>
    <t>Spannung_Luefterstufe_4_Zuluft</t>
  </si>
  <si>
    <t>Min_Luefterstufe</t>
  </si>
  <si>
    <t>KWL_BEC_aktiv</t>
  </si>
  <si>
    <t>KWL_BE_aktiv</t>
  </si>
  <si>
    <t>Geraetekonfiguration</t>
  </si>
  <si>
    <t>Vorheizung_Status</t>
  </si>
  <si>
    <t>KWL_FTF_Konfig_0</t>
  </si>
  <si>
    <t>KWL_FTF_Konfig_1</t>
  </si>
  <si>
    <t>KWL_FTF_Konfig_2</t>
  </si>
  <si>
    <t>KWL_FTF_Konfig_3</t>
  </si>
  <si>
    <t>KWL_FTF_Konfig_4</t>
  </si>
  <si>
    <t>KWL_FTF_Konfig_5</t>
  </si>
  <si>
    <t>KWL_FTF_Konfig_6</t>
  </si>
  <si>
    <t>KWL_FTF_Konfig_7</t>
  </si>
  <si>
    <t>Feuchte_Steuerung_Status</t>
  </si>
  <si>
    <t>Feuchte_Steuerung_Sollwert</t>
  </si>
  <si>
    <t>Feuchte_Steuerung_Stufen</t>
  </si>
  <si>
    <t>Feuchte_Steuerung_Stoppzeit</t>
  </si>
  <si>
    <t>CO2_Steuerung_Status</t>
  </si>
  <si>
    <t>CO2_Steuerung_Sollwert</t>
  </si>
  <si>
    <t>CO2_Steuerung_Stufen</t>
  </si>
  <si>
    <t>VOC_Steuerung_Status</t>
  </si>
  <si>
    <t>VOC_Steuerung_Sollwert</t>
  </si>
  <si>
    <t>VOC_Steuerung_Stufen</t>
  </si>
  <si>
    <t>Komfort_Temp</t>
  </si>
  <si>
    <t>Zeitzone_Abw_zu_GMT</t>
  </si>
  <si>
    <t>Datumsformat</t>
  </si>
  <si>
    <t>Waermetauscher_Typ</t>
  </si>
  <si>
    <t>Partybetrieb_Dauer</t>
  </si>
  <si>
    <t>Partybetrieb_Luefterstufe</t>
  </si>
  <si>
    <t>Partybetrieb_Restzeit</t>
  </si>
  <si>
    <t>Partybetrieb_Status</t>
  </si>
  <si>
    <t>Ruhebetrieb_Dauer</t>
  </si>
  <si>
    <t>Ruhebetrieb_Luefterstufe</t>
  </si>
  <si>
    <t>Ruhebetrieb_Restzeit</t>
  </si>
  <si>
    <t>Ruhebetrieb_Status</t>
  </si>
  <si>
    <t>Betriebsart</t>
  </si>
  <si>
    <t>Luefterstufe</t>
  </si>
  <si>
    <t>Proz_Luefterstufe</t>
  </si>
  <si>
    <t>Temp_Aussenluft</t>
  </si>
  <si>
    <t>Temp_Zuluft</t>
  </si>
  <si>
    <t>Temp_Fortluft</t>
  </si>
  <si>
    <t>Temp_Abluft</t>
  </si>
  <si>
    <t>VHZ_Kanalfuehler</t>
  </si>
  <si>
    <t>NHZ_Ruecklauffuehler</t>
  </si>
  <si>
    <t>Ext_Fuehler_KWL_FTF_Feuchte_1</t>
  </si>
  <si>
    <t>Ext_Fuehler_KWL_FTF_Feuchte_2</t>
  </si>
  <si>
    <t>Ext_Fuehler_KWL_FTF_Feuchte_3</t>
  </si>
  <si>
    <t>Ext_Fuehler_KWL_FTF_Feuchte_4</t>
  </si>
  <si>
    <t>Ext_Fuehler_KWL_FTF_Feuchte_5</t>
  </si>
  <si>
    <t>Ext_Fuehler_KWL_FTF_Feuchte_6</t>
  </si>
  <si>
    <t>Ext_Fuehler_KWL_FTF_Feuchte_7</t>
  </si>
  <si>
    <t>Ext_Fuehler_KWL_FTF_Feuchte_8</t>
  </si>
  <si>
    <t>Ext_Fuehler_KWL_FTF_Temp_1</t>
  </si>
  <si>
    <t>Ext_Fuehler_KWL_FTF_Temp_2</t>
  </si>
  <si>
    <t>Ext_Fuehler_KWL_FTF_Temp_3</t>
  </si>
  <si>
    <t>Ext_Fuehler_KWL_FTF_Temp_4</t>
  </si>
  <si>
    <t>Ext_Fuehler_KWL_FTF_Temp_5</t>
  </si>
  <si>
    <t>Ext_Fuehler_KWL_FTF_Temp_6</t>
  </si>
  <si>
    <t>Ext_Fuehler_KWL_FTF_Temp_7</t>
  </si>
  <si>
    <t>Ext_Fuehler_KWL_FTF_Temp_8</t>
  </si>
  <si>
    <t>Ext_Fuehler_KWL_CO2_1</t>
  </si>
  <si>
    <t>Ext_Fuehler_KWL_CO2_2</t>
  </si>
  <si>
    <t>Ext_Fuehler_KWL_CO2_3</t>
  </si>
  <si>
    <t>Ext_Fuehler_KWL_CO2_4</t>
  </si>
  <si>
    <t>Ext_Fuehler_KWL_CO2_5</t>
  </si>
  <si>
    <t>Ext_Fuehler_KWL_CO2_6</t>
  </si>
  <si>
    <t>Ext_Fuehler_KWL_CO2_7</t>
  </si>
  <si>
    <t>Ext_Fuehler_KWL_CO2_8</t>
  </si>
  <si>
    <t>Ext_Fuehler_KWL_VOC_1</t>
  </si>
  <si>
    <t>Ext_Fuehler_KWL_VOC_2</t>
  </si>
  <si>
    <t>Ext_Fuehler_KWL_VOC_3</t>
  </si>
  <si>
    <t>Ext_Fuehler_KWL_VOC_4</t>
  </si>
  <si>
    <t>Ext_Fuehler_KWL_VOC_5</t>
  </si>
  <si>
    <t>Ext_Fuehler_KWL_VOC_6</t>
  </si>
  <si>
    <t>Ext_Fuehler_KWL_VOC_7</t>
  </si>
  <si>
    <t>Ext_Fuehler_KWL_VOC_8</t>
  </si>
  <si>
    <t>NHZ_Kanalfuehler</t>
  </si>
  <si>
    <t>Wochenprofil_NHZ</t>
  </si>
  <si>
    <t>Zuluft_RPM</t>
  </si>
  <si>
    <t>Abluft_RPM</t>
  </si>
  <si>
    <t>Urlaubsprog</t>
  </si>
  <si>
    <t>Urlaubsprog_Luefterstufe</t>
  </si>
  <si>
    <t>Urlaubsprog_Start</t>
  </si>
  <si>
    <t>Urlaubsprog_Ende</t>
  </si>
  <si>
    <t>Urlaubsprog_Intervall</t>
  </si>
  <si>
    <t>Urlaubsprog_Einschaltzeit</t>
  </si>
  <si>
    <t>VHZ_Typ</t>
  </si>
  <si>
    <t>Funktion_KWL_EM</t>
  </si>
  <si>
    <t>Nachlaufzeit_VHZ_NHZ</t>
  </si>
  <si>
    <t>Ext_Kontakt</t>
  </si>
  <si>
    <t>Funktion_Stoerausgang</t>
  </si>
  <si>
    <t>Filterwechsel</t>
  </si>
  <si>
    <t>Filter_Wechselintervall</t>
  </si>
  <si>
    <t>Filter_Restlaufzeit</t>
  </si>
  <si>
    <t>Bypass_Min_Aussentemp</t>
  </si>
  <si>
    <t>Bypass_Raumtemp</t>
  </si>
  <si>
    <t>Auslieferzustand_WZU</t>
  </si>
  <si>
    <t>Werksreset</t>
  </si>
  <si>
    <t>Zuluft_Luefterstufe</t>
  </si>
  <si>
    <t>Abluft_Luefterstufe</t>
  </si>
  <si>
    <t>Luefterstufe_stufig_0_2V</t>
  </si>
  <si>
    <t>Luefterstufe_stufig_2_4V</t>
  </si>
  <si>
    <t>Luefterstufe_stufig_4_6V</t>
  </si>
  <si>
    <t>Luefterstufe_stufig_6_8V</t>
  </si>
  <si>
    <t>Luefterstufe_stufig_8_10V</t>
  </si>
  <si>
    <t>Offset_Abluft</t>
  </si>
  <si>
    <t>Zuordnung_Luefterstufen</t>
  </si>
  <si>
    <t>Sensorname_Feuchte_Temp_1</t>
  </si>
  <si>
    <t>Sensorname_Feuchte_Temp_2</t>
  </si>
  <si>
    <t>Sensorname_Feuchte_Temp_3</t>
  </si>
  <si>
    <t>Sensorname_Feuchte_Temp_4</t>
  </si>
  <si>
    <t>Sensorname_Feuchte_Temp_5</t>
  </si>
  <si>
    <t>Sensorname_Feuchte_Temp_6</t>
  </si>
  <si>
    <t>Sensorname_Feuchte_Temp_7</t>
  </si>
  <si>
    <t>Sensorname_Feuchte_Temp_8</t>
  </si>
  <si>
    <t>Sensorname_CO2_1</t>
  </si>
  <si>
    <t>Sensorname_CO2_2</t>
  </si>
  <si>
    <t>Sensorname_CO2_3</t>
  </si>
  <si>
    <t>Sensorname_CO2_4</t>
  </si>
  <si>
    <t>Sensorname_CO2_5</t>
  </si>
  <si>
    <t>Sensorname_CO2_6</t>
  </si>
  <si>
    <t>Sensorname_CO2_7</t>
  </si>
  <si>
    <t>Sensorname_CO2_8</t>
  </si>
  <si>
    <t>Sensorname_VOC_1</t>
  </si>
  <si>
    <t>Sensorname_VOC_2</t>
  </si>
  <si>
    <t>Sensorname_VOC_3</t>
  </si>
  <si>
    <t>Sensorname_VOC_4</t>
  </si>
  <si>
    <t>Sensorname_VOC_5</t>
  </si>
  <si>
    <t>Sensorname_VOC_6</t>
  </si>
  <si>
    <t>Sensorname_VOC_7</t>
  </si>
  <si>
    <t>Sensorname_VOC_8</t>
  </si>
  <si>
    <t>SW_Version_Basis</t>
  </si>
  <si>
    <t>Betriebsstunden_Zuluft_Vent</t>
  </si>
  <si>
    <t>Betriebsstunden_Abluft_Vent</t>
  </si>
  <si>
    <t>Betriebsstunden_VHZ</t>
  </si>
  <si>
    <t>Betriebsstunden_NHZ</t>
  </si>
  <si>
    <t>Leistung_VHZ</t>
  </si>
  <si>
    <t>Leistung_NHZ</t>
  </si>
  <si>
    <t>Fehler</t>
  </si>
  <si>
    <t>Warnungen</t>
  </si>
  <si>
    <t>Anz_Fehler</t>
  </si>
  <si>
    <t>Anz_Warnungen</t>
  </si>
  <si>
    <t>Anz_Infos</t>
  </si>
  <si>
    <t>Fehler_Text</t>
  </si>
  <si>
    <t>Warnungen_Text</t>
  </si>
  <si>
    <t>Infos_Text</t>
  </si>
  <si>
    <t>Statusflags</t>
  </si>
  <si>
    <t>Sensor_Konfig_KWL_FTF_1</t>
  </si>
  <si>
    <t>Sensor_Konfig_KWL_FTF_2</t>
  </si>
  <si>
    <t>Sensor_Konfig_KWL_FTF_3</t>
  </si>
  <si>
    <t>Sensor_Konfig_KWL_FTF_4</t>
  </si>
  <si>
    <t>Sensor_Konfig_KWL_FTF_5</t>
  </si>
  <si>
    <t>Sensor_Konfig_KWL_FTF_6</t>
  </si>
  <si>
    <t>Sensor_Konfig_KWL_FTF_7</t>
  </si>
  <si>
    <t>Sensor_Konfig_KWL_FTF_8</t>
  </si>
  <si>
    <t>Fehler_loeschen</t>
  </si>
  <si>
    <t>Ref Nr</t>
  </si>
  <si>
    <t>MAC Adresse</t>
  </si>
  <si>
    <t>Auto SW Update</t>
  </si>
  <si>
    <t>Access Helios Portal</t>
  </si>
  <si>
    <t>Vorheizung Status</t>
  </si>
  <si>
    <t>Partybetrieb Dauer</t>
  </si>
  <si>
    <t>Partybetrieb Restzeit</t>
  </si>
  <si>
    <t>Partybetrieb Status</t>
  </si>
  <si>
    <t>Ruhebetrieb Dauer</t>
  </si>
  <si>
    <t>Ruhebetrieb Restzeit</t>
  </si>
  <si>
    <t>Ruhebetrieb Status</t>
  </si>
  <si>
    <t>NHZ Kanalfuehler</t>
  </si>
  <si>
    <t>Wochenprofil NHZ</t>
  </si>
  <si>
    <t>Zuluft RPM</t>
  </si>
  <si>
    <t>Abluft RPM</t>
  </si>
  <si>
    <t>VHZ Typ</t>
  </si>
  <si>
    <t>Filter Wechselintervall</t>
  </si>
  <si>
    <t>Filter Restlaufzeit</t>
  </si>
  <si>
    <t>Auslieferzustand WZU</t>
  </si>
  <si>
    <t>Offset Abluft</t>
  </si>
  <si>
    <t>Sensorname CO2 1</t>
  </si>
  <si>
    <t>Sensorname CO2 2</t>
  </si>
  <si>
    <t>Sensorname CO2 3</t>
  </si>
  <si>
    <t>Sensorname CO2 4</t>
  </si>
  <si>
    <t>Sensorname CO2 5</t>
  </si>
  <si>
    <t>Sensorname CO2 6</t>
  </si>
  <si>
    <t>Sensorname CO2 7</t>
  </si>
  <si>
    <t>Sensorname CO2 8</t>
  </si>
  <si>
    <t>Sensorname VOC 1</t>
  </si>
  <si>
    <t>Sensorname VOC 2</t>
  </si>
  <si>
    <t>Sensorname VOC 3</t>
  </si>
  <si>
    <t>Sensorname VOC 4</t>
  </si>
  <si>
    <t>Sensorname VOC 5</t>
  </si>
  <si>
    <t>Sensorname VOC 6</t>
  </si>
  <si>
    <t>Sensorname VOC 7</t>
  </si>
  <si>
    <t>Sensorname VOC 8</t>
  </si>
  <si>
    <t>SW Version Basis</t>
  </si>
  <si>
    <t>Betriebsstunden VHZ</t>
  </si>
  <si>
    <t>Betriebsstunden NHZ</t>
  </si>
  <si>
    <t>Leistung VHZ</t>
  </si>
  <si>
    <t>Leistung NHZ</t>
  </si>
  <si>
    <t>Reset Flag</t>
  </si>
  <si>
    <t>Fehler Text</t>
  </si>
  <si>
    <t>Warnungen Text</t>
  </si>
  <si>
    <t>Infos Text</t>
  </si>
  <si>
    <t>Global Manual Web Update</t>
  </si>
  <si>
    <t>Portal Globals Error For Web</t>
  </si>
  <si>
    <t>Spannung Lüfterstufe 1 Abluft</t>
  </si>
  <si>
    <t>Spannung Lüfterstufe 2 Abluft</t>
  </si>
  <si>
    <t>Spannung Lüfterstufe 3 Abluft</t>
  </si>
  <si>
    <t>Spannung Lüfterstufe 4 Abluft</t>
  </si>
  <si>
    <t>Spannung Lüfterstufe 1 Zuluft</t>
  </si>
  <si>
    <t>Spannung Lüfterstufe 2 Zuluft</t>
  </si>
  <si>
    <t>Spannung Lüfterstufe 3 Zuluft</t>
  </si>
  <si>
    <t>Spannung Lüfterstufe 4 Zuluft</t>
  </si>
  <si>
    <t>Gerätekonfiguration</t>
  </si>
  <si>
    <t>Zeitzone Abweichung zu GMT</t>
  </si>
  <si>
    <t>KWL-BE aktiv</t>
  </si>
  <si>
    <t>KWL-BEC aktiv</t>
  </si>
  <si>
    <t>KWL-FTF Konfiguration 0</t>
  </si>
  <si>
    <t>KWL-FTF Konfiguration 1</t>
  </si>
  <si>
    <t>KWL-FTF Konfiguration 2</t>
  </si>
  <si>
    <t>KWL-FTF Konfiguration 3</t>
  </si>
  <si>
    <t>KWL-FTF Konfiguration 4</t>
  </si>
  <si>
    <t>KWL-FTF Konfiguration 5</t>
  </si>
  <si>
    <t>KWL-FTF Konfiguration 6</t>
  </si>
  <si>
    <t>KWL-FTF Konfiguration 7</t>
  </si>
  <si>
    <t>Article Description</t>
  </si>
  <si>
    <t>Ref No</t>
  </si>
  <si>
    <t>MAC Address</t>
  </si>
  <si>
    <t>Unit Config</t>
  </si>
  <si>
    <t>Pre Heater Status</t>
  </si>
  <si>
    <t>Humidity Control Status</t>
  </si>
  <si>
    <t>Humidity Control Set Value</t>
  </si>
  <si>
    <t>Humidity Control Steps</t>
  </si>
  <si>
    <t>Humidity Stop Time</t>
  </si>
  <si>
    <t>CO2 Control Status</t>
  </si>
  <si>
    <t>CO2 Control Set Value</t>
  </si>
  <si>
    <t>CO2 Control Steps</t>
  </si>
  <si>
    <t>VOC Control Status</t>
  </si>
  <si>
    <t>VOC Control Set Value</t>
  </si>
  <si>
    <t>VOC Control Steps</t>
  </si>
  <si>
    <t>Date Format</t>
  </si>
  <si>
    <t>Party Mode Duration</t>
  </si>
  <si>
    <t>Party Mode Fan Stage</t>
  </si>
  <si>
    <t>Party Mode Status</t>
  </si>
  <si>
    <t>Standby Mode Duration</t>
  </si>
  <si>
    <t>Standby Mode Fan Stage</t>
  </si>
  <si>
    <t>Standby Mode Rem Time</t>
  </si>
  <si>
    <t>Standby Mode Status</t>
  </si>
  <si>
    <t>Operating Mode</t>
  </si>
  <si>
    <t>Fan Stage</t>
  </si>
  <si>
    <t>Percentage Fan Stage</t>
  </si>
  <si>
    <t>Pre Heater Duct Sensor</t>
  </si>
  <si>
    <t>After Heater Return Sensor</t>
  </si>
  <si>
    <t>After Heater Duct Sensor</t>
  </si>
  <si>
    <t>Week Profile After Heater</t>
  </si>
  <si>
    <t>Pre Heater Type</t>
  </si>
  <si>
    <t>Error Output Function</t>
  </si>
  <si>
    <t>Filter Change</t>
  </si>
  <si>
    <t>Filter Change Interval</t>
  </si>
  <si>
    <t>Bypass Min Out Temp</t>
  </si>
  <si>
    <t>Factory Setting WZU</t>
  </si>
  <si>
    <t>Factory Reset</t>
  </si>
  <si>
    <t>Offset Ext Air</t>
  </si>
  <si>
    <t>Assignment Fan Stages</t>
  </si>
  <si>
    <t>Sensor Name CO2 1</t>
  </si>
  <si>
    <t>Sensor Name CO2 2</t>
  </si>
  <si>
    <t>Sensor Name CO2 3</t>
  </si>
  <si>
    <t>Sensor Name CO2 4</t>
  </si>
  <si>
    <t>Sensor Name CO2 5</t>
  </si>
  <si>
    <t>Sensor Name CO2 6</t>
  </si>
  <si>
    <t>Sensor Name CO2 7</t>
  </si>
  <si>
    <t>Sensor Name CO2 8</t>
  </si>
  <si>
    <t>Sensor Name VOC 1</t>
  </si>
  <si>
    <t>Sensor Name VOC 2</t>
  </si>
  <si>
    <t>Sensor Name VOC 3</t>
  </si>
  <si>
    <t>Sensor Name VOC 4</t>
  </si>
  <si>
    <t>Sensor Name VOC 5</t>
  </si>
  <si>
    <t>Sensor Name VOC 6</t>
  </si>
  <si>
    <t>Sensor Name VOC 7</t>
  </si>
  <si>
    <t>Sensor Name VOC 8</t>
  </si>
  <si>
    <t>Operating Hours Pre Heater</t>
  </si>
  <si>
    <t>Operating Hours After Heater</t>
  </si>
  <si>
    <t>Output Power Pre Heater</t>
  </si>
  <si>
    <t>Output Power After Heater</t>
  </si>
  <si>
    <t>No Of Errors</t>
  </si>
  <si>
    <t>No Of Warnings</t>
  </si>
  <si>
    <t>No Of Infos</t>
  </si>
  <si>
    <t>Errors Msg</t>
  </si>
  <si>
    <t>Warnings Msg</t>
  </si>
  <si>
    <t>Infos Msg</t>
  </si>
  <si>
    <t>Status Flags</t>
  </si>
  <si>
    <t>Clear Error</t>
  </si>
  <si>
    <t>Voltage Fan Stage 1 Extract Air</t>
  </si>
  <si>
    <t>Voltage Fan Stage 2 Extract Air</t>
  </si>
  <si>
    <t>Voltage Fan Stage 3 Extract Air</t>
  </si>
  <si>
    <t>Voltage Fan Stage 4 Extract Air</t>
  </si>
  <si>
    <t>Voltage Fan Stage 1 Supply Air</t>
  </si>
  <si>
    <t>Voltage Fan Stage 2 Supply Air</t>
  </si>
  <si>
    <t>Voltage Fan Stage 3 Supply Air</t>
  </si>
  <si>
    <t>Voltage Fan Stage 4 Supply Air</t>
  </si>
  <si>
    <t>Min. Lüfterstufe</t>
  </si>
  <si>
    <t>Minimum Fan Stage</t>
  </si>
  <si>
    <t>KWL-BE active</t>
  </si>
  <si>
    <t>KWL-BEC active</t>
  </si>
  <si>
    <t>KWL-FTF Config 0</t>
  </si>
  <si>
    <t>KWL-FTF Config 1</t>
  </si>
  <si>
    <t>KWL-FTF Config 2</t>
  </si>
  <si>
    <t>KWL-FTF Config 3</t>
  </si>
  <si>
    <t>KWL-FTF Config 4</t>
  </si>
  <si>
    <t>KWL-FTF Config 5</t>
  </si>
  <si>
    <t>KWL-FTF Config 6</t>
  </si>
  <si>
    <t>KWL-FTF Config 7</t>
  </si>
  <si>
    <t>Feuchte-Steuerung Status</t>
  </si>
  <si>
    <t>Feuchte-Steuerung Sollwert</t>
  </si>
  <si>
    <t>Feuchte-Steuerung Stufen</t>
  </si>
  <si>
    <t>Feuchte-Steuerung Stoppzeit</t>
  </si>
  <si>
    <t>CO2-Steuerung Status</t>
  </si>
  <si>
    <t>CO2-Steuerung Sollwert</t>
  </si>
  <si>
    <t>CO2-Steuerung Stufen</t>
  </si>
  <si>
    <t>VOC-Steuerung Status</t>
  </si>
  <si>
    <t>VOC-Steuerung Sollwert</t>
  </si>
  <si>
    <t>VOC-Steuerung Stufen</t>
  </si>
  <si>
    <t>Komforttemperatur</t>
  </si>
  <si>
    <t>Timezone Difference to GMT</t>
  </si>
  <si>
    <t>Wärmetauscher Typ</t>
  </si>
  <si>
    <t>Partybetrieb Lüfterstufe</t>
  </si>
  <si>
    <t>Ruhebetrieb Lüfterstufe</t>
  </si>
  <si>
    <t>Lüfterstufe</t>
  </si>
  <si>
    <t>Prozentuelle Lüfterstufe</t>
  </si>
  <si>
    <t>Temperatur Außenluft</t>
  </si>
  <si>
    <t>Temperatur Zuluft</t>
  </si>
  <si>
    <t>Temperatur Fortluft</t>
  </si>
  <si>
    <t>Temperatur Abluft</t>
  </si>
  <si>
    <t>VHZ Kanalfühler</t>
  </si>
  <si>
    <t>NHZ Rücklauffühler</t>
  </si>
  <si>
    <t>Externer Fühler KWL-FTF Feuchte 1</t>
  </si>
  <si>
    <t>Externer Fühler KWL-FTF Feuchte 2</t>
  </si>
  <si>
    <t>Externer Fühler KWL-FTF Feuchte 3</t>
  </si>
  <si>
    <t>Externer Fühler KWL-FTF Feuchte 4</t>
  </si>
  <si>
    <t>Externer Fühler KWL-FTF Feuchte 5</t>
  </si>
  <si>
    <t>Externer Fühler KWL-FTF Feuchte 6</t>
  </si>
  <si>
    <t>Externer Fühler KWL-FTF Feuchte 7</t>
  </si>
  <si>
    <t>Externer Fühler KWL-FTF Feuchte 8</t>
  </si>
  <si>
    <t>Externer Fühler KWL-FTF Temperatur 1</t>
  </si>
  <si>
    <t>Externer Fühler KWL-FTF Temperatur 2</t>
  </si>
  <si>
    <t>Externer Fühler KWL-FTF Temperatur 3</t>
  </si>
  <si>
    <t>Externer Fühler KWL-FTF Temperatur 4</t>
  </si>
  <si>
    <t>Externer Fühler KWL-FTF Temperatur 5</t>
  </si>
  <si>
    <t>Externer Fühler KWL-FTF Temperatur 6</t>
  </si>
  <si>
    <t>Externer Fühler KWL-FTF Temperatur 7</t>
  </si>
  <si>
    <t>Externer Fühler KWL-FTF Temperatur 8</t>
  </si>
  <si>
    <t>Externer Fühler KWL-CO2 1</t>
  </si>
  <si>
    <t>Externer Fühler KWL-CO2 2</t>
  </si>
  <si>
    <t>Externer Fühler KWL-CO2 3</t>
  </si>
  <si>
    <t>Externer Fühler KWL-CO2 4</t>
  </si>
  <si>
    <t>Externer Fühler KWL-CO2 5</t>
  </si>
  <si>
    <t>Externer Fühler KWL-CO2 6</t>
  </si>
  <si>
    <t>Externer Fühler KWL-CO2 7</t>
  </si>
  <si>
    <t>Externer Fühler KWL-CO2 8</t>
  </si>
  <si>
    <t>Externer Fühler KWL-VOC 1</t>
  </si>
  <si>
    <t>Externer Fühler KWL-VOC 2</t>
  </si>
  <si>
    <t>Externer Fühler KWL-VOC 3</t>
  </si>
  <si>
    <t>Externer Fühler KWL-VOC 4</t>
  </si>
  <si>
    <t>Externer Fühler KWL-VOC 5</t>
  </si>
  <si>
    <t>Externer Fühler KWL-VOC 6</t>
  </si>
  <si>
    <t>Externer Fühler KWL-VOC 7</t>
  </si>
  <si>
    <t>Externer Fühler KWL-VOC 8</t>
  </si>
  <si>
    <t>External Sensor KWL-FTF Humidity 1</t>
  </si>
  <si>
    <t>External Sensor KWL-FTF Humidity 2</t>
  </si>
  <si>
    <t>External Sensor KWL-FTF Humidity 3</t>
  </si>
  <si>
    <t>External Sensor KWL-FTF Humidity 4</t>
  </si>
  <si>
    <t>External Sensor KWL-FTF Humidity 5</t>
  </si>
  <si>
    <t>External Sensor KWL-FTF Humidity 6</t>
  </si>
  <si>
    <t>External Sensor KWL-FTF Humidity 7</t>
  </si>
  <si>
    <t>External Sensor KWL-FTF Humidity 8</t>
  </si>
  <si>
    <t>External Sensor KWL-FTF Temperature 1</t>
  </si>
  <si>
    <t>External Sensor KWL-FTF Temperature 2</t>
  </si>
  <si>
    <t>External Sensor KWL-FTF Temperature 3</t>
  </si>
  <si>
    <t>External Sensor KWL-FTF Temperature 4</t>
  </si>
  <si>
    <t>External Sensor KWL-FTF Temperature 5</t>
  </si>
  <si>
    <t>External Sensor KWL-FTF Temperature 6</t>
  </si>
  <si>
    <t>External Sensor KWL-FTF Temperature 7</t>
  </si>
  <si>
    <t>External Sensor KWL-FTF Temperature 8</t>
  </si>
  <si>
    <t>Temperature Outside Air</t>
  </si>
  <si>
    <t>Temperature Sup Air</t>
  </si>
  <si>
    <t>Temperature Outgoing Air</t>
  </si>
  <si>
    <t>Temperature Extract Air</t>
  </si>
  <si>
    <t>Party Mode Remaining Time</t>
  </si>
  <si>
    <t>External Sensor KWL-CO2 1</t>
  </si>
  <si>
    <t>External Sensor KWL-CO2 2</t>
  </si>
  <si>
    <t>External Sensor KWL-CO2 3</t>
  </si>
  <si>
    <t>External Sensor KWL-CO2 4</t>
  </si>
  <si>
    <t>External Sensor KWL-CO2 5</t>
  </si>
  <si>
    <t>External Sensor KWL-CO2 6</t>
  </si>
  <si>
    <t>External Sensor KWL-CO2 7</t>
  </si>
  <si>
    <t>External Sensor KWL-CO2 8</t>
  </si>
  <si>
    <t>External Sensor KWL-VOC 1</t>
  </si>
  <si>
    <t>External Sensor KWL-VOC 2</t>
  </si>
  <si>
    <t>External Sensor KWL-VOC 3</t>
  </si>
  <si>
    <t>External Sensor KWL-VOC 4</t>
  </si>
  <si>
    <t>External Sensor KWL-VOC 5</t>
  </si>
  <si>
    <t>External Sensor KWL-VOC 6</t>
  </si>
  <si>
    <t>External Sensor KWL-VOC 7</t>
  </si>
  <si>
    <t>External Sensor KWL-VOC 8</t>
  </si>
  <si>
    <t>Serial No</t>
  </si>
  <si>
    <t>Seriennummer</t>
  </si>
  <si>
    <t>Supply Air RPM</t>
  </si>
  <si>
    <t>Extract Air RPM</t>
  </si>
  <si>
    <t>Holiday Programme</t>
  </si>
  <si>
    <t>Holiday Programme Fan Stage</t>
  </si>
  <si>
    <t>Holiday Programme Start</t>
  </si>
  <si>
    <t>Holiday Programme End</t>
  </si>
  <si>
    <t>Holiday Programme Interval</t>
  </si>
  <si>
    <t>Holiday Programme Activation Time</t>
  </si>
  <si>
    <t>Urlaubsprogramm</t>
  </si>
  <si>
    <t>Urlaubsprogramm Luefterstufe</t>
  </si>
  <si>
    <t>Urlaubsprogramm Start</t>
  </si>
  <si>
    <t>Urlaubsprogramm Ende</t>
  </si>
  <si>
    <t>Urlaubsprogramm Intervall</t>
  </si>
  <si>
    <t>Urlaubsprogramm Einschaltzeit</t>
  </si>
  <si>
    <t>Function Type KWL-EM</t>
  </si>
  <si>
    <t>Funktion KWL-EM</t>
  </si>
  <si>
    <t>Run-On Time Pre/After Heater</t>
  </si>
  <si>
    <t>Nachlaufzeit VHZ/NHZ</t>
  </si>
  <si>
    <t>External Contact</t>
  </si>
  <si>
    <t>Externer Kontakt</t>
  </si>
  <si>
    <t>Funktion Störausgang</t>
  </si>
  <si>
    <t>Filter Change Remaining Time</t>
  </si>
  <si>
    <t>Bypass Room Temperature</t>
  </si>
  <si>
    <t>Bypass Raumtemperatur</t>
  </si>
  <si>
    <t>Bypass Min Aussentemperatur</t>
  </si>
  <si>
    <t>Suply Air Fan Stage</t>
  </si>
  <si>
    <t>Extract Air Fan Stage</t>
  </si>
  <si>
    <t>Zuluft Lüfterstufe</t>
  </si>
  <si>
    <t>Abluft Lüfterstufe</t>
  </si>
  <si>
    <t>Lüfterstufe stufig 0-2V</t>
  </si>
  <si>
    <t>Lüfterstufe stufig 2-4V</t>
  </si>
  <si>
    <t>Lüfterstufe stufig 4-6V</t>
  </si>
  <si>
    <t>Lüfterstufe stufig 6-8V</t>
  </si>
  <si>
    <t>Lüfterstufe stufig 8-10V</t>
  </si>
  <si>
    <t>Fan Stage Stepped 0-2V</t>
  </si>
  <si>
    <t>Fan Stage Stepped 2-4V</t>
  </si>
  <si>
    <t>Fan Stage Stepped 4-6V</t>
  </si>
  <si>
    <t>Fan Stage Stepped 6-8V</t>
  </si>
  <si>
    <t>Fan Stage Stepped 8-10V</t>
  </si>
  <si>
    <t>Zuordnung Lüfterstufen</t>
  </si>
  <si>
    <t>Sensorname Feuchte+Temperatur 1</t>
  </si>
  <si>
    <t>Sensorname Feuchte+Temperatur 2</t>
  </si>
  <si>
    <t>Sensorname Feuchte+Temperatur 3</t>
  </si>
  <si>
    <t>Sensorname Feuchte+Temperatur 4</t>
  </si>
  <si>
    <t>Sensorname Feuchte+Temperatur 5</t>
  </si>
  <si>
    <t>Sensorname Feuchte+Temperatur 6</t>
  </si>
  <si>
    <t>Sensorname Feuchte+Temperatur 7</t>
  </si>
  <si>
    <t>Sensorname Feuchte+Temperatur 8</t>
  </si>
  <si>
    <t>Sensor Name Humidity+Temperature 1</t>
  </si>
  <si>
    <t>Sensor Name Humidity+Temperature 2</t>
  </si>
  <si>
    <t>Sensor Name Humidity+Temperature 3</t>
  </si>
  <si>
    <t>Sensor Name Humidity+Temperature 4</t>
  </si>
  <si>
    <t>Sensor Name Humidity+Temperature 5</t>
  </si>
  <si>
    <t>Sensor Name Humidity+Temperature 6</t>
  </si>
  <si>
    <t>Sensor Name Humidity+Temperature 7</t>
  </si>
  <si>
    <t>Sensor Name Humidity+Temperature 8</t>
  </si>
  <si>
    <t>Betriebsstunden Zuluft-Ventilator</t>
  </si>
  <si>
    <t>Betriebsstunden Abluft-Ventilator</t>
  </si>
  <si>
    <t>Operating Hours Supply Air Ventilator</t>
  </si>
  <si>
    <t>Operating Hours Extract Air Ventilator</t>
  </si>
  <si>
    <t>Heat Exchanger Type</t>
  </si>
  <si>
    <t>Anzahl Fehler</t>
  </si>
  <si>
    <t>Anzahl Warnungen</t>
  </si>
  <si>
    <t>Anzahl Infos</t>
  </si>
  <si>
    <t>Sensor Config KWL-FTF 1</t>
  </si>
  <si>
    <t>Sensor Config KWL-FTF 2</t>
  </si>
  <si>
    <t>Sensor Config KWL-FTF 3</t>
  </si>
  <si>
    <t>Sensor Config KWL-FTF 4</t>
  </si>
  <si>
    <t>Sensor Config KWL-FTF 5</t>
  </si>
  <si>
    <t>Sensor Config KWL-FTF 6</t>
  </si>
  <si>
    <t>Sensor Config KWL-FTF 7</t>
  </si>
  <si>
    <t>Sensor Config KWL-FTF 8</t>
  </si>
  <si>
    <t>Sensor Konfiguration KWL-FTF 1</t>
  </si>
  <si>
    <t>Sensor Konfiguration KWL-FTF 2</t>
  </si>
  <si>
    <t>Sensor Konfiguration KWL-FTF 3</t>
  </si>
  <si>
    <t>Sensor Konfiguration KWL-FTF 4</t>
  </si>
  <si>
    <t>Sensor Konfiguration KWL-FTF 5</t>
  </si>
  <si>
    <t>Sensor Konfiguration KWL-FTF 6</t>
  </si>
  <si>
    <t>Sensor Konfiguration KWL-FTF 7</t>
  </si>
  <si>
    <t>Sensor Konfiguration KWL-FTF 8</t>
  </si>
  <si>
    <t>Fehler löschen</t>
  </si>
  <si>
    <t>General</t>
  </si>
  <si>
    <t>Allg</t>
  </si>
  <si>
    <t>Summer/Winter Time</t>
  </si>
  <si>
    <t>Sommer-/Winterzeit</t>
  </si>
  <si>
    <t>FanStages</t>
  </si>
  <si>
    <t>Luefterstufen</t>
  </si>
  <si>
    <t>Group Prefix</t>
  </si>
  <si>
    <t>g</t>
  </si>
  <si>
    <t>UnitConfig</t>
  </si>
  <si>
    <t>GeraeteKonfig</t>
  </si>
  <si>
    <t>Feuchtesteuerung</t>
  </si>
  <si>
    <t>Category 1 ENG</t>
  </si>
  <si>
    <t>Category1 DEU</t>
  </si>
  <si>
    <t>Category 2 ENG</t>
  </si>
  <si>
    <t>Category 2 DEU</t>
  </si>
  <si>
    <t>Unit</t>
  </si>
  <si>
    <t>Gerät</t>
  </si>
  <si>
    <t>Geraet</t>
  </si>
  <si>
    <t>System</t>
  </si>
  <si>
    <t>Software</t>
  </si>
  <si>
    <t>SW</t>
  </si>
  <si>
    <t>Sys</t>
  </si>
  <si>
    <t>HumCtrl</t>
  </si>
  <si>
    <t>FTF1</t>
  </si>
  <si>
    <t>FTF2</t>
  </si>
  <si>
    <t>FTF3</t>
  </si>
  <si>
    <t>FTF4</t>
  </si>
  <si>
    <t>FTF5</t>
  </si>
  <si>
    <t>FTF6</t>
  </si>
  <si>
    <t>FTF7</t>
  </si>
  <si>
    <t>FTF8</t>
  </si>
  <si>
    <t>CO2Ctrl</t>
  </si>
  <si>
    <t>VOCCtrl</t>
  </si>
  <si>
    <t>Party</t>
  </si>
  <si>
    <t>Feuchtestrg</t>
  </si>
  <si>
    <t>CO2Strg</t>
  </si>
  <si>
    <t>VOCStrg</t>
  </si>
  <si>
    <t>Produktions-Code</t>
  </si>
  <si>
    <t>Operation</t>
  </si>
  <si>
    <t>Betrieb</t>
  </si>
  <si>
    <t>Ruhe</t>
  </si>
  <si>
    <t>Status</t>
  </si>
  <si>
    <t>CO21</t>
  </si>
  <si>
    <t>CO22</t>
  </si>
  <si>
    <t>CO23</t>
  </si>
  <si>
    <t>CO24</t>
  </si>
  <si>
    <t>CO25</t>
  </si>
  <si>
    <t>CO26</t>
  </si>
  <si>
    <t>CO27</t>
  </si>
  <si>
    <t>CO28</t>
  </si>
  <si>
    <t>VOC1</t>
  </si>
  <si>
    <t>VOC2</t>
  </si>
  <si>
    <t>VOC3</t>
  </si>
  <si>
    <t>VOC4</t>
  </si>
  <si>
    <t>VOC5</t>
  </si>
  <si>
    <t>VOC6</t>
  </si>
  <si>
    <t>VOC7</t>
  </si>
  <si>
    <t>VOC8</t>
  </si>
  <si>
    <t>Profiles</t>
  </si>
  <si>
    <t>Profile</t>
  </si>
  <si>
    <t>Holiday</t>
  </si>
  <si>
    <t>Urlaub</t>
  </si>
  <si>
    <t>filterChangeReset</t>
  </si>
  <si>
    <t>Reset filter change remaining time</t>
  </si>
  <si>
    <t>Filter_Change_Reset</t>
  </si>
  <si>
    <t>Filter Change Reset</t>
  </si>
  <si>
    <t>Filterwechsel_Reset</t>
  </si>
  <si>
    <t>Filterwechsel Reset</t>
  </si>
  <si>
    <t>Icon</t>
  </si>
  <si>
    <t>fan_box</t>
  </si>
  <si>
    <t>text</t>
  </si>
  <si>
    <t>network</t>
  </si>
  <si>
    <t>settings</t>
  </si>
  <si>
    <t>calendar</t>
  </si>
  <si>
    <t>returnpipe</t>
  </si>
  <si>
    <t>flowpipe</t>
  </si>
  <si>
    <t>fan</t>
  </si>
  <si>
    <t>wallswitch</t>
  </si>
  <si>
    <t>heating</t>
  </si>
  <si>
    <t>carbondioxide</t>
  </si>
  <si>
    <t>smoke</t>
  </si>
  <si>
    <t>status</t>
  </si>
  <si>
    <t>flow</t>
  </si>
  <si>
    <t>parents_1_1</t>
  </si>
  <si>
    <t>Group ENG</t>
  </si>
  <si>
    <t>Group DEU</t>
  </si>
  <si>
    <t>line</t>
  </si>
  <si>
    <t>moon</t>
  </si>
  <si>
    <t>suitcase</t>
  </si>
  <si>
    <t>error</t>
  </si>
  <si>
    <t>switch</t>
  </si>
  <si>
    <t>pressure</t>
  </si>
  <si>
    <t>Channel Prefix</t>
  </si>
  <si>
    <t>modbus:helios-ventilation-easycontrols:modbus-gateway:kwl:</t>
  </si>
  <si>
    <t>Item ENG</t>
  </si>
  <si>
    <t>Item DEU</t>
  </si>
  <si>
    <t>Parent ENG</t>
  </si>
  <si>
    <t>Parent DEU</t>
  </si>
  <si>
    <t>Code ENG</t>
  </si>
  <si>
    <t>Code DEU</t>
  </si>
  <si>
    <t>Item Description ENG</t>
  </si>
  <si>
    <t>Item Description DEU</t>
  </si>
  <si>
    <t>Group Description ENG</t>
  </si>
  <si>
    <t>Group Description DEU</t>
  </si>
  <si>
    <t>Allgemein</t>
  </si>
  <si>
    <t>Unit Configuration</t>
  </si>
  <si>
    <t>Humidity Control</t>
  </si>
  <si>
    <t>CO2 Control</t>
  </si>
  <si>
    <t>CO2-Steuerung</t>
  </si>
  <si>
    <t>VOC-Steuerung</t>
  </si>
  <si>
    <t>VOC Control</t>
  </si>
  <si>
    <t>Fan Stages</t>
  </si>
  <si>
    <t>Lüfterstufen</t>
  </si>
  <si>
    <t>FTF 1</t>
  </si>
  <si>
    <t>FTF 2</t>
  </si>
  <si>
    <t>FTF 3</t>
  </si>
  <si>
    <t>FTF 4</t>
  </si>
  <si>
    <t>FTF 5</t>
  </si>
  <si>
    <t>FTF 6</t>
  </si>
  <si>
    <t>FTF 7</t>
  </si>
  <si>
    <t>FTF 8</t>
  </si>
  <si>
    <t>VOC 1</t>
  </si>
  <si>
    <t>VOC 2</t>
  </si>
  <si>
    <t>VOC 3</t>
  </si>
  <si>
    <t>VOC 4</t>
  </si>
  <si>
    <t>VOC 5</t>
  </si>
  <si>
    <t>VOC 6</t>
  </si>
  <si>
    <t>VOC 7</t>
  </si>
  <si>
    <t>Ruhebetrieb</t>
  </si>
  <si>
    <t>Partybetrieb</t>
  </si>
  <si>
    <t>CO2 1</t>
  </si>
  <si>
    <t>CO2 2</t>
  </si>
  <si>
    <t>CO2 3</t>
  </si>
  <si>
    <t>CO2 4</t>
  </si>
  <si>
    <t>CO2 5</t>
  </si>
  <si>
    <t>CO2 6</t>
  </si>
  <si>
    <t>CO2 7</t>
  </si>
  <si>
    <t>CO2 8</t>
  </si>
  <si>
    <t>VOC 8</t>
  </si>
  <si>
    <t>Urlaubsbetrieb</t>
  </si>
  <si>
    <t>Order 1</t>
  </si>
  <si>
    <t>Order 2</t>
  </si>
  <si>
    <t>Active</t>
  </si>
  <si>
    <t>bypassStatus</t>
  </si>
  <si>
    <t>bypassFromDay</t>
  </si>
  <si>
    <t>bypassFromMonth</t>
  </si>
  <si>
    <t>bypassToDay</t>
  </si>
  <si>
    <t>bypassToMonth</t>
  </si>
  <si>
    <t>day</t>
  </si>
  <si>
    <t>month</t>
  </si>
  <si>
    <t>Status of the bypass</t>
  </si>
  <si>
    <t>Bypass active from day</t>
  </si>
  <si>
    <t>Bypass active from month</t>
  </si>
  <si>
    <t>Bypass active to month</t>
  </si>
  <si>
    <t>Bypass active to day</t>
  </si>
  <si>
    <t>1 - 31</t>
  </si>
  <si>
    <t>OFF = wintertime, ON = summertime</t>
  </si>
  <si>
    <t>OFF = automatic, ON = manual</t>
  </si>
  <si>
    <t>ON = logout</t>
  </si>
  <si>
    <t>ON = reset individual switching times</t>
  </si>
  <si>
    <t>ON = reset start</t>
  </si>
  <si>
    <t>ON = start update</t>
  </si>
  <si>
    <t>ON = reset error</t>
  </si>
  <si>
    <t>OFF = closed, ON = open</t>
  </si>
  <si>
    <t>Number:ElectricPotential</t>
  </si>
  <si>
    <t>Number:Dimensionless</t>
  </si>
  <si>
    <t>Number:Time</t>
  </si>
  <si>
    <t>Number:Temperature</t>
  </si>
  <si>
    <t>ON = reset</t>
  </si>
  <si>
    <t>ON = reset flag</t>
  </si>
  <si>
    <t>OFF = no sensor, ON = sensor installed</t>
  </si>
  <si>
    <t>V</t>
  </si>
  <si>
    <t>%</t>
  </si>
  <si>
    <t>h</t>
  </si>
  <si>
    <t>ppm</t>
  </si>
  <si>
    <t>°C</t>
  </si>
  <si>
    <t>min</t>
  </si>
  <si>
    <t>s</t>
  </si>
  <si>
    <t>OFF = 0-10V, ON = stepped</t>
  </si>
  <si>
    <t>Standby</t>
  </si>
  <si>
    <t>Bypass_From_Day</t>
  </si>
  <si>
    <t>Bypass_From_Month</t>
  </si>
  <si>
    <t>Bypass_To_Day</t>
  </si>
  <si>
    <t>Bypass_To_Month</t>
  </si>
  <si>
    <t>Bypass_von_Tag</t>
  </si>
  <si>
    <t>Bypass_von_Monat</t>
  </si>
  <si>
    <t>Bypass_bis_Tag</t>
  </si>
  <si>
    <t>Bypass_bis_Monat</t>
  </si>
  <si>
    <t>Bypass From Month</t>
  </si>
  <si>
    <t>Bypass From Day</t>
  </si>
  <si>
    <t>Bypass To Day</t>
  </si>
  <si>
    <t>Bypass To Month</t>
  </si>
  <si>
    <t>Bypass von Tag</t>
  </si>
  <si>
    <t>Bypass von Monat</t>
  </si>
  <si>
    <t>Bypass bis Tag</t>
  </si>
  <si>
    <t>Bypass bis Monat</t>
  </si>
  <si>
    <t>Channel Group</t>
  </si>
  <si>
    <t>general</t>
  </si>
  <si>
    <t>humidityControl</t>
  </si>
  <si>
    <t>co2Control</t>
  </si>
  <si>
    <t>vocControl</t>
  </si>
  <si>
    <t>operation</t>
  </si>
  <si>
    <t>profiles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</si>
</sst>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4" fontId="0" fillId="0" borderId="0" xfId="0" applyNumberFormat="1"/>
    <xf numFmtId="14" fontId="0" fillId="0" borderId="0" xfId="0" quotePrefix="1" applyNumberFormat="1"/>
    <xf numFmtId="17" fontId="0" fillId="0" borderId="0" xfId="0" quotePrefix="1" applyNumberFormat="1"/>
    <xf numFmtId="0" fontId="0" fillId="0" borderId="0" xfId="0" quotePrefix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5" borderId="0" xfId="0" applyFill="1"/>
    <xf numFmtId="0" fontId="1" fillId="4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0" borderId="0" xfId="0" applyFill="1"/>
    <xf numFmtId="0" fontId="0" fillId="7" borderId="0" xfId="0" applyFill="1"/>
    <xf numFmtId="0" fontId="3" fillId="0" borderId="0" xfId="0" applyFont="1"/>
    <xf numFmtId="0" fontId="3" fillId="8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C59CA-3FD0-45C3-80F6-C69891EC7385}">
  <sheetPr codeName="Tabelle1"/>
  <dimension ref="A1:N190"/>
  <sheetViews>
    <sheetView tabSelected="1" topLeftCell="D147" zoomScale="85" zoomScaleNormal="85" workbookViewId="0">
      <selection activeCell="D148" sqref="D148"/>
    </sheetView>
  </sheetViews>
  <sheetFormatPr baseColWidth="10" defaultRowHeight="15" x14ac:dyDescent="0.25"/>
  <cols>
    <col min="1" max="1" width="33.28515625" bestFit="1" customWidth="1"/>
    <col min="2" max="2" width="32.5703125" bestFit="1" customWidth="1"/>
    <col min="3" max="3" width="31.85546875" bestFit="1" customWidth="1"/>
    <col min="4" max="4" width="66.28515625" bestFit="1" customWidth="1"/>
    <col min="5" max="5" width="24.140625" bestFit="1" customWidth="1"/>
    <col min="6" max="6" width="5.140625" bestFit="1" customWidth="1"/>
    <col min="7" max="7" width="49.28515625" bestFit="1" customWidth="1"/>
  </cols>
  <sheetData>
    <row r="1" spans="1:14" s="1" customFormat="1" x14ac:dyDescent="0.25">
      <c r="H1" s="6">
        <f>MAX(H2:H185)</f>
        <v>32</v>
      </c>
      <c r="I1" s="6">
        <f t="shared" ref="I1:M1" si="0">MAX(I2:I185)</f>
        <v>15</v>
      </c>
      <c r="J1" s="6">
        <f t="shared" si="0"/>
        <v>64</v>
      </c>
      <c r="K1" s="6">
        <f t="shared" si="0"/>
        <v>24</v>
      </c>
      <c r="L1" s="6">
        <f t="shared" si="0"/>
        <v>4</v>
      </c>
      <c r="M1" s="6">
        <f t="shared" si="0"/>
        <v>100</v>
      </c>
      <c r="N1" s="7" t="s">
        <v>425</v>
      </c>
    </row>
    <row r="2" spans="1:14" s="1" customFormat="1" x14ac:dyDescent="0.25">
      <c r="A2" s="8" t="s">
        <v>180</v>
      </c>
      <c r="B2" s="8" t="s">
        <v>181</v>
      </c>
      <c r="C2" s="8" t="s">
        <v>1306</v>
      </c>
      <c r="D2" s="8" t="s">
        <v>182</v>
      </c>
      <c r="E2" s="8" t="s">
        <v>219</v>
      </c>
      <c r="F2" s="8" t="s">
        <v>1125</v>
      </c>
      <c r="G2" s="8" t="s">
        <v>220</v>
      </c>
      <c r="H2">
        <f>LEN(A2)</f>
        <v>7</v>
      </c>
      <c r="I2">
        <f>LEN(C2)</f>
        <v>13</v>
      </c>
      <c r="J2">
        <f>LEN(D2)</f>
        <v>11</v>
      </c>
      <c r="K2">
        <f>LEN(E2)</f>
        <v>9</v>
      </c>
      <c r="L2">
        <f>LEN(F2)</f>
        <v>4</v>
      </c>
      <c r="M2">
        <f>LEN(G2)</f>
        <v>6</v>
      </c>
      <c r="N2" s="14" t="str">
        <f>"| "&amp;A2&amp;REPT(" ",H$1-LEN(A2))&amp;" | "&amp;C2&amp;REPT(" ",I$1-LEN(C2))&amp;" | "&amp;D2&amp;REPT(" ",J$1-LEN(D2))&amp;" | "&amp;E2&amp;REPT(" ",K$1-LEN(E2))&amp;" | "&amp;F2&amp;REPT(" ",L$1-LEN(F2))&amp;" | "&amp;G2&amp;REPT(" ",M$1-LEN(G2))&amp;" |"</f>
        <v>| Channel                          | Channel Group   | Description                                                      | Item Type                | Unit | Values                                                                                               |</v>
      </c>
    </row>
    <row r="3" spans="1:14" s="1" customFormat="1" x14ac:dyDescent="0.25">
      <c r="A3" s="8"/>
      <c r="B3" s="8"/>
      <c r="C3" s="8"/>
      <c r="D3" s="8"/>
      <c r="E3" s="8"/>
      <c r="F3" s="8"/>
      <c r="G3" s="8"/>
      <c r="H3">
        <f>LEN(A3)</f>
        <v>0</v>
      </c>
      <c r="I3">
        <f>LEN(C3)</f>
        <v>0</v>
      </c>
      <c r="J3">
        <f>LEN(D3)</f>
        <v>0</v>
      </c>
      <c r="K3">
        <f>LEN(E3)</f>
        <v>0</v>
      </c>
      <c r="L3">
        <f>LEN(F3)</f>
        <v>0</v>
      </c>
      <c r="M3">
        <f>LEN(G3)</f>
        <v>0</v>
      </c>
      <c r="N3" s="15" t="str">
        <f>"| "&amp;A3&amp;REPT("-",H$1-LEN(A3))&amp;" | "&amp;C3&amp;REPT("-",I$1-LEN(C3))&amp;" | "&amp;D3&amp;REPT("-",J$1-LEN(D3))&amp;" | "&amp;E3&amp;REPT("-",K$1-LEN(E3))&amp;" | "&amp;F3&amp;REPT("-",L$1-LEN(F3))&amp;" | "&amp;G3&amp;REPT("-",M$1-LEN(G3))&amp;" |"</f>
        <v>| -------------------------------- | --------------- | ---------------------------------------------------------------- | ------------------------ | ---- | ---------------------------------------------------------------------------------------------------- |</v>
      </c>
    </row>
    <row r="4" spans="1:14" x14ac:dyDescent="0.25">
      <c r="A4" t="s">
        <v>0</v>
      </c>
      <c r="B4" t="s">
        <v>0</v>
      </c>
      <c r="C4" t="s">
        <v>1307</v>
      </c>
      <c r="D4" t="s">
        <v>198</v>
      </c>
      <c r="E4" t="s">
        <v>221</v>
      </c>
      <c r="H4">
        <f>LEN(A4)</f>
        <v>18</v>
      </c>
      <c r="I4">
        <f>LEN(C4)</f>
        <v>7</v>
      </c>
      <c r="J4">
        <f>LEN(D4)</f>
        <v>29</v>
      </c>
      <c r="K4">
        <f>LEN(E4)</f>
        <v>6</v>
      </c>
      <c r="L4">
        <f>LEN(F4)</f>
        <v>0</v>
      </c>
      <c r="M4">
        <f>LEN(G4)</f>
        <v>0</v>
      </c>
      <c r="N4" s="14" t="str">
        <f>"| "&amp;A4&amp;REPT(" ",H$1-LEN(A4))&amp;" | "&amp;C4&amp;REPT(" ",I$1-LEN(C4))&amp;" | "&amp;D4&amp;REPT(" ",J$1-LEN(D4))&amp;" | "&amp;E4&amp;REPT(" ",K$1-LEN(E4))&amp;" | "&amp;F4&amp;REPT(" ",L$1-LEN(F4))&amp;" | "&amp;G4&amp;REPT(" ",M$1-LEN(G4))&amp;" |"</f>
        <v>| articleDescription               | general         | The KWL's article description                                    | String                   |      |                                                                                                      |</v>
      </c>
    </row>
    <row r="5" spans="1:14" x14ac:dyDescent="0.25">
      <c r="A5" t="s">
        <v>1</v>
      </c>
      <c r="B5" t="s">
        <v>1</v>
      </c>
      <c r="C5" t="s">
        <v>1307</v>
      </c>
      <c r="D5" t="s">
        <v>199</v>
      </c>
      <c r="E5" t="s">
        <v>221</v>
      </c>
      <c r="H5">
        <f>LEN(A5)</f>
        <v>5</v>
      </c>
      <c r="I5">
        <f>LEN(C5)</f>
        <v>7</v>
      </c>
      <c r="J5">
        <f t="shared" ref="J5:J68" si="1">LEN(D5)</f>
        <v>26</v>
      </c>
      <c r="K5">
        <f t="shared" ref="K5:K68" si="2">LEN(E5)</f>
        <v>6</v>
      </c>
      <c r="L5">
        <f t="shared" ref="L5:L68" si="3">LEN(F5)</f>
        <v>0</v>
      </c>
      <c r="M5">
        <f t="shared" ref="M5:M68" si="4">LEN(G5)</f>
        <v>0</v>
      </c>
      <c r="N5" s="14" t="str">
        <f>"| "&amp;A5&amp;REPT(" ",H$1-LEN(A5))&amp;" | "&amp;C5&amp;REPT(" ",I$1-LEN(C5))&amp;" | "&amp;D5&amp;REPT(" ",J$1-LEN(D5))&amp;" | "&amp;E5&amp;REPT(" ",K$1-LEN(E5))&amp;" | "&amp;F5&amp;REPT(" ",L$1-LEN(F5))&amp;" | "&amp;G5&amp;REPT(" ",M$1-LEN(G5))&amp;" |"</f>
        <v>| refNo                            | general         | The KWL's reference number                                       | String                   |      |                                                                                                      |</v>
      </c>
    </row>
    <row r="6" spans="1:14" x14ac:dyDescent="0.25">
      <c r="A6" t="s">
        <v>2</v>
      </c>
      <c r="B6" t="s">
        <v>2</v>
      </c>
      <c r="C6" t="s">
        <v>1307</v>
      </c>
      <c r="D6" t="s">
        <v>200</v>
      </c>
      <c r="E6" t="s">
        <v>221</v>
      </c>
      <c r="H6">
        <f>LEN(A6)</f>
        <v>10</v>
      </c>
      <c r="I6">
        <f>LEN(C6)</f>
        <v>7</v>
      </c>
      <c r="J6">
        <f t="shared" si="1"/>
        <v>21</v>
      </c>
      <c r="K6">
        <f t="shared" si="2"/>
        <v>6</v>
      </c>
      <c r="L6">
        <f t="shared" si="3"/>
        <v>0</v>
      </c>
      <c r="M6">
        <f t="shared" si="4"/>
        <v>0</v>
      </c>
      <c r="N6" s="14" t="str">
        <f>"| "&amp;A6&amp;REPT(" ",H$1-LEN(A6))&amp;" | "&amp;C6&amp;REPT(" ",I$1-LEN(C6))&amp;" | "&amp;D6&amp;REPT(" ",J$1-LEN(D6))&amp;" | "&amp;E6&amp;REPT(" ",K$1-LEN(E6))&amp;" | "&amp;F6&amp;REPT(" ",L$1-LEN(F6))&amp;" | "&amp;G6&amp;REPT(" ",M$1-LEN(G6))&amp;" |"</f>
        <v>| macAddress                       | general         | The KWL's MAC Address                                            | String                   |      |                                                                                                      |</v>
      </c>
    </row>
    <row r="7" spans="1:14" x14ac:dyDescent="0.25">
      <c r="A7" t="s">
        <v>3</v>
      </c>
      <c r="B7" t="s">
        <v>3</v>
      </c>
      <c r="C7" t="s">
        <v>1307</v>
      </c>
      <c r="D7" t="s">
        <v>201</v>
      </c>
      <c r="E7" t="s">
        <v>221</v>
      </c>
      <c r="G7" t="s">
        <v>222</v>
      </c>
      <c r="H7">
        <f>LEN(A7)</f>
        <v>8</v>
      </c>
      <c r="I7">
        <f>LEN(C7)</f>
        <v>7</v>
      </c>
      <c r="J7">
        <f t="shared" si="1"/>
        <v>33</v>
      </c>
      <c r="K7">
        <f t="shared" si="2"/>
        <v>6</v>
      </c>
      <c r="L7">
        <f t="shared" si="3"/>
        <v>0</v>
      </c>
      <c r="M7">
        <f t="shared" si="4"/>
        <v>34</v>
      </c>
      <c r="N7" s="14" t="str">
        <f>"| "&amp;A7&amp;REPT(" ",H$1-LEN(A7))&amp;" | "&amp;C7&amp;REPT(" ",I$1-LEN(C7))&amp;" | "&amp;D7&amp;REPT(" ",J$1-LEN(D7))&amp;" | "&amp;E7&amp;REPT(" ",K$1-LEN(E7))&amp;" | "&amp;F7&amp;REPT(" ",L$1-LEN(F7))&amp;" | "&amp;G7&amp;REPT(" ",M$1-LEN(G7))&amp;" |"</f>
        <v>| language                         | general         | The KWL user interface's language                                | String                   |      | de, en, fr, hr, hu, it, pl, sk, sl                                                                   |</v>
      </c>
    </row>
    <row r="8" spans="1:14" x14ac:dyDescent="0.25">
      <c r="A8" t="s">
        <v>4</v>
      </c>
      <c r="B8" t="s">
        <v>4</v>
      </c>
      <c r="C8" t="s">
        <v>1307</v>
      </c>
      <c r="D8" t="s">
        <v>202</v>
      </c>
      <c r="E8" t="s">
        <v>223</v>
      </c>
      <c r="H8">
        <f>LEN(A8)</f>
        <v>4</v>
      </c>
      <c r="I8">
        <f>LEN(C8)</f>
        <v>7</v>
      </c>
      <c r="J8">
        <f t="shared" si="1"/>
        <v>21</v>
      </c>
      <c r="K8">
        <f t="shared" si="2"/>
        <v>8</v>
      </c>
      <c r="L8">
        <f t="shared" si="3"/>
        <v>0</v>
      </c>
      <c r="M8">
        <f t="shared" si="4"/>
        <v>0</v>
      </c>
      <c r="N8" s="14" t="str">
        <f>"| "&amp;A8&amp;REPT(" ",H$1-LEN(A8))&amp;" | "&amp;C8&amp;REPT(" ",I$1-LEN(C8))&amp;" | "&amp;D8&amp;REPT(" ",J$1-LEN(D8))&amp;" | "&amp;E8&amp;REPT(" ",K$1-LEN(E8))&amp;" | "&amp;F8&amp;REPT(" ",L$1-LEN(F8))&amp;" | "&amp;G8&amp;REPT(" ",M$1-LEN(G8))&amp;" |"</f>
        <v>| date                             | general         | The KWL's system date                                            | DateTime                 |      |                                                                                                      |</v>
      </c>
    </row>
    <row r="9" spans="1:14" x14ac:dyDescent="0.25">
      <c r="A9" t="s">
        <v>5</v>
      </c>
      <c r="B9" t="s">
        <v>5</v>
      </c>
      <c r="C9" t="s">
        <v>1307</v>
      </c>
      <c r="D9" t="s">
        <v>203</v>
      </c>
      <c r="E9" t="s">
        <v>223</v>
      </c>
      <c r="H9">
        <f>LEN(A9)</f>
        <v>4</v>
      </c>
      <c r="I9">
        <f>LEN(C9)</f>
        <v>7</v>
      </c>
      <c r="J9">
        <f t="shared" si="1"/>
        <v>21</v>
      </c>
      <c r="K9">
        <f t="shared" si="2"/>
        <v>8</v>
      </c>
      <c r="L9">
        <f t="shared" si="3"/>
        <v>0</v>
      </c>
      <c r="M9">
        <f t="shared" si="4"/>
        <v>0</v>
      </c>
      <c r="N9" s="14" t="str">
        <f>"| "&amp;A9&amp;REPT(" ",H$1-LEN(A9))&amp;" | "&amp;C9&amp;REPT(" ",I$1-LEN(C9))&amp;" | "&amp;D9&amp;REPT(" ",J$1-LEN(D9))&amp;" | "&amp;E9&amp;REPT(" ",K$1-LEN(E9))&amp;" | "&amp;F9&amp;REPT(" ",L$1-LEN(F9))&amp;" | "&amp;G9&amp;REPT(" ",M$1-LEN(G9))&amp;" |"</f>
        <v>| time                             | general         | The KWL's system time                                            | DateTime                 |      |                                                                                                      |</v>
      </c>
    </row>
    <row r="10" spans="1:14" x14ac:dyDescent="0.25">
      <c r="A10" t="s">
        <v>6</v>
      </c>
      <c r="B10" t="s">
        <v>6</v>
      </c>
      <c r="C10" t="s">
        <v>1307</v>
      </c>
      <c r="D10" t="s">
        <v>204</v>
      </c>
      <c r="E10" t="s">
        <v>224</v>
      </c>
      <c r="G10" t="s">
        <v>1266</v>
      </c>
      <c r="H10">
        <f>LEN(A10)</f>
        <v>12</v>
      </c>
      <c r="I10">
        <f>LEN(C10)</f>
        <v>7</v>
      </c>
      <c r="J10">
        <f t="shared" si="1"/>
        <v>47</v>
      </c>
      <c r="K10">
        <f t="shared" si="2"/>
        <v>6</v>
      </c>
      <c r="L10">
        <f t="shared" si="3"/>
        <v>0</v>
      </c>
      <c r="M10">
        <f t="shared" si="4"/>
        <v>33</v>
      </c>
      <c r="N10" s="14" t="str">
        <f>"| "&amp;A10&amp;REPT(" ",H$1-LEN(A10))&amp;" | "&amp;C10&amp;REPT(" ",I$1-LEN(C10))&amp;" | "&amp;D10&amp;REPT(" ",J$1-LEN(D10))&amp;" | "&amp;E10&amp;REPT(" ",K$1-LEN(E10))&amp;" | "&amp;F10&amp;REPT(" ",L$1-LEN(F10))&amp;" | "&amp;G10&amp;REPT(" ",M$1-LEN(G10))&amp;" |"</f>
        <v>| summerWinter                     | general         | Indicates if summertime or wintertime is active                  | Switch                   |      | OFF = wintertime, ON = summertime                                                                    |</v>
      </c>
    </row>
    <row r="11" spans="1:14" x14ac:dyDescent="0.25">
      <c r="A11" t="s">
        <v>7</v>
      </c>
      <c r="B11" t="s">
        <v>7</v>
      </c>
      <c r="C11" t="s">
        <v>1307</v>
      </c>
      <c r="D11" t="s">
        <v>205</v>
      </c>
      <c r="E11" t="s">
        <v>224</v>
      </c>
      <c r="H11">
        <f>LEN(A11)</f>
        <v>12</v>
      </c>
      <c r="I11">
        <f>LEN(C11)</f>
        <v>7</v>
      </c>
      <c r="J11">
        <f t="shared" si="1"/>
        <v>50</v>
      </c>
      <c r="K11">
        <f t="shared" si="2"/>
        <v>6</v>
      </c>
      <c r="L11">
        <f t="shared" si="3"/>
        <v>0</v>
      </c>
      <c r="M11">
        <f t="shared" si="4"/>
        <v>0</v>
      </c>
      <c r="N11" s="14" t="str">
        <f>"| "&amp;A11&amp;REPT(" ",H$1-LEN(A11))&amp;" | "&amp;C11&amp;REPT(" ",I$1-LEN(C11))&amp;" | "&amp;D11&amp;REPT(" ",J$1-LEN(D11))&amp;" | "&amp;E11&amp;REPT(" ",K$1-LEN(E11))&amp;" | "&amp;F11&amp;REPT(" ",L$1-LEN(F11))&amp;" | "&amp;G11&amp;REPT(" ",M$1-LEN(G11))&amp;" |"</f>
        <v>| autoSwUpdate                     | general         | Indicates if automatic software updates are enable               | Switch                   |      |                                                                                                      |</v>
      </c>
    </row>
    <row r="12" spans="1:14" x14ac:dyDescent="0.25">
      <c r="A12" t="s">
        <v>8</v>
      </c>
      <c r="B12" t="s">
        <v>8</v>
      </c>
      <c r="C12" t="s">
        <v>1307</v>
      </c>
      <c r="D12" t="s">
        <v>206</v>
      </c>
      <c r="E12" t="s">
        <v>224</v>
      </c>
      <c r="H12">
        <f>LEN(A12)</f>
        <v>18</v>
      </c>
      <c r="I12">
        <f>LEN(C12)</f>
        <v>7</v>
      </c>
      <c r="J12">
        <f t="shared" si="1"/>
        <v>47</v>
      </c>
      <c r="K12">
        <f t="shared" si="2"/>
        <v>6</v>
      </c>
      <c r="L12">
        <f t="shared" si="3"/>
        <v>0</v>
      </c>
      <c r="M12">
        <f t="shared" si="4"/>
        <v>0</v>
      </c>
      <c r="N12" s="14" t="str">
        <f>"| "&amp;A12&amp;REPT(" ",H$1-LEN(A12))&amp;" | "&amp;C12&amp;REPT(" ",I$1-LEN(C12))&amp;" | "&amp;D12&amp;REPT(" ",J$1-LEN(D12))&amp;" | "&amp;E12&amp;REPT(" ",K$1-LEN(E12))&amp;" | "&amp;F12&amp;REPT(" ",L$1-LEN(F12))&amp;" | "&amp;G12&amp;REPT(" ",M$1-LEN(G12))&amp;" |"</f>
        <v>| accessHeliosPortal               | general         | Indicates if access to Helios portal is enabled                  | Switch                   |      |                                                                                                      |</v>
      </c>
    </row>
    <row r="13" spans="1:14" x14ac:dyDescent="0.25">
      <c r="A13" t="s">
        <v>9</v>
      </c>
      <c r="B13" t="s">
        <v>183</v>
      </c>
      <c r="C13" t="s">
        <v>20</v>
      </c>
      <c r="D13" t="s">
        <v>207</v>
      </c>
      <c r="E13" t="s">
        <v>1274</v>
      </c>
      <c r="F13" t="s">
        <v>1281</v>
      </c>
      <c r="G13" s="3" t="s">
        <v>226</v>
      </c>
      <c r="H13">
        <f>LEN(A13)</f>
        <v>26</v>
      </c>
      <c r="I13">
        <f>LEN(C13)</f>
        <v>10</v>
      </c>
      <c r="J13">
        <f t="shared" si="1"/>
        <v>48</v>
      </c>
      <c r="K13">
        <f t="shared" si="2"/>
        <v>24</v>
      </c>
      <c r="L13">
        <f t="shared" si="3"/>
        <v>1</v>
      </c>
      <c r="M13">
        <f t="shared" si="4"/>
        <v>8</v>
      </c>
      <c r="N13" s="14" t="str">
        <f>"| "&amp;A13&amp;REPT(" ",H$1-LEN(A13))&amp;" | "&amp;C13&amp;REPT(" ",I$1-LEN(C13))&amp;" | "&amp;D13&amp;REPT(" ",J$1-LEN(D13))&amp;" | "&amp;E13&amp;REPT(" ",K$1-LEN(E13))&amp;" | "&amp;F13&amp;REPT(" ",L$1-LEN(F13))&amp;" | "&amp;G13&amp;REPT(" ",M$1-LEN(G13))&amp;" |"</f>
        <v>| voltageFanStage1ExtractAir       | unitConfig      | Voltage of extract air fan mapped to fan stage 1                 | Number:ElectricPotential | V    | 1.6 - 10                                                                                             |</v>
      </c>
    </row>
    <row r="14" spans="1:14" x14ac:dyDescent="0.25">
      <c r="A14" t="s">
        <v>10</v>
      </c>
      <c r="B14" t="s">
        <v>183</v>
      </c>
      <c r="C14" t="s">
        <v>20</v>
      </c>
      <c r="D14" t="s">
        <v>208</v>
      </c>
      <c r="E14" t="s">
        <v>1274</v>
      </c>
      <c r="F14" t="s">
        <v>1281</v>
      </c>
      <c r="G14" s="3" t="s">
        <v>226</v>
      </c>
      <c r="H14">
        <f>LEN(A14)</f>
        <v>26</v>
      </c>
      <c r="I14">
        <f>LEN(C14)</f>
        <v>10</v>
      </c>
      <c r="J14">
        <f t="shared" si="1"/>
        <v>48</v>
      </c>
      <c r="K14">
        <f t="shared" si="2"/>
        <v>24</v>
      </c>
      <c r="L14">
        <f t="shared" si="3"/>
        <v>1</v>
      </c>
      <c r="M14">
        <f t="shared" si="4"/>
        <v>8</v>
      </c>
      <c r="N14" s="14" t="str">
        <f>"| "&amp;A14&amp;REPT(" ",H$1-LEN(A14))&amp;" | "&amp;C14&amp;REPT(" ",I$1-LEN(C14))&amp;" | "&amp;D14&amp;REPT(" ",J$1-LEN(D14))&amp;" | "&amp;E14&amp;REPT(" ",K$1-LEN(E14))&amp;" | "&amp;F14&amp;REPT(" ",L$1-LEN(F14))&amp;" | "&amp;G14&amp;REPT(" ",M$1-LEN(G14))&amp;" |"</f>
        <v>| voltageFanStage2ExtractAir       | unitConfig      | Voltage of extract air fan mapped to fan stage 2                 | Number:ElectricPotential | V    | 1.6 - 10                                                                                             |</v>
      </c>
    </row>
    <row r="15" spans="1:14" x14ac:dyDescent="0.25">
      <c r="A15" t="s">
        <v>11</v>
      </c>
      <c r="B15" t="s">
        <v>183</v>
      </c>
      <c r="C15" t="s">
        <v>20</v>
      </c>
      <c r="D15" t="s">
        <v>209</v>
      </c>
      <c r="E15" t="s">
        <v>1274</v>
      </c>
      <c r="F15" t="s">
        <v>1281</v>
      </c>
      <c r="G15" s="3" t="s">
        <v>226</v>
      </c>
      <c r="H15">
        <f>LEN(A15)</f>
        <v>26</v>
      </c>
      <c r="I15">
        <f>LEN(C15)</f>
        <v>10</v>
      </c>
      <c r="J15">
        <f t="shared" si="1"/>
        <v>48</v>
      </c>
      <c r="K15">
        <f t="shared" si="2"/>
        <v>24</v>
      </c>
      <c r="L15">
        <f t="shared" si="3"/>
        <v>1</v>
      </c>
      <c r="M15">
        <f t="shared" si="4"/>
        <v>8</v>
      </c>
      <c r="N15" s="14" t="str">
        <f>"| "&amp;A15&amp;REPT(" ",H$1-LEN(A15))&amp;" | "&amp;C15&amp;REPT(" ",I$1-LEN(C15))&amp;" | "&amp;D15&amp;REPT(" ",J$1-LEN(D15))&amp;" | "&amp;E15&amp;REPT(" ",K$1-LEN(E15))&amp;" | "&amp;F15&amp;REPT(" ",L$1-LEN(F15))&amp;" | "&amp;G15&amp;REPT(" ",M$1-LEN(G15))&amp;" |"</f>
        <v>| voltageFanStage3ExtractAir       | unitConfig      | Voltage of extract air fan mapped to fan stage 3                 | Number:ElectricPotential | V    | 1.6 - 10                                                                                             |</v>
      </c>
    </row>
    <row r="16" spans="1:14" x14ac:dyDescent="0.25">
      <c r="A16" t="s">
        <v>12</v>
      </c>
      <c r="B16" t="s">
        <v>183</v>
      </c>
      <c r="C16" t="s">
        <v>20</v>
      </c>
      <c r="D16" t="s">
        <v>210</v>
      </c>
      <c r="E16" t="s">
        <v>1274</v>
      </c>
      <c r="F16" t="s">
        <v>1281</v>
      </c>
      <c r="G16" s="3" t="s">
        <v>226</v>
      </c>
      <c r="H16">
        <f>LEN(A16)</f>
        <v>26</v>
      </c>
      <c r="I16">
        <f>LEN(C16)</f>
        <v>10</v>
      </c>
      <c r="J16">
        <f t="shared" si="1"/>
        <v>48</v>
      </c>
      <c r="K16">
        <f t="shared" si="2"/>
        <v>24</v>
      </c>
      <c r="L16">
        <f t="shared" si="3"/>
        <v>1</v>
      </c>
      <c r="M16">
        <f t="shared" si="4"/>
        <v>8</v>
      </c>
      <c r="N16" s="14" t="str">
        <f>"| "&amp;A16&amp;REPT(" ",H$1-LEN(A16))&amp;" | "&amp;C16&amp;REPT(" ",I$1-LEN(C16))&amp;" | "&amp;D16&amp;REPT(" ",J$1-LEN(D16))&amp;" | "&amp;E16&amp;REPT(" ",K$1-LEN(E16))&amp;" | "&amp;F16&amp;REPT(" ",L$1-LEN(F16))&amp;" | "&amp;G16&amp;REPT(" ",M$1-LEN(G16))&amp;" |"</f>
        <v>| voltageFanStage4ExtractAir       | unitConfig      | Voltage of extract air fan mapped to fan stage 4                 | Number:ElectricPotential | V    | 1.6 - 10                                                                                             |</v>
      </c>
    </row>
    <row r="17" spans="1:14" x14ac:dyDescent="0.25">
      <c r="A17" t="s">
        <v>13</v>
      </c>
      <c r="B17" t="s">
        <v>183</v>
      </c>
      <c r="C17" t="s">
        <v>20</v>
      </c>
      <c r="D17" t="s">
        <v>211</v>
      </c>
      <c r="E17" t="s">
        <v>1274</v>
      </c>
      <c r="F17" t="s">
        <v>1281</v>
      </c>
      <c r="G17" s="3" t="s">
        <v>226</v>
      </c>
      <c r="H17">
        <f>LEN(A17)</f>
        <v>25</v>
      </c>
      <c r="I17">
        <f>LEN(C17)</f>
        <v>10</v>
      </c>
      <c r="J17">
        <f t="shared" si="1"/>
        <v>47</v>
      </c>
      <c r="K17">
        <f t="shared" si="2"/>
        <v>24</v>
      </c>
      <c r="L17">
        <f t="shared" si="3"/>
        <v>1</v>
      </c>
      <c r="M17">
        <f t="shared" si="4"/>
        <v>8</v>
      </c>
      <c r="N17" s="14" t="str">
        <f>"| "&amp;A17&amp;REPT(" ",H$1-LEN(A17))&amp;" | "&amp;C17&amp;REPT(" ",I$1-LEN(C17))&amp;" | "&amp;D17&amp;REPT(" ",J$1-LEN(D17))&amp;" | "&amp;E17&amp;REPT(" ",K$1-LEN(E17))&amp;" | "&amp;F17&amp;REPT(" ",L$1-LEN(F17))&amp;" | "&amp;G17&amp;REPT(" ",M$1-LEN(G17))&amp;" |"</f>
        <v>| voltageFanStage1SupplyAir        | unitConfig      | Voltage of supply air fan mapped to fan stage 1                  | Number:ElectricPotential | V    | 1.6 - 10                                                                                             |</v>
      </c>
    </row>
    <row r="18" spans="1:14" x14ac:dyDescent="0.25">
      <c r="A18" t="s">
        <v>14</v>
      </c>
      <c r="B18" t="s">
        <v>183</v>
      </c>
      <c r="C18" t="s">
        <v>20</v>
      </c>
      <c r="D18" t="s">
        <v>212</v>
      </c>
      <c r="E18" t="s">
        <v>1274</v>
      </c>
      <c r="F18" t="s">
        <v>1281</v>
      </c>
      <c r="G18" s="3" t="s">
        <v>226</v>
      </c>
      <c r="H18">
        <f>LEN(A18)</f>
        <v>25</v>
      </c>
      <c r="I18">
        <f>LEN(C18)</f>
        <v>10</v>
      </c>
      <c r="J18">
        <f t="shared" si="1"/>
        <v>47</v>
      </c>
      <c r="K18">
        <f t="shared" si="2"/>
        <v>24</v>
      </c>
      <c r="L18">
        <f t="shared" si="3"/>
        <v>1</v>
      </c>
      <c r="M18">
        <f t="shared" si="4"/>
        <v>8</v>
      </c>
      <c r="N18" s="14" t="str">
        <f>"| "&amp;A18&amp;REPT(" ",H$1-LEN(A18))&amp;" | "&amp;C18&amp;REPT(" ",I$1-LEN(C18))&amp;" | "&amp;D18&amp;REPT(" ",J$1-LEN(D18))&amp;" | "&amp;E18&amp;REPT(" ",K$1-LEN(E18))&amp;" | "&amp;F18&amp;REPT(" ",L$1-LEN(F18))&amp;" | "&amp;G18&amp;REPT(" ",M$1-LEN(G18))&amp;" |"</f>
        <v>| voltageFanStage2SupplyAir        | unitConfig      | Voltage of supply air fan mapped to fan stage 2                  | Number:ElectricPotential | V    | 1.6 - 10                                                                                             |</v>
      </c>
    </row>
    <row r="19" spans="1:14" x14ac:dyDescent="0.25">
      <c r="A19" t="s">
        <v>15</v>
      </c>
      <c r="B19" t="s">
        <v>183</v>
      </c>
      <c r="C19" t="s">
        <v>20</v>
      </c>
      <c r="D19" t="s">
        <v>213</v>
      </c>
      <c r="E19" t="s">
        <v>1274</v>
      </c>
      <c r="F19" t="s">
        <v>1281</v>
      </c>
      <c r="G19" s="3" t="s">
        <v>226</v>
      </c>
      <c r="H19">
        <f>LEN(A19)</f>
        <v>25</v>
      </c>
      <c r="I19">
        <f>LEN(C19)</f>
        <v>10</v>
      </c>
      <c r="J19">
        <f t="shared" si="1"/>
        <v>47</v>
      </c>
      <c r="K19">
        <f t="shared" si="2"/>
        <v>24</v>
      </c>
      <c r="L19">
        <f t="shared" si="3"/>
        <v>1</v>
      </c>
      <c r="M19">
        <f t="shared" si="4"/>
        <v>8</v>
      </c>
      <c r="N19" s="14" t="str">
        <f>"| "&amp;A19&amp;REPT(" ",H$1-LEN(A19))&amp;" | "&amp;C19&amp;REPT(" ",I$1-LEN(C19))&amp;" | "&amp;D19&amp;REPT(" ",J$1-LEN(D19))&amp;" | "&amp;E19&amp;REPT(" ",K$1-LEN(E19))&amp;" | "&amp;F19&amp;REPT(" ",L$1-LEN(F19))&amp;" | "&amp;G19&amp;REPT(" ",M$1-LEN(G19))&amp;" |"</f>
        <v>| voltageFanStage3SupplyAir        | unitConfig      | Voltage of supply air fan mapped to fan stage 3                  | Number:ElectricPotential | V    | 1.6 - 10                                                                                             |</v>
      </c>
    </row>
    <row r="20" spans="1:14" x14ac:dyDescent="0.25">
      <c r="A20" t="s">
        <v>16</v>
      </c>
      <c r="B20" t="s">
        <v>183</v>
      </c>
      <c r="C20" t="s">
        <v>20</v>
      </c>
      <c r="D20" t="s">
        <v>214</v>
      </c>
      <c r="E20" t="s">
        <v>1274</v>
      </c>
      <c r="F20" t="s">
        <v>1281</v>
      </c>
      <c r="G20" s="3" t="s">
        <v>226</v>
      </c>
      <c r="H20">
        <f>LEN(A20)</f>
        <v>25</v>
      </c>
      <c r="I20">
        <f>LEN(C20)</f>
        <v>10</v>
      </c>
      <c r="J20">
        <f t="shared" si="1"/>
        <v>47</v>
      </c>
      <c r="K20">
        <f t="shared" si="2"/>
        <v>24</v>
      </c>
      <c r="L20">
        <f t="shared" si="3"/>
        <v>1</v>
      </c>
      <c r="M20">
        <f t="shared" si="4"/>
        <v>8</v>
      </c>
      <c r="N20" s="14" t="str">
        <f>"| "&amp;A20&amp;REPT(" ",H$1-LEN(A20))&amp;" | "&amp;C20&amp;REPT(" ",I$1-LEN(C20))&amp;" | "&amp;D20&amp;REPT(" ",J$1-LEN(D20))&amp;" | "&amp;E20&amp;REPT(" ",K$1-LEN(E20))&amp;" | "&amp;F20&amp;REPT(" ",L$1-LEN(F20))&amp;" | "&amp;G20&amp;REPT(" ",M$1-LEN(G20))&amp;" |"</f>
        <v>| voltageFanStage4SupplyAir        | unitConfig      | Voltage of supply air fan mapped to fan stage 4                  | Number:ElectricPotential | V    | 1.6 - 10                                                                                             |</v>
      </c>
    </row>
    <row r="21" spans="1:14" x14ac:dyDescent="0.25">
      <c r="A21" t="s">
        <v>17</v>
      </c>
      <c r="B21" t="s">
        <v>17</v>
      </c>
      <c r="C21" t="s">
        <v>20</v>
      </c>
      <c r="D21" t="s">
        <v>215</v>
      </c>
      <c r="E21" t="s">
        <v>225</v>
      </c>
      <c r="G21" s="2" t="s">
        <v>227</v>
      </c>
      <c r="H21">
        <f>LEN(A21)</f>
        <v>11</v>
      </c>
      <c r="I21">
        <f>LEN(C21)</f>
        <v>10</v>
      </c>
      <c r="J21">
        <f t="shared" si="1"/>
        <v>26</v>
      </c>
      <c r="K21">
        <f t="shared" si="2"/>
        <v>6</v>
      </c>
      <c r="L21">
        <f t="shared" si="3"/>
        <v>0</v>
      </c>
      <c r="M21">
        <f t="shared" si="4"/>
        <v>4</v>
      </c>
      <c r="N21" s="14" t="str">
        <f>"| "&amp;A21&amp;REPT(" ",H$1-LEN(A21))&amp;" | "&amp;C21&amp;REPT(" ",I$1-LEN(C21))&amp;" | "&amp;D21&amp;REPT(" ",J$1-LEN(D21))&amp;" | "&amp;E21&amp;REPT(" ",K$1-LEN(E21))&amp;" | "&amp;F21&amp;REPT(" ",L$1-LEN(F21))&amp;" | "&amp;G21&amp;REPT(" ",M$1-LEN(G21))&amp;" |"</f>
        <v>| minFanStage                      | unitConfig      | Minimum fan stage (0 or 1)                                       | Number                   |      | 0, 1                                                                                                 |</v>
      </c>
    </row>
    <row r="22" spans="1:14" x14ac:dyDescent="0.25">
      <c r="A22" t="s">
        <v>18</v>
      </c>
      <c r="B22" t="s">
        <v>18</v>
      </c>
      <c r="C22" t="s">
        <v>20</v>
      </c>
      <c r="D22" t="s">
        <v>216</v>
      </c>
      <c r="E22" t="s">
        <v>224</v>
      </c>
      <c r="H22">
        <f>LEN(A22)</f>
        <v>5</v>
      </c>
      <c r="I22">
        <f>LEN(C22)</f>
        <v>10</v>
      </c>
      <c r="J22">
        <f t="shared" si="1"/>
        <v>40</v>
      </c>
      <c r="K22">
        <f t="shared" si="2"/>
        <v>6</v>
      </c>
      <c r="L22">
        <f t="shared" si="3"/>
        <v>0</v>
      </c>
      <c r="M22">
        <f t="shared" si="4"/>
        <v>0</v>
      </c>
      <c r="N22" s="14" t="str">
        <f>"| "&amp;A22&amp;REPT(" ",H$1-LEN(A22))&amp;" | "&amp;C22&amp;REPT(" ",I$1-LEN(C22))&amp;" | "&amp;D22&amp;REPT(" ",J$1-LEN(D22))&amp;" | "&amp;E22&amp;REPT(" ",K$1-LEN(E22))&amp;" | "&amp;F22&amp;REPT(" ",L$1-LEN(F22))&amp;" | "&amp;G22&amp;REPT(" ",M$1-LEN(G22))&amp;" |"</f>
        <v>| kwlBe                            | unitConfig      | Slide switch controller KWL-BE activated                         | Switch                   |      |                                                                                                      |</v>
      </c>
    </row>
    <row r="23" spans="1:14" x14ac:dyDescent="0.25">
      <c r="A23" t="s">
        <v>19</v>
      </c>
      <c r="B23" t="s">
        <v>19</v>
      </c>
      <c r="C23" t="s">
        <v>20</v>
      </c>
      <c r="D23" t="s">
        <v>217</v>
      </c>
      <c r="E23" t="s">
        <v>224</v>
      </c>
      <c r="H23">
        <f>LEN(A23)</f>
        <v>6</v>
      </c>
      <c r="I23">
        <f>LEN(C23)</f>
        <v>10</v>
      </c>
      <c r="J23">
        <f t="shared" si="1"/>
        <v>36</v>
      </c>
      <c r="K23">
        <f t="shared" si="2"/>
        <v>6</v>
      </c>
      <c r="L23">
        <f t="shared" si="3"/>
        <v>0</v>
      </c>
      <c r="M23">
        <f t="shared" si="4"/>
        <v>0</v>
      </c>
      <c r="N23" s="14" t="str">
        <f>"| "&amp;A23&amp;REPT(" ",H$1-LEN(A23))&amp;" | "&amp;C23&amp;REPT(" ",I$1-LEN(C23))&amp;" | "&amp;D23&amp;REPT(" ",J$1-LEN(D23))&amp;" | "&amp;E23&amp;REPT(" ",K$1-LEN(E23))&amp;" | "&amp;F23&amp;REPT(" ",L$1-LEN(F23))&amp;" | "&amp;G23&amp;REPT(" ",M$1-LEN(G23))&amp;" |"</f>
        <v>| kwlBec                           | unitConfig      | Comfort controller KWL-BEC activated                             | Switch                   |      |                                                                                                      |</v>
      </c>
    </row>
    <row r="24" spans="1:14" x14ac:dyDescent="0.25">
      <c r="A24" t="s">
        <v>20</v>
      </c>
      <c r="B24" t="s">
        <v>20</v>
      </c>
      <c r="C24" t="s">
        <v>20</v>
      </c>
      <c r="D24" t="s">
        <v>218</v>
      </c>
      <c r="E24" t="s">
        <v>225</v>
      </c>
      <c r="G24" t="s">
        <v>228</v>
      </c>
      <c r="H24">
        <f>LEN(A24)</f>
        <v>10</v>
      </c>
      <c r="I24">
        <f>LEN(C24)</f>
        <v>10</v>
      </c>
      <c r="J24">
        <f t="shared" si="1"/>
        <v>46</v>
      </c>
      <c r="K24">
        <f t="shared" si="2"/>
        <v>6</v>
      </c>
      <c r="L24">
        <f t="shared" si="3"/>
        <v>0</v>
      </c>
      <c r="M24">
        <f t="shared" si="4"/>
        <v>27</v>
      </c>
      <c r="N24" s="14" t="str">
        <f>"| "&amp;A24&amp;REPT(" ",H$1-LEN(A24))&amp;" | "&amp;C24&amp;REPT(" ",I$1-LEN(C24))&amp;" | "&amp;D24&amp;REPT(" ",J$1-LEN(D24))&amp;" | "&amp;E24&amp;REPT(" ",K$1-LEN(E24))&amp;" | "&amp;F24&amp;REPT(" ",L$1-LEN(F24))&amp;" | "&amp;G24&amp;REPT(" ",M$1-LEN(G24))&amp;" |"</f>
        <v>| unitConfig                       | unitConfig      | Ventilation unit configuration (type of house)                   | Number                   |      | 1 = DiBt, 2 = passive-house                                                                          |</v>
      </c>
    </row>
    <row r="25" spans="1:14" x14ac:dyDescent="0.25">
      <c r="A25" t="s">
        <v>21</v>
      </c>
      <c r="B25" t="s">
        <v>21</v>
      </c>
      <c r="C25" t="s">
        <v>1307</v>
      </c>
      <c r="D25" t="s">
        <v>229</v>
      </c>
      <c r="E25" t="s">
        <v>224</v>
      </c>
      <c r="H25">
        <f>LEN(A25)</f>
        <v>15</v>
      </c>
      <c r="I25">
        <f>LEN(C25)</f>
        <v>7</v>
      </c>
      <c r="J25">
        <f t="shared" si="1"/>
        <v>17</v>
      </c>
      <c r="K25">
        <f t="shared" si="2"/>
        <v>6</v>
      </c>
      <c r="L25">
        <f t="shared" si="3"/>
        <v>0</v>
      </c>
      <c r="M25">
        <f t="shared" si="4"/>
        <v>0</v>
      </c>
      <c r="N25" s="14" t="str">
        <f>"| "&amp;A25&amp;REPT(" ",H$1-LEN(A25))&amp;" | "&amp;C25&amp;REPT(" ",I$1-LEN(C25))&amp;" | "&amp;D25&amp;REPT(" ",J$1-LEN(D25))&amp;" | "&amp;E25&amp;REPT(" ",K$1-LEN(E25))&amp;" | "&amp;F25&amp;REPT(" ",L$1-LEN(F25))&amp;" | "&amp;G25&amp;REPT(" ",M$1-LEN(G25))&amp;" |"</f>
        <v>| preHeaterStatus                  | general         | Pre-Heater Status                                                | Switch                   |      |                                                                                                      |</v>
      </c>
    </row>
    <row r="26" spans="1:14" x14ac:dyDescent="0.25">
      <c r="A26" t="s">
        <v>22</v>
      </c>
      <c r="B26" t="s">
        <v>184</v>
      </c>
      <c r="C26" t="s">
        <v>1308</v>
      </c>
      <c r="D26" t="s">
        <v>231</v>
      </c>
      <c r="E26" t="s">
        <v>225</v>
      </c>
      <c r="G26" t="s">
        <v>230</v>
      </c>
      <c r="H26">
        <f>LEN(A26)</f>
        <v>13</v>
      </c>
      <c r="I26">
        <f>LEN(C26)</f>
        <v>15</v>
      </c>
      <c r="J26">
        <f t="shared" si="1"/>
        <v>43</v>
      </c>
      <c r="K26">
        <f t="shared" si="2"/>
        <v>6</v>
      </c>
      <c r="L26">
        <f t="shared" si="3"/>
        <v>0</v>
      </c>
      <c r="M26">
        <f t="shared" si="4"/>
        <v>53</v>
      </c>
      <c r="N26" s="14" t="str">
        <f>"| "&amp;A26&amp;REPT(" ",H$1-LEN(A26))&amp;" | "&amp;C26&amp;REPT(" ",I$1-LEN(C26))&amp;" | "&amp;D26&amp;REPT(" ",J$1-LEN(D26))&amp;" | "&amp;E26&amp;REPT(" ",K$1-LEN(E26))&amp;" | "&amp;F26&amp;REPT(" ",L$1-LEN(F26))&amp;" | "&amp;G26&amp;REPT(" ",M$1-LEN(G26))&amp;" |"</f>
        <v>| kwlFtfConfig0                    | humidityControl | Humidity/temperature sensor configuration 0                      | Number                   |      | 1 = only humidity, 2 = only temperature, 3 = combined                                                |</v>
      </c>
    </row>
    <row r="27" spans="1:14" x14ac:dyDescent="0.25">
      <c r="A27" t="s">
        <v>23</v>
      </c>
      <c r="B27" t="s">
        <v>184</v>
      </c>
      <c r="C27" t="s">
        <v>1308</v>
      </c>
      <c r="D27" t="s">
        <v>232</v>
      </c>
      <c r="E27" t="s">
        <v>225</v>
      </c>
      <c r="G27" t="s">
        <v>230</v>
      </c>
      <c r="H27">
        <f>LEN(A27)</f>
        <v>13</v>
      </c>
      <c r="I27">
        <f>LEN(C27)</f>
        <v>15</v>
      </c>
      <c r="J27">
        <f t="shared" si="1"/>
        <v>43</v>
      </c>
      <c r="K27">
        <f t="shared" si="2"/>
        <v>6</v>
      </c>
      <c r="L27">
        <f t="shared" si="3"/>
        <v>0</v>
      </c>
      <c r="M27">
        <f t="shared" si="4"/>
        <v>53</v>
      </c>
      <c r="N27" s="14" t="str">
        <f>"| "&amp;A27&amp;REPT(" ",H$1-LEN(A27))&amp;" | "&amp;C27&amp;REPT(" ",I$1-LEN(C27))&amp;" | "&amp;D27&amp;REPT(" ",J$1-LEN(D27))&amp;" | "&amp;E27&amp;REPT(" ",K$1-LEN(E27))&amp;" | "&amp;F27&amp;REPT(" ",L$1-LEN(F27))&amp;" | "&amp;G27&amp;REPT(" ",M$1-LEN(G27))&amp;" |"</f>
        <v>| kwlFtfConfig1                    | humidityControl | Humidity/temperature sensor configuration 1                      | Number                   |      | 1 = only humidity, 2 = only temperature, 3 = combined                                                |</v>
      </c>
    </row>
    <row r="28" spans="1:14" x14ac:dyDescent="0.25">
      <c r="A28" t="s">
        <v>24</v>
      </c>
      <c r="B28" t="s">
        <v>184</v>
      </c>
      <c r="C28" t="s">
        <v>1308</v>
      </c>
      <c r="D28" t="s">
        <v>233</v>
      </c>
      <c r="E28" t="s">
        <v>225</v>
      </c>
      <c r="G28" t="s">
        <v>230</v>
      </c>
      <c r="H28">
        <f>LEN(A28)</f>
        <v>13</v>
      </c>
      <c r="I28">
        <f>LEN(C28)</f>
        <v>15</v>
      </c>
      <c r="J28">
        <f t="shared" si="1"/>
        <v>43</v>
      </c>
      <c r="K28">
        <f t="shared" si="2"/>
        <v>6</v>
      </c>
      <c r="L28">
        <f t="shared" si="3"/>
        <v>0</v>
      </c>
      <c r="M28">
        <f t="shared" si="4"/>
        <v>53</v>
      </c>
      <c r="N28" s="14" t="str">
        <f>"| "&amp;A28&amp;REPT(" ",H$1-LEN(A28))&amp;" | "&amp;C28&amp;REPT(" ",I$1-LEN(C28))&amp;" | "&amp;D28&amp;REPT(" ",J$1-LEN(D28))&amp;" | "&amp;E28&amp;REPT(" ",K$1-LEN(E28))&amp;" | "&amp;F28&amp;REPT(" ",L$1-LEN(F28))&amp;" | "&amp;G28&amp;REPT(" ",M$1-LEN(G28))&amp;" |"</f>
        <v>| kwlFtfConfig2                    | humidityControl | Humidity/temperature sensor configuration 2                      | Number                   |      | 1 = only humidity, 2 = only temperature, 3 = combined                                                |</v>
      </c>
    </row>
    <row r="29" spans="1:14" x14ac:dyDescent="0.25">
      <c r="A29" t="s">
        <v>25</v>
      </c>
      <c r="B29" t="s">
        <v>184</v>
      </c>
      <c r="C29" t="s">
        <v>1308</v>
      </c>
      <c r="D29" t="s">
        <v>234</v>
      </c>
      <c r="E29" t="s">
        <v>225</v>
      </c>
      <c r="G29" t="s">
        <v>230</v>
      </c>
      <c r="H29">
        <f>LEN(A29)</f>
        <v>13</v>
      </c>
      <c r="I29">
        <f>LEN(C29)</f>
        <v>15</v>
      </c>
      <c r="J29">
        <f t="shared" si="1"/>
        <v>43</v>
      </c>
      <c r="K29">
        <f t="shared" si="2"/>
        <v>6</v>
      </c>
      <c r="L29">
        <f t="shared" si="3"/>
        <v>0</v>
      </c>
      <c r="M29">
        <f t="shared" si="4"/>
        <v>53</v>
      </c>
      <c r="N29" s="14" t="str">
        <f>"| "&amp;A29&amp;REPT(" ",H$1-LEN(A29))&amp;" | "&amp;C29&amp;REPT(" ",I$1-LEN(C29))&amp;" | "&amp;D29&amp;REPT(" ",J$1-LEN(D29))&amp;" | "&amp;E29&amp;REPT(" ",K$1-LEN(E29))&amp;" | "&amp;F29&amp;REPT(" ",L$1-LEN(F29))&amp;" | "&amp;G29&amp;REPT(" ",M$1-LEN(G29))&amp;" |"</f>
        <v>| kwlFtfConfig3                    | humidityControl | Humidity/temperature sensor configuration 3                      | Number                   |      | 1 = only humidity, 2 = only temperature, 3 = combined                                                |</v>
      </c>
    </row>
    <row r="30" spans="1:14" x14ac:dyDescent="0.25">
      <c r="A30" t="s">
        <v>26</v>
      </c>
      <c r="B30" t="s">
        <v>184</v>
      </c>
      <c r="C30" t="s">
        <v>1308</v>
      </c>
      <c r="D30" t="s">
        <v>235</v>
      </c>
      <c r="E30" t="s">
        <v>225</v>
      </c>
      <c r="G30" t="s">
        <v>230</v>
      </c>
      <c r="H30">
        <f>LEN(A30)</f>
        <v>13</v>
      </c>
      <c r="I30">
        <f>LEN(C30)</f>
        <v>15</v>
      </c>
      <c r="J30">
        <f t="shared" si="1"/>
        <v>43</v>
      </c>
      <c r="K30">
        <f t="shared" si="2"/>
        <v>6</v>
      </c>
      <c r="L30">
        <f t="shared" si="3"/>
        <v>0</v>
      </c>
      <c r="M30">
        <f t="shared" si="4"/>
        <v>53</v>
      </c>
      <c r="N30" s="14" t="str">
        <f>"| "&amp;A30&amp;REPT(" ",H$1-LEN(A30))&amp;" | "&amp;C30&amp;REPT(" ",I$1-LEN(C30))&amp;" | "&amp;D30&amp;REPT(" ",J$1-LEN(D30))&amp;" | "&amp;E30&amp;REPT(" ",K$1-LEN(E30))&amp;" | "&amp;F30&amp;REPT(" ",L$1-LEN(F30))&amp;" | "&amp;G30&amp;REPT(" ",M$1-LEN(G30))&amp;" |"</f>
        <v>| kwlFtfConfig4                    | humidityControl | Humidity/temperature sensor configuration 4                      | Number                   |      | 1 = only humidity, 2 = only temperature, 3 = combined                                                |</v>
      </c>
    </row>
    <row r="31" spans="1:14" x14ac:dyDescent="0.25">
      <c r="A31" t="s">
        <v>27</v>
      </c>
      <c r="B31" t="s">
        <v>184</v>
      </c>
      <c r="C31" t="s">
        <v>1308</v>
      </c>
      <c r="D31" t="s">
        <v>236</v>
      </c>
      <c r="E31" t="s">
        <v>225</v>
      </c>
      <c r="G31" t="s">
        <v>230</v>
      </c>
      <c r="H31">
        <f>LEN(A31)</f>
        <v>13</v>
      </c>
      <c r="I31">
        <f>LEN(C31)</f>
        <v>15</v>
      </c>
      <c r="J31">
        <f t="shared" si="1"/>
        <v>43</v>
      </c>
      <c r="K31">
        <f t="shared" si="2"/>
        <v>6</v>
      </c>
      <c r="L31">
        <f t="shared" si="3"/>
        <v>0</v>
      </c>
      <c r="M31">
        <f t="shared" si="4"/>
        <v>53</v>
      </c>
      <c r="N31" s="14" t="str">
        <f>"| "&amp;A31&amp;REPT(" ",H$1-LEN(A31))&amp;" | "&amp;C31&amp;REPT(" ",I$1-LEN(C31))&amp;" | "&amp;D31&amp;REPT(" ",J$1-LEN(D31))&amp;" | "&amp;E31&amp;REPT(" ",K$1-LEN(E31))&amp;" | "&amp;F31&amp;REPT(" ",L$1-LEN(F31))&amp;" | "&amp;G31&amp;REPT(" ",M$1-LEN(G31))&amp;" |"</f>
        <v>| kwlFtfConfig5                    | humidityControl | Humidity/temperature sensor configuration 5                      | Number                   |      | 1 = only humidity, 2 = only temperature, 3 = combined                                                |</v>
      </c>
    </row>
    <row r="32" spans="1:14" x14ac:dyDescent="0.25">
      <c r="A32" t="s">
        <v>28</v>
      </c>
      <c r="B32" t="s">
        <v>184</v>
      </c>
      <c r="C32" t="s">
        <v>1308</v>
      </c>
      <c r="D32" t="s">
        <v>237</v>
      </c>
      <c r="E32" t="s">
        <v>225</v>
      </c>
      <c r="G32" t="s">
        <v>230</v>
      </c>
      <c r="H32">
        <f>LEN(A32)</f>
        <v>13</v>
      </c>
      <c r="I32">
        <f>LEN(C32)</f>
        <v>15</v>
      </c>
      <c r="J32">
        <f t="shared" si="1"/>
        <v>43</v>
      </c>
      <c r="K32">
        <f t="shared" si="2"/>
        <v>6</v>
      </c>
      <c r="L32">
        <f t="shared" si="3"/>
        <v>0</v>
      </c>
      <c r="M32">
        <f t="shared" si="4"/>
        <v>53</v>
      </c>
      <c r="N32" s="14" t="str">
        <f>"| "&amp;A32&amp;REPT(" ",H$1-LEN(A32))&amp;" | "&amp;C32&amp;REPT(" ",I$1-LEN(C32))&amp;" | "&amp;D32&amp;REPT(" ",J$1-LEN(D32))&amp;" | "&amp;E32&amp;REPT(" ",K$1-LEN(E32))&amp;" | "&amp;F32&amp;REPT(" ",L$1-LEN(F32))&amp;" | "&amp;G32&amp;REPT(" ",M$1-LEN(G32))&amp;" |"</f>
        <v>| kwlFtfConfig6                    | humidityControl | Humidity/temperature sensor configuration 6                      | Number                   |      | 1 = only humidity, 2 = only temperature, 3 = combined                                                |</v>
      </c>
    </row>
    <row r="33" spans="1:14" x14ac:dyDescent="0.25">
      <c r="A33" t="s">
        <v>29</v>
      </c>
      <c r="B33" t="s">
        <v>184</v>
      </c>
      <c r="C33" t="s">
        <v>1308</v>
      </c>
      <c r="D33" t="s">
        <v>238</v>
      </c>
      <c r="E33" t="s">
        <v>225</v>
      </c>
      <c r="G33" t="s">
        <v>230</v>
      </c>
      <c r="H33">
        <f>LEN(A33)</f>
        <v>13</v>
      </c>
      <c r="I33">
        <f>LEN(C33)</f>
        <v>15</v>
      </c>
      <c r="J33">
        <f t="shared" si="1"/>
        <v>43</v>
      </c>
      <c r="K33">
        <f t="shared" si="2"/>
        <v>6</v>
      </c>
      <c r="L33">
        <f t="shared" si="3"/>
        <v>0</v>
      </c>
      <c r="M33">
        <f t="shared" si="4"/>
        <v>53</v>
      </c>
      <c r="N33" s="14" t="str">
        <f>"| "&amp;A33&amp;REPT(" ",H$1-LEN(A33))&amp;" | "&amp;C33&amp;REPT(" ",I$1-LEN(C33))&amp;" | "&amp;D33&amp;REPT(" ",J$1-LEN(D33))&amp;" | "&amp;E33&amp;REPT(" ",K$1-LEN(E33))&amp;" | "&amp;F33&amp;REPT(" ",L$1-LEN(F33))&amp;" | "&amp;G33&amp;REPT(" ",M$1-LEN(G33))&amp;" |"</f>
        <v>| kwlFtfConfig7                    | humidityControl | Humidity/temperature sensor configuration 7                      | Number                   |      | 1 = only humidity, 2 = only temperature, 3 = combined                                                |</v>
      </c>
    </row>
    <row r="34" spans="1:14" x14ac:dyDescent="0.25">
      <c r="A34" t="s">
        <v>30</v>
      </c>
      <c r="B34" t="s">
        <v>30</v>
      </c>
      <c r="C34" t="s">
        <v>1308</v>
      </c>
      <c r="D34" t="s">
        <v>239</v>
      </c>
      <c r="E34" t="s">
        <v>225</v>
      </c>
      <c r="G34" t="s">
        <v>240</v>
      </c>
      <c r="H34">
        <f>LEN(A34)</f>
        <v>21</v>
      </c>
      <c r="I34">
        <f>LEN(C34)</f>
        <v>15</v>
      </c>
      <c r="J34">
        <f t="shared" si="1"/>
        <v>23</v>
      </c>
      <c r="K34">
        <f t="shared" si="2"/>
        <v>6</v>
      </c>
      <c r="L34">
        <f t="shared" si="3"/>
        <v>0</v>
      </c>
      <c r="M34">
        <f t="shared" si="4"/>
        <v>34</v>
      </c>
      <c r="N34" s="14" t="str">
        <f>"| "&amp;A34&amp;REPT(" ",H$1-LEN(A34))&amp;" | "&amp;C34&amp;REPT(" ",I$1-LEN(C34))&amp;" | "&amp;D34&amp;REPT(" ",J$1-LEN(D34))&amp;" | "&amp;E34&amp;REPT(" ",K$1-LEN(E34))&amp;" | "&amp;F34&amp;REPT(" ",L$1-LEN(F34))&amp;" | "&amp;G34&amp;REPT(" ",M$1-LEN(G34))&amp;" |"</f>
        <v>| humidityControlStatus            | humidityControl | Humidity control status                                          | Number                   |      | 0 = off, 1 = stepped, 2 = stepless                                                                   |</v>
      </c>
    </row>
    <row r="35" spans="1:14" x14ac:dyDescent="0.25">
      <c r="A35" t="s">
        <v>31</v>
      </c>
      <c r="B35" t="s">
        <v>31</v>
      </c>
      <c r="C35" t="s">
        <v>1308</v>
      </c>
      <c r="D35" t="s">
        <v>241</v>
      </c>
      <c r="E35" t="s">
        <v>1275</v>
      </c>
      <c r="F35" t="s">
        <v>1282</v>
      </c>
      <c r="G35" t="s">
        <v>242</v>
      </c>
      <c r="H35">
        <f>LEN(A35)</f>
        <v>23</v>
      </c>
      <c r="I35">
        <f>LEN(C35)</f>
        <v>15</v>
      </c>
      <c r="J35">
        <f t="shared" si="1"/>
        <v>39</v>
      </c>
      <c r="K35">
        <f t="shared" si="2"/>
        <v>20</v>
      </c>
      <c r="L35">
        <f t="shared" si="3"/>
        <v>1</v>
      </c>
      <c r="M35">
        <f t="shared" si="4"/>
        <v>7</v>
      </c>
      <c r="N35" s="14" t="str">
        <f>"| "&amp;A35&amp;REPT(" ",H$1-LEN(A35))&amp;" | "&amp;C35&amp;REPT(" ",I$1-LEN(C35))&amp;" | "&amp;D35&amp;REPT(" ",J$1-LEN(D35))&amp;" | "&amp;E35&amp;REPT(" ",K$1-LEN(E35))&amp;" | "&amp;F35&amp;REPT(" ",L$1-LEN(F35))&amp;" | "&amp;G35&amp;REPT(" ",M$1-LEN(G35))&amp;" |"</f>
        <v>| humidityControlSetValue          | humidityControl | Humidity control set value (in percent)                          | Number:Dimensionless     | %    | 20 - 80                                                                                              |</v>
      </c>
    </row>
    <row r="36" spans="1:14" x14ac:dyDescent="0.25">
      <c r="A36" t="s">
        <v>32</v>
      </c>
      <c r="B36" t="s">
        <v>32</v>
      </c>
      <c r="C36" t="s">
        <v>1308</v>
      </c>
      <c r="D36" t="s">
        <v>243</v>
      </c>
      <c r="E36" t="s">
        <v>1275</v>
      </c>
      <c r="F36" t="s">
        <v>1282</v>
      </c>
      <c r="G36" s="4" t="s">
        <v>244</v>
      </c>
      <c r="H36">
        <f>LEN(A36)</f>
        <v>20</v>
      </c>
      <c r="I36">
        <f>LEN(C36)</f>
        <v>15</v>
      </c>
      <c r="J36">
        <f t="shared" si="1"/>
        <v>35</v>
      </c>
      <c r="K36">
        <f t="shared" si="2"/>
        <v>20</v>
      </c>
      <c r="L36">
        <f t="shared" si="3"/>
        <v>1</v>
      </c>
      <c r="M36">
        <f t="shared" si="4"/>
        <v>6</v>
      </c>
      <c r="N36" s="14" t="str">
        <f>"| "&amp;A36&amp;REPT(" ",H$1-LEN(A36))&amp;" | "&amp;C36&amp;REPT(" ",I$1-LEN(C36))&amp;" | "&amp;D36&amp;REPT(" ",J$1-LEN(D36))&amp;" | "&amp;E36&amp;REPT(" ",K$1-LEN(E36))&amp;" | "&amp;F36&amp;REPT(" ",L$1-LEN(F36))&amp;" | "&amp;G36&amp;REPT(" ",M$1-LEN(G36))&amp;" |"</f>
        <v>| humidityControlSteps             | humidityControl | Humidity control steps (in percent)                              | Number:Dimensionless     | %    | 5 - 20                                                                                               |</v>
      </c>
    </row>
    <row r="37" spans="1:14" x14ac:dyDescent="0.25">
      <c r="A37" t="s">
        <v>33</v>
      </c>
      <c r="B37" t="s">
        <v>33</v>
      </c>
      <c r="C37" t="s">
        <v>1308</v>
      </c>
      <c r="D37" t="s">
        <v>245</v>
      </c>
      <c r="E37" t="s">
        <v>1276</v>
      </c>
      <c r="F37" t="s">
        <v>1283</v>
      </c>
      <c r="G37" s="5" t="s">
        <v>246</v>
      </c>
      <c r="H37">
        <f>LEN(A37)</f>
        <v>16</v>
      </c>
      <c r="I37">
        <f>LEN(C37)</f>
        <v>15</v>
      </c>
      <c r="J37">
        <f t="shared" si="1"/>
        <v>34</v>
      </c>
      <c r="K37">
        <f t="shared" si="2"/>
        <v>11</v>
      </c>
      <c r="L37">
        <f t="shared" si="3"/>
        <v>1</v>
      </c>
      <c r="M37">
        <f t="shared" si="4"/>
        <v>6</v>
      </c>
      <c r="N37" s="14" t="str">
        <f>"| "&amp;A37&amp;REPT(" ",H$1-LEN(A37))&amp;" | "&amp;C37&amp;REPT(" ",I$1-LEN(C37))&amp;" | "&amp;D37&amp;REPT(" ",J$1-LEN(D37))&amp;" | "&amp;E37&amp;REPT(" ",K$1-LEN(E37))&amp;" | "&amp;F37&amp;REPT(" ",L$1-LEN(F37))&amp;" | "&amp;G37&amp;REPT(" ",M$1-LEN(G37))&amp;" |"</f>
        <v>| humidityStopTime                 | humidityControl | Humidity stop time in hours (0-24)                               | Number:Time              | h    | 0 - 24                                                                                               |</v>
      </c>
    </row>
    <row r="38" spans="1:14" x14ac:dyDescent="0.25">
      <c r="A38" t="s">
        <v>34</v>
      </c>
      <c r="B38" t="s">
        <v>34</v>
      </c>
      <c r="C38" t="s">
        <v>1309</v>
      </c>
      <c r="D38" t="s">
        <v>247</v>
      </c>
      <c r="E38" t="s">
        <v>225</v>
      </c>
      <c r="G38" t="s">
        <v>240</v>
      </c>
      <c r="H38">
        <f>LEN(A38)</f>
        <v>16</v>
      </c>
      <c r="I38">
        <f>LEN(C38)</f>
        <v>10</v>
      </c>
      <c r="J38">
        <f t="shared" si="1"/>
        <v>18</v>
      </c>
      <c r="K38">
        <f t="shared" si="2"/>
        <v>6</v>
      </c>
      <c r="L38">
        <f t="shared" si="3"/>
        <v>0</v>
      </c>
      <c r="M38">
        <f t="shared" si="4"/>
        <v>34</v>
      </c>
      <c r="N38" s="14" t="str">
        <f>"| "&amp;A38&amp;REPT(" ",H$1-LEN(A38))&amp;" | "&amp;C38&amp;REPT(" ",I$1-LEN(C38))&amp;" | "&amp;D38&amp;REPT(" ",J$1-LEN(D38))&amp;" | "&amp;E38&amp;REPT(" ",K$1-LEN(E38))&amp;" | "&amp;F38&amp;REPT(" ",L$1-LEN(F38))&amp;" | "&amp;G38&amp;REPT(" ",M$1-LEN(G38))&amp;" |"</f>
        <v>| co2ControlStatus                 | co2Control      | CO2 control status                                               | Number                   |      | 0 = off, 1 = stepped, 2 = stepless                                                                   |</v>
      </c>
    </row>
    <row r="39" spans="1:14" x14ac:dyDescent="0.25">
      <c r="A39" t="s">
        <v>35</v>
      </c>
      <c r="B39" t="s">
        <v>35</v>
      </c>
      <c r="C39" t="s">
        <v>1309</v>
      </c>
      <c r="D39" t="s">
        <v>248</v>
      </c>
      <c r="E39" t="s">
        <v>1275</v>
      </c>
      <c r="F39" t="s">
        <v>1284</v>
      </c>
      <c r="G39" s="5" t="s">
        <v>249</v>
      </c>
      <c r="H39">
        <f>LEN(A39)</f>
        <v>18</v>
      </c>
      <c r="I39">
        <f>LEN(C39)</f>
        <v>10</v>
      </c>
      <c r="J39">
        <f t="shared" si="1"/>
        <v>30</v>
      </c>
      <c r="K39">
        <f t="shared" si="2"/>
        <v>20</v>
      </c>
      <c r="L39">
        <f t="shared" si="3"/>
        <v>3</v>
      </c>
      <c r="M39">
        <f t="shared" si="4"/>
        <v>10</v>
      </c>
      <c r="N39" s="14" t="str">
        <f>"| "&amp;A39&amp;REPT(" ",H$1-LEN(A39))&amp;" | "&amp;C39&amp;REPT(" ",I$1-LEN(C39))&amp;" | "&amp;D39&amp;REPT(" ",J$1-LEN(D39))&amp;" | "&amp;E39&amp;REPT(" ",K$1-LEN(E39))&amp;" | "&amp;F39&amp;REPT(" ",L$1-LEN(F39))&amp;" | "&amp;G39&amp;REPT(" ",M$1-LEN(G39))&amp;" |"</f>
        <v>| co2ControlSetValue               | co2Control      | CO2 control set value (in ppm)                                   | Number:Dimensionless     | ppm  | 300 - 2000                                                                                           |</v>
      </c>
    </row>
    <row r="40" spans="1:14" x14ac:dyDescent="0.25">
      <c r="A40" t="s">
        <v>36</v>
      </c>
      <c r="B40" t="s">
        <v>36</v>
      </c>
      <c r="C40" t="s">
        <v>1309</v>
      </c>
      <c r="D40" t="s">
        <v>250</v>
      </c>
      <c r="E40" t="s">
        <v>1275</v>
      </c>
      <c r="F40" t="s">
        <v>1284</v>
      </c>
      <c r="G40" s="5" t="s">
        <v>251</v>
      </c>
      <c r="H40">
        <f>LEN(A40)</f>
        <v>15</v>
      </c>
      <c r="I40">
        <f>LEN(C40)</f>
        <v>10</v>
      </c>
      <c r="J40">
        <f t="shared" si="1"/>
        <v>26</v>
      </c>
      <c r="K40">
        <f t="shared" si="2"/>
        <v>20</v>
      </c>
      <c r="L40">
        <f t="shared" si="3"/>
        <v>3</v>
      </c>
      <c r="M40">
        <f t="shared" si="4"/>
        <v>8</v>
      </c>
      <c r="N40" s="14" t="str">
        <f>"| "&amp;A40&amp;REPT(" ",H$1-LEN(A40))&amp;" | "&amp;C40&amp;REPT(" ",I$1-LEN(C40))&amp;" | "&amp;D40&amp;REPT(" ",J$1-LEN(D40))&amp;" | "&amp;E40&amp;REPT(" ",K$1-LEN(E40))&amp;" | "&amp;F40&amp;REPT(" ",L$1-LEN(F40))&amp;" | "&amp;G40&amp;REPT(" ",M$1-LEN(G40))&amp;" |"</f>
        <v>| co2ControlSteps                  | co2Control      | CO2 control steps (in ppm)                                       | Number:Dimensionless     | ppm  | 50 - 400                                                                                             |</v>
      </c>
    </row>
    <row r="41" spans="1:14" x14ac:dyDescent="0.25">
      <c r="A41" t="s">
        <v>37</v>
      </c>
      <c r="B41" t="s">
        <v>37</v>
      </c>
      <c r="C41" t="s">
        <v>1310</v>
      </c>
      <c r="D41" t="s">
        <v>252</v>
      </c>
      <c r="E41" t="s">
        <v>225</v>
      </c>
      <c r="G41" t="s">
        <v>240</v>
      </c>
      <c r="H41">
        <f>LEN(A41)</f>
        <v>16</v>
      </c>
      <c r="I41">
        <f>LEN(C41)</f>
        <v>10</v>
      </c>
      <c r="J41">
        <f t="shared" si="1"/>
        <v>18</v>
      </c>
      <c r="K41">
        <f t="shared" si="2"/>
        <v>6</v>
      </c>
      <c r="L41">
        <f t="shared" si="3"/>
        <v>0</v>
      </c>
      <c r="M41">
        <f t="shared" si="4"/>
        <v>34</v>
      </c>
      <c r="N41" s="14" t="str">
        <f>"| "&amp;A41&amp;REPT(" ",H$1-LEN(A41))&amp;" | "&amp;C41&amp;REPT(" ",I$1-LEN(C41))&amp;" | "&amp;D41&amp;REPT(" ",J$1-LEN(D41))&amp;" | "&amp;E41&amp;REPT(" ",K$1-LEN(E41))&amp;" | "&amp;F41&amp;REPT(" ",L$1-LEN(F41))&amp;" | "&amp;G41&amp;REPT(" ",M$1-LEN(G41))&amp;" |"</f>
        <v>| vocControlStatus                 | vocControl      | VOC control status                                               | Number                   |      | 0 = off, 1 = stepped, 2 = stepless                                                                   |</v>
      </c>
    </row>
    <row r="42" spans="1:14" x14ac:dyDescent="0.25">
      <c r="A42" t="s">
        <v>38</v>
      </c>
      <c r="B42" t="s">
        <v>38</v>
      </c>
      <c r="C42" t="s">
        <v>1310</v>
      </c>
      <c r="D42" t="s">
        <v>253</v>
      </c>
      <c r="E42" t="s">
        <v>1275</v>
      </c>
      <c r="F42" t="s">
        <v>1284</v>
      </c>
      <c r="G42" s="5" t="s">
        <v>249</v>
      </c>
      <c r="H42">
        <f>LEN(A42)</f>
        <v>18</v>
      </c>
      <c r="I42">
        <f>LEN(C42)</f>
        <v>10</v>
      </c>
      <c r="J42">
        <f t="shared" si="1"/>
        <v>30</v>
      </c>
      <c r="K42">
        <f t="shared" si="2"/>
        <v>20</v>
      </c>
      <c r="L42">
        <f t="shared" si="3"/>
        <v>3</v>
      </c>
      <c r="M42">
        <f t="shared" si="4"/>
        <v>10</v>
      </c>
      <c r="N42" s="14" t="str">
        <f>"| "&amp;A42&amp;REPT(" ",H$1-LEN(A42))&amp;" | "&amp;C42&amp;REPT(" ",I$1-LEN(C42))&amp;" | "&amp;D42&amp;REPT(" ",J$1-LEN(D42))&amp;" | "&amp;E42&amp;REPT(" ",K$1-LEN(E42))&amp;" | "&amp;F42&amp;REPT(" ",L$1-LEN(F42))&amp;" | "&amp;G42&amp;REPT(" ",M$1-LEN(G42))&amp;" |"</f>
        <v>| vocControlSetValue               | vocControl      | VOC control set value (in ppm)                                   | Number:Dimensionless     | ppm  | 300 - 2000                                                                                           |</v>
      </c>
    </row>
    <row r="43" spans="1:14" x14ac:dyDescent="0.25">
      <c r="A43" t="s">
        <v>39</v>
      </c>
      <c r="B43" t="s">
        <v>39</v>
      </c>
      <c r="C43" t="s">
        <v>1310</v>
      </c>
      <c r="D43" t="s">
        <v>254</v>
      </c>
      <c r="E43" t="s">
        <v>1275</v>
      </c>
      <c r="F43" t="s">
        <v>1284</v>
      </c>
      <c r="G43" s="5" t="s">
        <v>251</v>
      </c>
      <c r="H43">
        <f>LEN(A43)</f>
        <v>15</v>
      </c>
      <c r="I43">
        <f>LEN(C43)</f>
        <v>10</v>
      </c>
      <c r="J43">
        <f t="shared" si="1"/>
        <v>26</v>
      </c>
      <c r="K43">
        <f t="shared" si="2"/>
        <v>20</v>
      </c>
      <c r="L43">
        <f t="shared" si="3"/>
        <v>3</v>
      </c>
      <c r="M43">
        <f t="shared" si="4"/>
        <v>8</v>
      </c>
      <c r="N43" s="14" t="str">
        <f>"| "&amp;A43&amp;REPT(" ",H$1-LEN(A43))&amp;" | "&amp;C43&amp;REPT(" ",I$1-LEN(C43))&amp;" | "&amp;D43&amp;REPT(" ",J$1-LEN(D43))&amp;" | "&amp;E43&amp;REPT(" ",K$1-LEN(E43))&amp;" | "&amp;F43&amp;REPT(" ",L$1-LEN(F43))&amp;" | "&amp;G43&amp;REPT(" ",M$1-LEN(G43))&amp;" |"</f>
        <v>| vocControlSteps                  | vocControl      | VOC control steps (in ppm)                                       | Number:Dimensionless     | ppm  | 50 - 400                                                                                             |</v>
      </c>
    </row>
    <row r="44" spans="1:14" x14ac:dyDescent="0.25">
      <c r="A44" t="s">
        <v>40</v>
      </c>
      <c r="B44" t="s">
        <v>40</v>
      </c>
      <c r="C44" t="s">
        <v>20</v>
      </c>
      <c r="D44" t="s">
        <v>255</v>
      </c>
      <c r="E44" t="s">
        <v>1277</v>
      </c>
      <c r="F44" t="s">
        <v>1285</v>
      </c>
      <c r="G44" s="5" t="s">
        <v>256</v>
      </c>
      <c r="H44">
        <f>LEN(A44)</f>
        <v>11</v>
      </c>
      <c r="I44">
        <f>LEN(C44)</f>
        <v>10</v>
      </c>
      <c r="J44">
        <f t="shared" si="1"/>
        <v>19</v>
      </c>
      <c r="K44">
        <f t="shared" si="2"/>
        <v>18</v>
      </c>
      <c r="L44">
        <f t="shared" si="3"/>
        <v>2</v>
      </c>
      <c r="M44">
        <f t="shared" si="4"/>
        <v>11</v>
      </c>
      <c r="N44" s="14" t="str">
        <f>"| "&amp;A44&amp;REPT(" ",H$1-LEN(A44))&amp;" | "&amp;C44&amp;REPT(" ",I$1-LEN(C44))&amp;" | "&amp;D44&amp;REPT(" ",J$1-LEN(D44))&amp;" | "&amp;E44&amp;REPT(" ",K$1-LEN(E44))&amp;" | "&amp;F44&amp;REPT(" ",L$1-LEN(F44))&amp;" | "&amp;G44&amp;REPT(" ",M$1-LEN(G44))&amp;" |"</f>
        <v>| comfortTemp                      | unitConfig      | Comfort Temperature                                              | Number:Temperature       | °C   | 10.0 - 25.0                                                                                          |</v>
      </c>
    </row>
    <row r="45" spans="1:14" x14ac:dyDescent="0.25">
      <c r="A45" t="s">
        <v>41</v>
      </c>
      <c r="B45" t="s">
        <v>41</v>
      </c>
      <c r="C45" t="s">
        <v>1307</v>
      </c>
      <c r="D45" t="s">
        <v>257</v>
      </c>
      <c r="E45" t="s">
        <v>1276</v>
      </c>
      <c r="F45" t="s">
        <v>1283</v>
      </c>
      <c r="G45" s="5" t="s">
        <v>258</v>
      </c>
      <c r="H45">
        <f>LEN(A45)</f>
        <v>23</v>
      </c>
      <c r="I45">
        <f>LEN(C45)</f>
        <v>7</v>
      </c>
      <c r="J45">
        <f t="shared" si="1"/>
        <v>27</v>
      </c>
      <c r="K45">
        <f t="shared" si="2"/>
        <v>11</v>
      </c>
      <c r="L45">
        <f t="shared" si="3"/>
        <v>1</v>
      </c>
      <c r="M45">
        <f t="shared" si="4"/>
        <v>8</v>
      </c>
      <c r="N45" s="14" t="str">
        <f>"| "&amp;A45&amp;REPT(" ",H$1-LEN(A45))&amp;" | "&amp;C45&amp;REPT(" ",I$1-LEN(C45))&amp;" | "&amp;D45&amp;REPT(" ",J$1-LEN(D45))&amp;" | "&amp;E45&amp;REPT(" ",K$1-LEN(E45))&amp;" | "&amp;F45&amp;REPT(" ",L$1-LEN(F45))&amp;" | "&amp;G45&amp;REPT(" ",M$1-LEN(G45))&amp;" |"</f>
        <v>| timeZoneDifferenceToGmt          | general         | Time Zone Difference to GMT                                      | Number:Time              | h    | -12 - 14                                                                                             |</v>
      </c>
    </row>
    <row r="46" spans="1:14" x14ac:dyDescent="0.25">
      <c r="A46" t="s">
        <v>42</v>
      </c>
      <c r="B46" t="s">
        <v>42</v>
      </c>
      <c r="C46" t="s">
        <v>1307</v>
      </c>
      <c r="D46" t="s">
        <v>259</v>
      </c>
      <c r="E46" t="s">
        <v>225</v>
      </c>
      <c r="G46" t="s">
        <v>426</v>
      </c>
      <c r="H46">
        <f>LEN(A46)</f>
        <v>10</v>
      </c>
      <c r="I46">
        <f>LEN(C46)</f>
        <v>7</v>
      </c>
      <c r="J46">
        <f t="shared" si="1"/>
        <v>11</v>
      </c>
      <c r="K46">
        <f t="shared" si="2"/>
        <v>6</v>
      </c>
      <c r="L46">
        <f t="shared" si="3"/>
        <v>0</v>
      </c>
      <c r="M46">
        <f t="shared" si="4"/>
        <v>46</v>
      </c>
      <c r="N46" s="14" t="str">
        <f>"| "&amp;A46&amp;REPT(" ",H$1-LEN(A46))&amp;" | "&amp;C46&amp;REPT(" ",I$1-LEN(C46))&amp;" | "&amp;D46&amp;REPT(" ",J$1-LEN(D46))&amp;" | "&amp;E46&amp;REPT(" ",K$1-LEN(E46))&amp;" | "&amp;F46&amp;REPT(" ",L$1-LEN(F46))&amp;" | "&amp;G46&amp;REPT(" ",M$1-LEN(G46))&amp;" |"</f>
        <v>| dateFormat                       | general         | Date format                                                      | Number                   |      | 0 = dd.mm.yyyy, 1 = mm.dd.yyyy, 2 = yyyy.mm.dd                                                       |</v>
      </c>
    </row>
    <row r="47" spans="1:14" x14ac:dyDescent="0.25">
      <c r="A47" t="s">
        <v>43</v>
      </c>
      <c r="B47" t="s">
        <v>43</v>
      </c>
      <c r="C47" t="s">
        <v>20</v>
      </c>
      <c r="D47" t="s">
        <v>260</v>
      </c>
      <c r="E47" t="s">
        <v>225</v>
      </c>
      <c r="G47" t="s">
        <v>261</v>
      </c>
      <c r="H47">
        <f>LEN(A47)</f>
        <v>17</v>
      </c>
      <c r="I47">
        <f>LEN(C47)</f>
        <v>10</v>
      </c>
      <c r="J47">
        <f t="shared" si="1"/>
        <v>19</v>
      </c>
      <c r="K47">
        <f t="shared" si="2"/>
        <v>6</v>
      </c>
      <c r="L47">
        <f t="shared" si="3"/>
        <v>0</v>
      </c>
      <c r="M47">
        <f t="shared" si="4"/>
        <v>40</v>
      </c>
      <c r="N47" s="14" t="str">
        <f>"| "&amp;A47&amp;REPT(" ",H$1-LEN(A47))&amp;" | "&amp;C47&amp;REPT(" ",I$1-LEN(C47))&amp;" | "&amp;D47&amp;REPT(" ",J$1-LEN(D47))&amp;" | "&amp;E47&amp;REPT(" ",K$1-LEN(E47))&amp;" | "&amp;F47&amp;REPT(" ",L$1-LEN(F47))&amp;" | "&amp;G47&amp;REPT(" ",M$1-LEN(G47))&amp;" |"</f>
        <v>| heatExchangerType                | unitConfig      | Heat exchanger type                                              | Number                   |      | 0 = plastic, 1 = aluminium, 2 = enthalpy                                                             |</v>
      </c>
    </row>
    <row r="48" spans="1:14" x14ac:dyDescent="0.25">
      <c r="A48" t="s">
        <v>44</v>
      </c>
      <c r="B48" t="s">
        <v>44</v>
      </c>
      <c r="C48" t="s">
        <v>1311</v>
      </c>
      <c r="D48" t="s">
        <v>262</v>
      </c>
      <c r="E48" t="s">
        <v>1276</v>
      </c>
      <c r="F48" t="s">
        <v>1286</v>
      </c>
      <c r="G48" s="5" t="s">
        <v>263</v>
      </c>
      <c r="H48">
        <f>LEN(A48)</f>
        <v>17</v>
      </c>
      <c r="I48">
        <f>LEN(C48)</f>
        <v>9</v>
      </c>
      <c r="J48">
        <f t="shared" si="1"/>
        <v>32</v>
      </c>
      <c r="K48">
        <f t="shared" si="2"/>
        <v>11</v>
      </c>
      <c r="L48">
        <f t="shared" si="3"/>
        <v>3</v>
      </c>
      <c r="M48">
        <f t="shared" si="4"/>
        <v>7</v>
      </c>
      <c r="N48" s="14" t="str">
        <f>"| "&amp;A48&amp;REPT(" ",H$1-LEN(A48))&amp;" | "&amp;C48&amp;REPT(" ",I$1-LEN(C48))&amp;" | "&amp;D48&amp;REPT(" ",J$1-LEN(D48))&amp;" | "&amp;E48&amp;REPT(" ",K$1-LEN(E48))&amp;" | "&amp;F48&amp;REPT(" ",L$1-LEN(F48))&amp;" | "&amp;G48&amp;REPT(" ",M$1-LEN(G48))&amp;" |"</f>
        <v>| partyModeDuration                | operation       | Party mode duration (in minutes)                                 | Number:Time              | min  | 5 - 180                                                                                              |</v>
      </c>
    </row>
    <row r="49" spans="1:14" x14ac:dyDescent="0.25">
      <c r="A49" t="s">
        <v>45</v>
      </c>
      <c r="B49" t="s">
        <v>45</v>
      </c>
      <c r="C49" t="s">
        <v>1311</v>
      </c>
      <c r="D49" t="s">
        <v>264</v>
      </c>
      <c r="E49" t="s">
        <v>225</v>
      </c>
      <c r="G49" s="5" t="s">
        <v>265</v>
      </c>
      <c r="H49">
        <f>LEN(A49)</f>
        <v>17</v>
      </c>
      <c r="I49">
        <f>LEN(C49)</f>
        <v>9</v>
      </c>
      <c r="J49">
        <f t="shared" si="1"/>
        <v>20</v>
      </c>
      <c r="K49">
        <f t="shared" si="2"/>
        <v>6</v>
      </c>
      <c r="L49">
        <f t="shared" si="3"/>
        <v>0</v>
      </c>
      <c r="M49">
        <f t="shared" si="4"/>
        <v>5</v>
      </c>
      <c r="N49" s="14" t="str">
        <f>"| "&amp;A49&amp;REPT(" ",H$1-LEN(A49))&amp;" | "&amp;C49&amp;REPT(" ",I$1-LEN(C49))&amp;" | "&amp;D49&amp;REPT(" ",J$1-LEN(D49))&amp;" | "&amp;E49&amp;REPT(" ",K$1-LEN(E49))&amp;" | "&amp;F49&amp;REPT(" ",L$1-LEN(F49))&amp;" | "&amp;G49&amp;REPT(" ",M$1-LEN(G49))&amp;" |"</f>
        <v>| partyModeFanStage                | operation       | Party mode fan stage                                             | Number                   |      | 0 - 4                                                                                                |</v>
      </c>
    </row>
    <row r="50" spans="1:14" x14ac:dyDescent="0.25">
      <c r="A50" t="s">
        <v>46</v>
      </c>
      <c r="B50" t="s">
        <v>46</v>
      </c>
      <c r="C50" t="s">
        <v>1311</v>
      </c>
      <c r="D50" t="s">
        <v>266</v>
      </c>
      <c r="E50" t="s">
        <v>1276</v>
      </c>
      <c r="F50" t="s">
        <v>1286</v>
      </c>
      <c r="G50" s="5" t="s">
        <v>267</v>
      </c>
      <c r="H50">
        <f>LEN(A50)</f>
        <v>22</v>
      </c>
      <c r="I50">
        <f>LEN(C50)</f>
        <v>9</v>
      </c>
      <c r="J50">
        <f t="shared" si="1"/>
        <v>25</v>
      </c>
      <c r="K50">
        <f t="shared" si="2"/>
        <v>11</v>
      </c>
      <c r="L50">
        <f t="shared" si="3"/>
        <v>3</v>
      </c>
      <c r="M50">
        <f t="shared" si="4"/>
        <v>7</v>
      </c>
      <c r="N50" s="14" t="str">
        <f>"| "&amp;A50&amp;REPT(" ",H$1-LEN(A50))&amp;" | "&amp;C50&amp;REPT(" ",I$1-LEN(C50))&amp;" | "&amp;D50&amp;REPT(" ",J$1-LEN(D50))&amp;" | "&amp;E50&amp;REPT(" ",K$1-LEN(E50))&amp;" | "&amp;F50&amp;REPT(" ",L$1-LEN(F50))&amp;" | "&amp;G50&amp;REPT(" ",M$1-LEN(G50))&amp;" |"</f>
        <v>| partyModeRemainingTime           | operation       | Party mode remaining time                                        | Number:Time              | min  | 0 - 180                                                                                              |</v>
      </c>
    </row>
    <row r="51" spans="1:14" x14ac:dyDescent="0.25">
      <c r="A51" t="s">
        <v>185</v>
      </c>
      <c r="B51" t="s">
        <v>185</v>
      </c>
      <c r="C51" t="s">
        <v>1311</v>
      </c>
      <c r="D51" t="s">
        <v>268</v>
      </c>
      <c r="E51" t="s">
        <v>224</v>
      </c>
      <c r="H51">
        <f>LEN(A51)</f>
        <v>15</v>
      </c>
      <c r="I51">
        <f>LEN(C51)</f>
        <v>9</v>
      </c>
      <c r="J51">
        <f t="shared" si="1"/>
        <v>17</v>
      </c>
      <c r="K51">
        <f t="shared" si="2"/>
        <v>6</v>
      </c>
      <c r="L51">
        <f t="shared" si="3"/>
        <v>0</v>
      </c>
      <c r="M51">
        <f t="shared" si="4"/>
        <v>0</v>
      </c>
      <c r="N51" s="14" t="str">
        <f>"| "&amp;A51&amp;REPT(" ",H$1-LEN(A51))&amp;" | "&amp;C51&amp;REPT(" ",I$1-LEN(C51))&amp;" | "&amp;D51&amp;REPT(" ",J$1-LEN(D51))&amp;" | "&amp;E51&amp;REPT(" ",K$1-LEN(E51))&amp;" | "&amp;F51&amp;REPT(" ",L$1-LEN(F51))&amp;" | "&amp;G51&amp;REPT(" ",M$1-LEN(G51))&amp;" |"</f>
        <v>| partyModeStatus                  | operation       | Party mode status                                                | Switch                   |      |                                                                                                      |</v>
      </c>
    </row>
    <row r="52" spans="1:14" x14ac:dyDescent="0.25">
      <c r="A52" t="s">
        <v>47</v>
      </c>
      <c r="B52" t="s">
        <v>47</v>
      </c>
      <c r="C52" t="s">
        <v>1311</v>
      </c>
      <c r="D52" t="s">
        <v>269</v>
      </c>
      <c r="E52" t="s">
        <v>1276</v>
      </c>
      <c r="F52" t="s">
        <v>1286</v>
      </c>
      <c r="G52" s="5" t="s">
        <v>263</v>
      </c>
      <c r="H52">
        <f>LEN(A52)</f>
        <v>19</v>
      </c>
      <c r="I52">
        <f>LEN(C52)</f>
        <v>9</v>
      </c>
      <c r="J52">
        <f t="shared" si="1"/>
        <v>34</v>
      </c>
      <c r="K52">
        <f t="shared" si="2"/>
        <v>11</v>
      </c>
      <c r="L52">
        <f t="shared" si="3"/>
        <v>3</v>
      </c>
      <c r="M52">
        <f t="shared" si="4"/>
        <v>7</v>
      </c>
      <c r="N52" s="14" t="str">
        <f>"| "&amp;A52&amp;REPT(" ",H$1-LEN(A52))&amp;" | "&amp;C52&amp;REPT(" ",I$1-LEN(C52))&amp;" | "&amp;D52&amp;REPT(" ",J$1-LEN(D52))&amp;" | "&amp;E52&amp;REPT(" ",K$1-LEN(E52))&amp;" | "&amp;F52&amp;REPT(" ",L$1-LEN(F52))&amp;" | "&amp;G52&amp;REPT(" ",M$1-LEN(G52))&amp;" |"</f>
        <v>| standbyModeDuration              | operation       | Standby mode duration (in minutes)                               | Number:Time              | min  | 5 - 180                                                                                              |</v>
      </c>
    </row>
    <row r="53" spans="1:14" x14ac:dyDescent="0.25">
      <c r="A53" t="s">
        <v>48</v>
      </c>
      <c r="B53" t="s">
        <v>48</v>
      </c>
      <c r="C53" t="s">
        <v>1311</v>
      </c>
      <c r="D53" t="s">
        <v>270</v>
      </c>
      <c r="E53" t="s">
        <v>225</v>
      </c>
      <c r="G53" s="5" t="s">
        <v>265</v>
      </c>
      <c r="H53">
        <f>LEN(A53)</f>
        <v>19</v>
      </c>
      <c r="I53">
        <f>LEN(C53)</f>
        <v>9</v>
      </c>
      <c r="J53">
        <f t="shared" si="1"/>
        <v>22</v>
      </c>
      <c r="K53">
        <f t="shared" si="2"/>
        <v>6</v>
      </c>
      <c r="L53">
        <f t="shared" si="3"/>
        <v>0</v>
      </c>
      <c r="M53">
        <f t="shared" si="4"/>
        <v>5</v>
      </c>
      <c r="N53" s="14" t="str">
        <f>"| "&amp;A53&amp;REPT(" ",H$1-LEN(A53))&amp;" | "&amp;C53&amp;REPT(" ",I$1-LEN(C53))&amp;" | "&amp;D53&amp;REPT(" ",J$1-LEN(D53))&amp;" | "&amp;E53&amp;REPT(" ",K$1-LEN(E53))&amp;" | "&amp;F53&amp;REPT(" ",L$1-LEN(F53))&amp;" | "&amp;G53&amp;REPT(" ",M$1-LEN(G53))&amp;" |"</f>
        <v>| standbyModeFanStage              | operation       | Standby mode fan stage                                           | Number                   |      | 0 - 4                                                                                                |</v>
      </c>
    </row>
    <row r="54" spans="1:14" x14ac:dyDescent="0.25">
      <c r="A54" t="s">
        <v>49</v>
      </c>
      <c r="B54" t="s">
        <v>49</v>
      </c>
      <c r="C54" t="s">
        <v>1311</v>
      </c>
      <c r="D54" t="s">
        <v>271</v>
      </c>
      <c r="E54" t="s">
        <v>1276</v>
      </c>
      <c r="F54" t="s">
        <v>1286</v>
      </c>
      <c r="G54" s="5" t="s">
        <v>267</v>
      </c>
      <c r="H54">
        <f>LEN(A54)</f>
        <v>24</v>
      </c>
      <c r="I54">
        <f>LEN(C54)</f>
        <v>9</v>
      </c>
      <c r="J54">
        <f t="shared" si="1"/>
        <v>27</v>
      </c>
      <c r="K54">
        <f t="shared" si="2"/>
        <v>11</v>
      </c>
      <c r="L54">
        <f t="shared" si="3"/>
        <v>3</v>
      </c>
      <c r="M54">
        <f t="shared" si="4"/>
        <v>7</v>
      </c>
      <c r="N54" s="14" t="str">
        <f>"| "&amp;A54&amp;REPT(" ",H$1-LEN(A54))&amp;" | "&amp;C54&amp;REPT(" ",I$1-LEN(C54))&amp;" | "&amp;D54&amp;REPT(" ",J$1-LEN(D54))&amp;" | "&amp;E54&amp;REPT(" ",K$1-LEN(E54))&amp;" | "&amp;F54&amp;REPT(" ",L$1-LEN(F54))&amp;" | "&amp;G54&amp;REPT(" ",M$1-LEN(G54))&amp;" |"</f>
        <v>| standbyModeRemainingTime         | operation       | Standby mode remaining time                                      | Number:Time              | min  | 0 - 180                                                                                              |</v>
      </c>
    </row>
    <row r="55" spans="1:14" x14ac:dyDescent="0.25">
      <c r="A55" t="s">
        <v>50</v>
      </c>
      <c r="B55" t="s">
        <v>50</v>
      </c>
      <c r="C55" t="s">
        <v>1311</v>
      </c>
      <c r="D55" t="s">
        <v>272</v>
      </c>
      <c r="E55" t="s">
        <v>224</v>
      </c>
      <c r="H55">
        <f>LEN(A55)</f>
        <v>17</v>
      </c>
      <c r="I55">
        <f>LEN(C55)</f>
        <v>9</v>
      </c>
      <c r="J55">
        <f t="shared" si="1"/>
        <v>19</v>
      </c>
      <c r="K55">
        <f t="shared" si="2"/>
        <v>6</v>
      </c>
      <c r="L55">
        <f t="shared" si="3"/>
        <v>0</v>
      </c>
      <c r="M55">
        <f t="shared" si="4"/>
        <v>0</v>
      </c>
      <c r="N55" s="14" t="str">
        <f>"| "&amp;A55&amp;REPT(" ",H$1-LEN(A55))&amp;" | "&amp;C55&amp;REPT(" ",I$1-LEN(C55))&amp;" | "&amp;D55&amp;REPT(" ",J$1-LEN(D55))&amp;" | "&amp;E55&amp;REPT(" ",K$1-LEN(E55))&amp;" | "&amp;F55&amp;REPT(" ",L$1-LEN(F55))&amp;" | "&amp;G55&amp;REPT(" ",M$1-LEN(G55))&amp;" |"</f>
        <v>| standbyModeStatus                | operation       | Standby mode status                                              | Switch                   |      |                                                                                                      |</v>
      </c>
    </row>
    <row r="56" spans="1:14" x14ac:dyDescent="0.25">
      <c r="A56" t="s">
        <v>51</v>
      </c>
      <c r="B56" t="s">
        <v>51</v>
      </c>
      <c r="C56" t="s">
        <v>1311</v>
      </c>
      <c r="D56" t="s">
        <v>273</v>
      </c>
      <c r="E56" t="s">
        <v>224</v>
      </c>
      <c r="G56" t="s">
        <v>1267</v>
      </c>
      <c r="H56">
        <f>LEN(A56)</f>
        <v>13</v>
      </c>
      <c r="I56">
        <f>LEN(C56)</f>
        <v>9</v>
      </c>
      <c r="J56">
        <f t="shared" si="1"/>
        <v>33</v>
      </c>
      <c r="K56">
        <f t="shared" si="2"/>
        <v>6</v>
      </c>
      <c r="L56">
        <f t="shared" si="3"/>
        <v>0</v>
      </c>
      <c r="M56">
        <f t="shared" si="4"/>
        <v>28</v>
      </c>
      <c r="N56" s="14" t="str">
        <f>"| "&amp;A56&amp;REPT(" ",H$1-LEN(A56))&amp;" | "&amp;C56&amp;REPT(" ",I$1-LEN(C56))&amp;" | "&amp;D56&amp;REPT(" ",J$1-LEN(D56))&amp;" | "&amp;E56&amp;REPT(" ",K$1-LEN(E56))&amp;" | "&amp;F56&amp;REPT(" ",L$1-LEN(F56))&amp;" | "&amp;G56&amp;REPT(" ",M$1-LEN(G56))&amp;" |"</f>
        <v>| operatingMode                    | operation       | Operating mode (automatic/manual)                                | Switch                   |      | OFF = automatic, ON = manual                                                                         |</v>
      </c>
    </row>
    <row r="57" spans="1:14" x14ac:dyDescent="0.25">
      <c r="A57" t="s">
        <v>52</v>
      </c>
      <c r="B57" t="s">
        <v>52</v>
      </c>
      <c r="C57" t="s">
        <v>1311</v>
      </c>
      <c r="D57" t="s">
        <v>274</v>
      </c>
      <c r="E57" t="s">
        <v>225</v>
      </c>
      <c r="G57" s="5" t="s">
        <v>265</v>
      </c>
      <c r="H57">
        <f>LEN(A57)</f>
        <v>8</v>
      </c>
      <c r="I57">
        <f>LEN(C57)</f>
        <v>9</v>
      </c>
      <c r="J57">
        <f t="shared" si="1"/>
        <v>9</v>
      </c>
      <c r="K57">
        <f t="shared" si="2"/>
        <v>6</v>
      </c>
      <c r="L57">
        <f t="shared" si="3"/>
        <v>0</v>
      </c>
      <c r="M57">
        <f t="shared" si="4"/>
        <v>5</v>
      </c>
      <c r="N57" s="14" t="str">
        <f>"| "&amp;A57&amp;REPT(" ",H$1-LEN(A57))&amp;" | "&amp;C57&amp;REPT(" ",I$1-LEN(C57))&amp;" | "&amp;D57&amp;REPT(" ",J$1-LEN(D57))&amp;" | "&amp;E57&amp;REPT(" ",K$1-LEN(E57))&amp;" | "&amp;F57&amp;REPT(" ",L$1-LEN(F57))&amp;" | "&amp;G57&amp;REPT(" ",M$1-LEN(G57))&amp;" |"</f>
        <v>| fanStage                         | operation       | Fan stage                                                        | Number                   |      | 0 - 4                                                                                                |</v>
      </c>
    </row>
    <row r="58" spans="1:14" x14ac:dyDescent="0.25">
      <c r="A58" t="s">
        <v>53</v>
      </c>
      <c r="B58" t="s">
        <v>53</v>
      </c>
      <c r="C58" t="s">
        <v>1311</v>
      </c>
      <c r="D58" t="s">
        <v>275</v>
      </c>
      <c r="E58" t="s">
        <v>1275</v>
      </c>
      <c r="F58" t="s">
        <v>1282</v>
      </c>
      <c r="G58" s="5" t="s">
        <v>276</v>
      </c>
      <c r="H58">
        <f>LEN(A58)</f>
        <v>18</v>
      </c>
      <c r="I58">
        <f>LEN(C58)</f>
        <v>9</v>
      </c>
      <c r="J58">
        <f t="shared" si="1"/>
        <v>20</v>
      </c>
      <c r="K58">
        <f t="shared" si="2"/>
        <v>20</v>
      </c>
      <c r="L58">
        <f t="shared" si="3"/>
        <v>1</v>
      </c>
      <c r="M58">
        <f t="shared" si="4"/>
        <v>7</v>
      </c>
      <c r="N58" s="14" t="str">
        <f>"| "&amp;A58&amp;REPT(" ",H$1-LEN(A58))&amp;" | "&amp;C58&amp;REPT(" ",I$1-LEN(C58))&amp;" | "&amp;D58&amp;REPT(" ",J$1-LEN(D58))&amp;" | "&amp;E58&amp;REPT(" ",K$1-LEN(E58))&amp;" | "&amp;F58&amp;REPT(" ",L$1-LEN(F58))&amp;" | "&amp;G58&amp;REPT(" ",M$1-LEN(G58))&amp;" |"</f>
        <v>| percentageFanStage               | operation       | Fan stage in percent                                             | Number:Dimensionless     | %    | 0 - 100                                                                                              |</v>
      </c>
    </row>
    <row r="59" spans="1:14" x14ac:dyDescent="0.25">
      <c r="A59" t="s">
        <v>54</v>
      </c>
      <c r="B59" t="s">
        <v>186</v>
      </c>
      <c r="C59" t="s">
        <v>1307</v>
      </c>
      <c r="D59" t="s">
        <v>277</v>
      </c>
      <c r="E59" t="s">
        <v>1277</v>
      </c>
      <c r="F59" t="s">
        <v>1285</v>
      </c>
      <c r="G59" s="5" t="s">
        <v>281</v>
      </c>
      <c r="H59">
        <f>LEN(A59)</f>
        <v>21</v>
      </c>
      <c r="I59">
        <f>LEN(C59)</f>
        <v>7</v>
      </c>
      <c r="J59">
        <f t="shared" si="1"/>
        <v>28</v>
      </c>
      <c r="K59">
        <f t="shared" si="2"/>
        <v>18</v>
      </c>
      <c r="L59">
        <f t="shared" si="3"/>
        <v>2</v>
      </c>
      <c r="M59">
        <f t="shared" si="4"/>
        <v>14</v>
      </c>
      <c r="N59" s="14" t="str">
        <f>"| "&amp;A59&amp;REPT(" ",H$1-LEN(A59))&amp;" | "&amp;C59&amp;REPT(" ",I$1-LEN(C59))&amp;" | "&amp;D59&amp;REPT(" ",J$1-LEN(D59))&amp;" | "&amp;E59&amp;REPT(" ",K$1-LEN(E59))&amp;" | "&amp;F59&amp;REPT(" ",L$1-LEN(F59))&amp;" | "&amp;G59&amp;REPT(" ",M$1-LEN(G59))&amp;" |"</f>
        <v>| temperatureOutsideAir            | general         | Ouside air temperature in °C                                     | Number:Temperature       | °C   | -27.0 - 9998.9                                                                                       |</v>
      </c>
    </row>
    <row r="60" spans="1:14" x14ac:dyDescent="0.25">
      <c r="A60" t="s">
        <v>55</v>
      </c>
      <c r="B60" t="s">
        <v>186</v>
      </c>
      <c r="C60" t="s">
        <v>1307</v>
      </c>
      <c r="D60" t="s">
        <v>278</v>
      </c>
      <c r="E60" t="s">
        <v>1277</v>
      </c>
      <c r="F60" t="s">
        <v>1285</v>
      </c>
      <c r="G60" s="5" t="s">
        <v>281</v>
      </c>
      <c r="H60">
        <f>LEN(A60)</f>
        <v>20</v>
      </c>
      <c r="I60">
        <f>LEN(C60)</f>
        <v>7</v>
      </c>
      <c r="J60">
        <f t="shared" si="1"/>
        <v>28</v>
      </c>
      <c r="K60">
        <f t="shared" si="2"/>
        <v>18</v>
      </c>
      <c r="L60">
        <f t="shared" si="3"/>
        <v>2</v>
      </c>
      <c r="M60">
        <f t="shared" si="4"/>
        <v>14</v>
      </c>
      <c r="N60" s="14" t="str">
        <f>"| "&amp;A60&amp;REPT(" ",H$1-LEN(A60))&amp;" | "&amp;C60&amp;REPT(" ",I$1-LEN(C60))&amp;" | "&amp;D60&amp;REPT(" ",J$1-LEN(D60))&amp;" | "&amp;E60&amp;REPT(" ",K$1-LEN(E60))&amp;" | "&amp;F60&amp;REPT(" ",L$1-LEN(F60))&amp;" | "&amp;G60&amp;REPT(" ",M$1-LEN(G60))&amp;" |"</f>
        <v>| temperatureSupplyAir             | general         | Supply air temperature in °C                                     | Number:Temperature       | °C   | -27.0 - 9998.9                                                                                       |</v>
      </c>
    </row>
    <row r="61" spans="1:14" x14ac:dyDescent="0.25">
      <c r="A61" t="s">
        <v>56</v>
      </c>
      <c r="B61" t="s">
        <v>186</v>
      </c>
      <c r="C61" t="s">
        <v>1307</v>
      </c>
      <c r="D61" t="s">
        <v>279</v>
      </c>
      <c r="E61" t="s">
        <v>1277</v>
      </c>
      <c r="F61" t="s">
        <v>1285</v>
      </c>
      <c r="G61" s="5" t="s">
        <v>281</v>
      </c>
      <c r="H61">
        <f>LEN(A61)</f>
        <v>22</v>
      </c>
      <c r="I61">
        <f>LEN(C61)</f>
        <v>7</v>
      </c>
      <c r="J61">
        <f t="shared" si="1"/>
        <v>30</v>
      </c>
      <c r="K61">
        <f t="shared" si="2"/>
        <v>18</v>
      </c>
      <c r="L61">
        <f t="shared" si="3"/>
        <v>2</v>
      </c>
      <c r="M61">
        <f t="shared" si="4"/>
        <v>14</v>
      </c>
      <c r="N61" s="14" t="str">
        <f>"| "&amp;A61&amp;REPT(" ",H$1-LEN(A61))&amp;" | "&amp;C61&amp;REPT(" ",I$1-LEN(C61))&amp;" | "&amp;D61&amp;REPT(" ",J$1-LEN(D61))&amp;" | "&amp;E61&amp;REPT(" ",K$1-LEN(E61))&amp;" | "&amp;F61&amp;REPT(" ",L$1-LEN(F61))&amp;" | "&amp;G61&amp;REPT(" ",M$1-LEN(G61))&amp;" |"</f>
        <v>| temperatureOutgoingAir           | general         | Outgoing air temperature in °C                                   | Number:Temperature       | °C   | -27.0 - 9998.9                                                                                       |</v>
      </c>
    </row>
    <row r="62" spans="1:14" x14ac:dyDescent="0.25">
      <c r="A62" t="s">
        <v>57</v>
      </c>
      <c r="B62" t="s">
        <v>186</v>
      </c>
      <c r="C62" t="s">
        <v>1307</v>
      </c>
      <c r="D62" t="s">
        <v>280</v>
      </c>
      <c r="E62" t="s">
        <v>1277</v>
      </c>
      <c r="F62" t="s">
        <v>1285</v>
      </c>
      <c r="G62" s="5" t="s">
        <v>281</v>
      </c>
      <c r="H62">
        <f>LEN(A62)</f>
        <v>21</v>
      </c>
      <c r="I62">
        <f>LEN(C62)</f>
        <v>7</v>
      </c>
      <c r="J62">
        <f t="shared" si="1"/>
        <v>29</v>
      </c>
      <c r="K62">
        <f t="shared" si="2"/>
        <v>18</v>
      </c>
      <c r="L62">
        <f t="shared" si="3"/>
        <v>2</v>
      </c>
      <c r="M62">
        <f t="shared" si="4"/>
        <v>14</v>
      </c>
      <c r="N62" s="14" t="str">
        <f>"| "&amp;A62&amp;REPT(" ",H$1-LEN(A62))&amp;" | "&amp;C62&amp;REPT(" ",I$1-LEN(C62))&amp;" | "&amp;D62&amp;REPT(" ",J$1-LEN(D62))&amp;" | "&amp;E62&amp;REPT(" ",K$1-LEN(E62))&amp;" | "&amp;F62&amp;REPT(" ",L$1-LEN(F62))&amp;" | "&amp;G62&amp;REPT(" ",M$1-LEN(G62))&amp;" |"</f>
        <v>| temperatureExtractAir            | general         | Extract air temperature in °C                                    | Number:Temperature       | °C   | -27.0 - 9998.9                                                                                       |</v>
      </c>
    </row>
    <row r="63" spans="1:14" x14ac:dyDescent="0.25">
      <c r="A63" t="s">
        <v>58</v>
      </c>
      <c r="B63" t="s">
        <v>186</v>
      </c>
      <c r="C63" t="s">
        <v>1307</v>
      </c>
      <c r="D63" t="s">
        <v>316</v>
      </c>
      <c r="E63" t="s">
        <v>1277</v>
      </c>
      <c r="F63" t="s">
        <v>1285</v>
      </c>
      <c r="G63" s="5" t="s">
        <v>281</v>
      </c>
      <c r="H63">
        <f>LEN(A63)</f>
        <v>13</v>
      </c>
      <c r="I63">
        <f>LEN(C63)</f>
        <v>7</v>
      </c>
      <c r="J63">
        <f t="shared" si="1"/>
        <v>35</v>
      </c>
      <c r="K63">
        <f t="shared" si="2"/>
        <v>18</v>
      </c>
      <c r="L63">
        <f t="shared" si="3"/>
        <v>2</v>
      </c>
      <c r="M63">
        <f t="shared" si="4"/>
        <v>14</v>
      </c>
      <c r="N63" s="14" t="str">
        <f>"| "&amp;A63&amp;REPT(" ",H$1-LEN(A63))&amp;" | "&amp;C63&amp;REPT(" ",I$1-LEN(C63))&amp;" | "&amp;D63&amp;REPT(" ",J$1-LEN(D63))&amp;" | "&amp;E63&amp;REPT(" ",K$1-LEN(E63))&amp;" | "&amp;F63&amp;REPT(" ",L$1-LEN(F63))&amp;" | "&amp;G63&amp;REPT(" ",M$1-LEN(G63))&amp;" |"</f>
        <v>| vhzDuctSensor                    | general         | Pre-heater intake temperature in °C                              | Number:Temperature       | °C   | -27.0 - 9998.9                                                                                       |</v>
      </c>
    </row>
    <row r="64" spans="1:14" x14ac:dyDescent="0.25">
      <c r="A64" t="s">
        <v>59</v>
      </c>
      <c r="B64" t="s">
        <v>186</v>
      </c>
      <c r="C64" t="s">
        <v>1307</v>
      </c>
      <c r="D64" t="s">
        <v>315</v>
      </c>
      <c r="E64" t="s">
        <v>1277</v>
      </c>
      <c r="F64" t="s">
        <v>1285</v>
      </c>
      <c r="G64" s="5" t="s">
        <v>281</v>
      </c>
      <c r="H64">
        <f>LEN(A64)</f>
        <v>15</v>
      </c>
      <c r="I64">
        <f>LEN(C64)</f>
        <v>7</v>
      </c>
      <c r="J64">
        <f t="shared" si="1"/>
        <v>37</v>
      </c>
      <c r="K64">
        <f t="shared" si="2"/>
        <v>18</v>
      </c>
      <c r="L64">
        <f t="shared" si="3"/>
        <v>2</v>
      </c>
      <c r="M64">
        <f t="shared" si="4"/>
        <v>14</v>
      </c>
      <c r="N64" s="14" t="str">
        <f>"| "&amp;A64&amp;REPT(" ",H$1-LEN(A64))&amp;" | "&amp;C64&amp;REPT(" ",I$1-LEN(C64))&amp;" | "&amp;D64&amp;REPT(" ",J$1-LEN(D64))&amp;" | "&amp;E64&amp;REPT(" ",K$1-LEN(E64))&amp;" | "&amp;F64&amp;REPT(" ",L$1-LEN(F64))&amp;" | "&amp;G64&amp;REPT(" ",M$1-LEN(G64))&amp;" |"</f>
        <v>| nhzReturnSensor                  | general         | After-heater return temperature in °C                            | Number:Temperature       | °C   | -27.0 - 9998.9                                                                                       |</v>
      </c>
    </row>
    <row r="65" spans="1:14" x14ac:dyDescent="0.25">
      <c r="A65" t="s">
        <v>60</v>
      </c>
      <c r="B65" t="s">
        <v>187</v>
      </c>
      <c r="C65" t="s">
        <v>1308</v>
      </c>
      <c r="D65" t="s">
        <v>283</v>
      </c>
      <c r="E65" t="s">
        <v>1275</v>
      </c>
      <c r="F65" t="s">
        <v>1282</v>
      </c>
      <c r="G65" s="5" t="s">
        <v>282</v>
      </c>
      <c r="H65">
        <f>LEN(A65)</f>
        <v>29</v>
      </c>
      <c r="I65">
        <f>LEN(C65)</f>
        <v>15</v>
      </c>
      <c r="J65">
        <f t="shared" si="1"/>
        <v>26</v>
      </c>
      <c r="K65">
        <f t="shared" si="2"/>
        <v>20</v>
      </c>
      <c r="L65">
        <f t="shared" si="3"/>
        <v>1</v>
      </c>
      <c r="M65">
        <f t="shared" si="4"/>
        <v>13</v>
      </c>
      <c r="N65" s="14" t="str">
        <f>"| "&amp;A65&amp;REPT(" ",H$1-LEN(A65))&amp;" | "&amp;C65&amp;REPT(" ",I$1-LEN(C65))&amp;" | "&amp;D65&amp;REPT(" ",J$1-LEN(D65))&amp;" | "&amp;E65&amp;REPT(" ",K$1-LEN(E65))&amp;" | "&amp;F65&amp;REPT(" ",L$1-LEN(F65))&amp;" | "&amp;G65&amp;REPT(" ",M$1-LEN(G65))&amp;" |"</f>
        <v>| externalSensorKwlFtfHumidity1    | humidityControl | External humidity sensor 1                                       | Number:Dimensionless     | %    | -0.0 - 9998.9                                                                                        |</v>
      </c>
    </row>
    <row r="66" spans="1:14" x14ac:dyDescent="0.25">
      <c r="A66" t="s">
        <v>61</v>
      </c>
      <c r="B66" t="s">
        <v>187</v>
      </c>
      <c r="C66" t="s">
        <v>1308</v>
      </c>
      <c r="D66" t="s">
        <v>284</v>
      </c>
      <c r="E66" t="s">
        <v>1275</v>
      </c>
      <c r="F66" t="s">
        <v>1282</v>
      </c>
      <c r="G66" s="5" t="s">
        <v>282</v>
      </c>
      <c r="H66">
        <f>LEN(A66)</f>
        <v>29</v>
      </c>
      <c r="I66">
        <f>LEN(C66)</f>
        <v>15</v>
      </c>
      <c r="J66">
        <f t="shared" si="1"/>
        <v>26</v>
      </c>
      <c r="K66">
        <f t="shared" si="2"/>
        <v>20</v>
      </c>
      <c r="L66">
        <f t="shared" si="3"/>
        <v>1</v>
      </c>
      <c r="M66">
        <f t="shared" si="4"/>
        <v>13</v>
      </c>
      <c r="N66" s="14" t="str">
        <f>"| "&amp;A66&amp;REPT(" ",H$1-LEN(A66))&amp;" | "&amp;C66&amp;REPT(" ",I$1-LEN(C66))&amp;" | "&amp;D66&amp;REPT(" ",J$1-LEN(D66))&amp;" | "&amp;E66&amp;REPT(" ",K$1-LEN(E66))&amp;" | "&amp;F66&amp;REPT(" ",L$1-LEN(F66))&amp;" | "&amp;G66&amp;REPT(" ",M$1-LEN(G66))&amp;" |"</f>
        <v>| externalSensorKwlFtfHumidity2    | humidityControl | External humidity sensor 2                                       | Number:Dimensionless     | %    | -0.0 - 9998.9                                                                                        |</v>
      </c>
    </row>
    <row r="67" spans="1:14" x14ac:dyDescent="0.25">
      <c r="A67" t="s">
        <v>62</v>
      </c>
      <c r="B67" t="s">
        <v>187</v>
      </c>
      <c r="C67" t="s">
        <v>1308</v>
      </c>
      <c r="D67" t="s">
        <v>285</v>
      </c>
      <c r="E67" t="s">
        <v>1275</v>
      </c>
      <c r="F67" t="s">
        <v>1282</v>
      </c>
      <c r="G67" s="5" t="s">
        <v>282</v>
      </c>
      <c r="H67">
        <f>LEN(A67)</f>
        <v>29</v>
      </c>
      <c r="I67">
        <f>LEN(C67)</f>
        <v>15</v>
      </c>
      <c r="J67">
        <f t="shared" si="1"/>
        <v>26</v>
      </c>
      <c r="K67">
        <f t="shared" si="2"/>
        <v>20</v>
      </c>
      <c r="L67">
        <f t="shared" si="3"/>
        <v>1</v>
      </c>
      <c r="M67">
        <f t="shared" si="4"/>
        <v>13</v>
      </c>
      <c r="N67" s="14" t="str">
        <f>"| "&amp;A67&amp;REPT(" ",H$1-LEN(A67))&amp;" | "&amp;C67&amp;REPT(" ",I$1-LEN(C67))&amp;" | "&amp;D67&amp;REPT(" ",J$1-LEN(D67))&amp;" | "&amp;E67&amp;REPT(" ",K$1-LEN(E67))&amp;" | "&amp;F67&amp;REPT(" ",L$1-LEN(F67))&amp;" | "&amp;G67&amp;REPT(" ",M$1-LEN(G67))&amp;" |"</f>
        <v>| externalSensorKwlFtfHumidity3    | humidityControl | External humidity sensor 3                                       | Number:Dimensionless     | %    | -0.0 - 9998.9                                                                                        |</v>
      </c>
    </row>
    <row r="68" spans="1:14" x14ac:dyDescent="0.25">
      <c r="A68" t="s">
        <v>63</v>
      </c>
      <c r="B68" t="s">
        <v>187</v>
      </c>
      <c r="C68" t="s">
        <v>1308</v>
      </c>
      <c r="D68" t="s">
        <v>286</v>
      </c>
      <c r="E68" t="s">
        <v>1275</v>
      </c>
      <c r="F68" t="s">
        <v>1282</v>
      </c>
      <c r="G68" s="5" t="s">
        <v>282</v>
      </c>
      <c r="H68">
        <f>LEN(A68)</f>
        <v>29</v>
      </c>
      <c r="I68">
        <f>LEN(C68)</f>
        <v>15</v>
      </c>
      <c r="J68">
        <f t="shared" si="1"/>
        <v>26</v>
      </c>
      <c r="K68">
        <f t="shared" si="2"/>
        <v>20</v>
      </c>
      <c r="L68">
        <f t="shared" si="3"/>
        <v>1</v>
      </c>
      <c r="M68">
        <f t="shared" si="4"/>
        <v>13</v>
      </c>
      <c r="N68" s="14" t="str">
        <f>"| "&amp;A68&amp;REPT(" ",H$1-LEN(A68))&amp;" | "&amp;C68&amp;REPT(" ",I$1-LEN(C68))&amp;" | "&amp;D68&amp;REPT(" ",J$1-LEN(D68))&amp;" | "&amp;E68&amp;REPT(" ",K$1-LEN(E68))&amp;" | "&amp;F68&amp;REPT(" ",L$1-LEN(F68))&amp;" | "&amp;G68&amp;REPT(" ",M$1-LEN(G68))&amp;" |"</f>
        <v>| externalSensorKwlFtfHumidity4    | humidityControl | External humidity sensor 4                                       | Number:Dimensionless     | %    | -0.0 - 9998.9                                                                                        |</v>
      </c>
    </row>
    <row r="69" spans="1:14" x14ac:dyDescent="0.25">
      <c r="A69" t="s">
        <v>64</v>
      </c>
      <c r="B69" t="s">
        <v>187</v>
      </c>
      <c r="C69" t="s">
        <v>1308</v>
      </c>
      <c r="D69" t="s">
        <v>287</v>
      </c>
      <c r="E69" t="s">
        <v>1275</v>
      </c>
      <c r="F69" t="s">
        <v>1282</v>
      </c>
      <c r="G69" s="5" t="s">
        <v>282</v>
      </c>
      <c r="H69">
        <f>LEN(A69)</f>
        <v>29</v>
      </c>
      <c r="I69">
        <f>LEN(C69)</f>
        <v>15</v>
      </c>
      <c r="J69">
        <f t="shared" ref="J69:J133" si="5">LEN(D69)</f>
        <v>26</v>
      </c>
      <c r="K69">
        <f t="shared" ref="K69:K133" si="6">LEN(E69)</f>
        <v>20</v>
      </c>
      <c r="L69">
        <f t="shared" ref="L69:L132" si="7">LEN(F69)</f>
        <v>1</v>
      </c>
      <c r="M69">
        <f t="shared" ref="M69:M133" si="8">LEN(G69)</f>
        <v>13</v>
      </c>
      <c r="N69" s="14" t="str">
        <f>"| "&amp;A69&amp;REPT(" ",H$1-LEN(A69))&amp;" | "&amp;C69&amp;REPT(" ",I$1-LEN(C69))&amp;" | "&amp;D69&amp;REPT(" ",J$1-LEN(D69))&amp;" | "&amp;E69&amp;REPT(" ",K$1-LEN(E69))&amp;" | "&amp;F69&amp;REPT(" ",L$1-LEN(F69))&amp;" | "&amp;G69&amp;REPT(" ",M$1-LEN(G69))&amp;" |"</f>
        <v>| externalSensorKwlFtfHumidity5    | humidityControl | External humidity sensor 5                                       | Number:Dimensionless     | %    | -0.0 - 9998.9                                                                                        |</v>
      </c>
    </row>
    <row r="70" spans="1:14" x14ac:dyDescent="0.25">
      <c r="A70" t="s">
        <v>65</v>
      </c>
      <c r="B70" t="s">
        <v>187</v>
      </c>
      <c r="C70" t="s">
        <v>1308</v>
      </c>
      <c r="D70" t="s">
        <v>288</v>
      </c>
      <c r="E70" t="s">
        <v>1275</v>
      </c>
      <c r="F70" t="s">
        <v>1282</v>
      </c>
      <c r="G70" s="5" t="s">
        <v>282</v>
      </c>
      <c r="H70">
        <f>LEN(A70)</f>
        <v>29</v>
      </c>
      <c r="I70">
        <f>LEN(C70)</f>
        <v>15</v>
      </c>
      <c r="J70">
        <f t="shared" si="5"/>
        <v>26</v>
      </c>
      <c r="K70">
        <f t="shared" si="6"/>
        <v>20</v>
      </c>
      <c r="L70">
        <f t="shared" si="7"/>
        <v>1</v>
      </c>
      <c r="M70">
        <f t="shared" si="8"/>
        <v>13</v>
      </c>
      <c r="N70" s="14" t="str">
        <f>"| "&amp;A70&amp;REPT(" ",H$1-LEN(A70))&amp;" | "&amp;C70&amp;REPT(" ",I$1-LEN(C70))&amp;" | "&amp;D70&amp;REPT(" ",J$1-LEN(D70))&amp;" | "&amp;E70&amp;REPT(" ",K$1-LEN(E70))&amp;" | "&amp;F70&amp;REPT(" ",L$1-LEN(F70))&amp;" | "&amp;G70&amp;REPT(" ",M$1-LEN(G70))&amp;" |"</f>
        <v>| externalSensorKwlFtfHumidity6    | humidityControl | External humidity sensor 6                                       | Number:Dimensionless     | %    | -0.0 - 9998.9                                                                                        |</v>
      </c>
    </row>
    <row r="71" spans="1:14" x14ac:dyDescent="0.25">
      <c r="A71" t="s">
        <v>66</v>
      </c>
      <c r="B71" t="s">
        <v>187</v>
      </c>
      <c r="C71" t="s">
        <v>1308</v>
      </c>
      <c r="D71" t="s">
        <v>289</v>
      </c>
      <c r="E71" t="s">
        <v>1275</v>
      </c>
      <c r="F71" t="s">
        <v>1282</v>
      </c>
      <c r="G71" s="5" t="s">
        <v>282</v>
      </c>
      <c r="H71">
        <f>LEN(A71)</f>
        <v>29</v>
      </c>
      <c r="I71">
        <f>LEN(C71)</f>
        <v>15</v>
      </c>
      <c r="J71">
        <f t="shared" si="5"/>
        <v>26</v>
      </c>
      <c r="K71">
        <f t="shared" si="6"/>
        <v>20</v>
      </c>
      <c r="L71">
        <f t="shared" si="7"/>
        <v>1</v>
      </c>
      <c r="M71">
        <f t="shared" si="8"/>
        <v>13</v>
      </c>
      <c r="N71" s="14" t="str">
        <f>"| "&amp;A71&amp;REPT(" ",H$1-LEN(A71))&amp;" | "&amp;C71&amp;REPT(" ",I$1-LEN(C71))&amp;" | "&amp;D71&amp;REPT(" ",J$1-LEN(D71))&amp;" | "&amp;E71&amp;REPT(" ",K$1-LEN(E71))&amp;" | "&amp;F71&amp;REPT(" ",L$1-LEN(F71))&amp;" | "&amp;G71&amp;REPT(" ",M$1-LEN(G71))&amp;" |"</f>
        <v>| externalSensorKwlFtfHumidity7    | humidityControl | External humidity sensor 7                                       | Number:Dimensionless     | %    | -0.0 - 9998.9                                                                                        |</v>
      </c>
    </row>
    <row r="72" spans="1:14" x14ac:dyDescent="0.25">
      <c r="A72" t="s">
        <v>67</v>
      </c>
      <c r="B72" t="s">
        <v>187</v>
      </c>
      <c r="C72" t="s">
        <v>1308</v>
      </c>
      <c r="D72" t="s">
        <v>290</v>
      </c>
      <c r="E72" t="s">
        <v>1275</v>
      </c>
      <c r="F72" t="s">
        <v>1282</v>
      </c>
      <c r="G72" s="5" t="s">
        <v>282</v>
      </c>
      <c r="H72">
        <f>LEN(A72)</f>
        <v>29</v>
      </c>
      <c r="I72">
        <f>LEN(C72)</f>
        <v>15</v>
      </c>
      <c r="J72">
        <f t="shared" si="5"/>
        <v>26</v>
      </c>
      <c r="K72">
        <f t="shared" si="6"/>
        <v>20</v>
      </c>
      <c r="L72">
        <f t="shared" si="7"/>
        <v>1</v>
      </c>
      <c r="M72">
        <f t="shared" si="8"/>
        <v>13</v>
      </c>
      <c r="N72" s="14" t="str">
        <f>"| "&amp;A72&amp;REPT(" ",H$1-LEN(A72))&amp;" | "&amp;C72&amp;REPT(" ",I$1-LEN(C72))&amp;" | "&amp;D72&amp;REPT(" ",J$1-LEN(D72))&amp;" | "&amp;E72&amp;REPT(" ",K$1-LEN(E72))&amp;" | "&amp;F72&amp;REPT(" ",L$1-LEN(F72))&amp;" | "&amp;G72&amp;REPT(" ",M$1-LEN(G72))&amp;" |"</f>
        <v>| externalSensorKwlFtfHumidity8    | humidityControl | External humidity sensor 8                                       | Number:Dimensionless     | %    | -0.0 - 9998.9                                                                                        |</v>
      </c>
    </row>
    <row r="73" spans="1:14" x14ac:dyDescent="0.25">
      <c r="A73" t="s">
        <v>68</v>
      </c>
      <c r="B73" t="s">
        <v>186</v>
      </c>
      <c r="C73" t="s">
        <v>1308</v>
      </c>
      <c r="D73" t="s">
        <v>291</v>
      </c>
      <c r="E73" t="s">
        <v>1277</v>
      </c>
      <c r="F73" t="s">
        <v>1285</v>
      </c>
      <c r="G73" s="5" t="s">
        <v>281</v>
      </c>
      <c r="H73">
        <f>LEN(A73)</f>
        <v>32</v>
      </c>
      <c r="I73">
        <f>LEN(C73)</f>
        <v>15</v>
      </c>
      <c r="J73">
        <f t="shared" si="5"/>
        <v>29</v>
      </c>
      <c r="K73">
        <f t="shared" si="6"/>
        <v>18</v>
      </c>
      <c r="L73">
        <f t="shared" si="7"/>
        <v>2</v>
      </c>
      <c r="M73">
        <f t="shared" si="8"/>
        <v>14</v>
      </c>
      <c r="N73" s="14" t="str">
        <f>"| "&amp;A73&amp;REPT(" ",H$1-LEN(A73))&amp;" | "&amp;C73&amp;REPT(" ",I$1-LEN(C73))&amp;" | "&amp;D73&amp;REPT(" ",J$1-LEN(D73))&amp;" | "&amp;E73&amp;REPT(" ",K$1-LEN(E73))&amp;" | "&amp;F73&amp;REPT(" ",L$1-LEN(F73))&amp;" | "&amp;G73&amp;REPT(" ",M$1-LEN(G73))&amp;" |"</f>
        <v>| externalSensorKwlFtfTemperature1 | humidityControl | External temperature sensor 1                                    | Number:Temperature       | °C   | -27.0 - 9998.9                                                                                       |</v>
      </c>
    </row>
    <row r="74" spans="1:14" x14ac:dyDescent="0.25">
      <c r="A74" t="s">
        <v>69</v>
      </c>
      <c r="B74" t="s">
        <v>186</v>
      </c>
      <c r="C74" t="s">
        <v>1308</v>
      </c>
      <c r="D74" t="s">
        <v>292</v>
      </c>
      <c r="E74" t="s">
        <v>1277</v>
      </c>
      <c r="F74" t="s">
        <v>1285</v>
      </c>
      <c r="G74" s="5" t="s">
        <v>281</v>
      </c>
      <c r="H74">
        <f>LEN(A74)</f>
        <v>32</v>
      </c>
      <c r="I74">
        <f>LEN(C74)</f>
        <v>15</v>
      </c>
      <c r="J74">
        <f t="shared" si="5"/>
        <v>29</v>
      </c>
      <c r="K74">
        <f t="shared" si="6"/>
        <v>18</v>
      </c>
      <c r="L74">
        <f t="shared" si="7"/>
        <v>2</v>
      </c>
      <c r="M74">
        <f t="shared" si="8"/>
        <v>14</v>
      </c>
      <c r="N74" s="14" t="str">
        <f>"| "&amp;A74&amp;REPT(" ",H$1-LEN(A74))&amp;" | "&amp;C74&amp;REPT(" ",I$1-LEN(C74))&amp;" | "&amp;D74&amp;REPT(" ",J$1-LEN(D74))&amp;" | "&amp;E74&amp;REPT(" ",K$1-LEN(E74))&amp;" | "&amp;F74&amp;REPT(" ",L$1-LEN(F74))&amp;" | "&amp;G74&amp;REPT(" ",M$1-LEN(G74))&amp;" |"</f>
        <v>| externalSensorKwlFtfTemperature2 | humidityControl | External temperature sensor 2                                    | Number:Temperature       | °C   | -27.0 - 9998.9                                                                                       |</v>
      </c>
    </row>
    <row r="75" spans="1:14" x14ac:dyDescent="0.25">
      <c r="A75" t="s">
        <v>70</v>
      </c>
      <c r="B75" t="s">
        <v>186</v>
      </c>
      <c r="C75" t="s">
        <v>1308</v>
      </c>
      <c r="D75" t="s">
        <v>293</v>
      </c>
      <c r="E75" t="s">
        <v>1277</v>
      </c>
      <c r="F75" t="s">
        <v>1285</v>
      </c>
      <c r="G75" s="5" t="s">
        <v>281</v>
      </c>
      <c r="H75">
        <f>LEN(A75)</f>
        <v>32</v>
      </c>
      <c r="I75">
        <f>LEN(C75)</f>
        <v>15</v>
      </c>
      <c r="J75">
        <f t="shared" si="5"/>
        <v>29</v>
      </c>
      <c r="K75">
        <f t="shared" si="6"/>
        <v>18</v>
      </c>
      <c r="L75">
        <f t="shared" si="7"/>
        <v>2</v>
      </c>
      <c r="M75">
        <f t="shared" si="8"/>
        <v>14</v>
      </c>
      <c r="N75" s="14" t="str">
        <f>"| "&amp;A75&amp;REPT(" ",H$1-LEN(A75))&amp;" | "&amp;C75&amp;REPT(" ",I$1-LEN(C75))&amp;" | "&amp;D75&amp;REPT(" ",J$1-LEN(D75))&amp;" | "&amp;E75&amp;REPT(" ",K$1-LEN(E75))&amp;" | "&amp;F75&amp;REPT(" ",L$1-LEN(F75))&amp;" | "&amp;G75&amp;REPT(" ",M$1-LEN(G75))&amp;" |"</f>
        <v>| externalSensorKwlFtfTemperature3 | humidityControl | External temperature sensor 3                                    | Number:Temperature       | °C   | -27.0 - 9998.9                                                                                       |</v>
      </c>
    </row>
    <row r="76" spans="1:14" x14ac:dyDescent="0.25">
      <c r="A76" t="s">
        <v>71</v>
      </c>
      <c r="B76" t="s">
        <v>186</v>
      </c>
      <c r="C76" t="s">
        <v>1308</v>
      </c>
      <c r="D76" t="s">
        <v>294</v>
      </c>
      <c r="E76" t="s">
        <v>1277</v>
      </c>
      <c r="F76" t="s">
        <v>1285</v>
      </c>
      <c r="G76" s="5" t="s">
        <v>281</v>
      </c>
      <c r="H76">
        <f>LEN(A76)</f>
        <v>32</v>
      </c>
      <c r="I76">
        <f>LEN(C76)</f>
        <v>15</v>
      </c>
      <c r="J76">
        <f t="shared" si="5"/>
        <v>29</v>
      </c>
      <c r="K76">
        <f t="shared" si="6"/>
        <v>18</v>
      </c>
      <c r="L76">
        <f t="shared" si="7"/>
        <v>2</v>
      </c>
      <c r="M76">
        <f t="shared" si="8"/>
        <v>14</v>
      </c>
      <c r="N76" s="14" t="str">
        <f>"| "&amp;A76&amp;REPT(" ",H$1-LEN(A76))&amp;" | "&amp;C76&amp;REPT(" ",I$1-LEN(C76))&amp;" | "&amp;D76&amp;REPT(" ",J$1-LEN(D76))&amp;" | "&amp;E76&amp;REPT(" ",K$1-LEN(E76))&amp;" | "&amp;F76&amp;REPT(" ",L$1-LEN(F76))&amp;" | "&amp;G76&amp;REPT(" ",M$1-LEN(G76))&amp;" |"</f>
        <v>| externalSensorKwlFtfTemperature4 | humidityControl | External temperature sensor 4                                    | Number:Temperature       | °C   | -27.0 - 9998.9                                                                                       |</v>
      </c>
    </row>
    <row r="77" spans="1:14" x14ac:dyDescent="0.25">
      <c r="A77" t="s">
        <v>72</v>
      </c>
      <c r="B77" t="s">
        <v>186</v>
      </c>
      <c r="C77" t="s">
        <v>1308</v>
      </c>
      <c r="D77" t="s">
        <v>295</v>
      </c>
      <c r="E77" t="s">
        <v>1277</v>
      </c>
      <c r="F77" t="s">
        <v>1285</v>
      </c>
      <c r="G77" s="5" t="s">
        <v>281</v>
      </c>
      <c r="H77">
        <f>LEN(A77)</f>
        <v>32</v>
      </c>
      <c r="I77">
        <f>LEN(C77)</f>
        <v>15</v>
      </c>
      <c r="J77">
        <f t="shared" si="5"/>
        <v>29</v>
      </c>
      <c r="K77">
        <f t="shared" si="6"/>
        <v>18</v>
      </c>
      <c r="L77">
        <f t="shared" si="7"/>
        <v>2</v>
      </c>
      <c r="M77">
        <f t="shared" si="8"/>
        <v>14</v>
      </c>
      <c r="N77" s="14" t="str">
        <f>"| "&amp;A77&amp;REPT(" ",H$1-LEN(A77))&amp;" | "&amp;C77&amp;REPT(" ",I$1-LEN(C77))&amp;" | "&amp;D77&amp;REPT(" ",J$1-LEN(D77))&amp;" | "&amp;E77&amp;REPT(" ",K$1-LEN(E77))&amp;" | "&amp;F77&amp;REPT(" ",L$1-LEN(F77))&amp;" | "&amp;G77&amp;REPT(" ",M$1-LEN(G77))&amp;" |"</f>
        <v>| externalSensorKwlFtfTemperature5 | humidityControl | External temperature sensor 5                                    | Number:Temperature       | °C   | -27.0 - 9998.9                                                                                       |</v>
      </c>
    </row>
    <row r="78" spans="1:14" x14ac:dyDescent="0.25">
      <c r="A78" t="s">
        <v>73</v>
      </c>
      <c r="B78" t="s">
        <v>186</v>
      </c>
      <c r="C78" t="s">
        <v>1308</v>
      </c>
      <c r="D78" t="s">
        <v>296</v>
      </c>
      <c r="E78" t="s">
        <v>1277</v>
      </c>
      <c r="F78" t="s">
        <v>1285</v>
      </c>
      <c r="G78" s="5" t="s">
        <v>281</v>
      </c>
      <c r="H78">
        <f>LEN(A78)</f>
        <v>32</v>
      </c>
      <c r="I78">
        <f>LEN(C78)</f>
        <v>15</v>
      </c>
      <c r="J78">
        <f t="shared" si="5"/>
        <v>29</v>
      </c>
      <c r="K78">
        <f t="shared" si="6"/>
        <v>18</v>
      </c>
      <c r="L78">
        <f t="shared" si="7"/>
        <v>2</v>
      </c>
      <c r="M78">
        <f t="shared" si="8"/>
        <v>14</v>
      </c>
      <c r="N78" s="14" t="str">
        <f>"| "&amp;A78&amp;REPT(" ",H$1-LEN(A78))&amp;" | "&amp;C78&amp;REPT(" ",I$1-LEN(C78))&amp;" | "&amp;D78&amp;REPT(" ",J$1-LEN(D78))&amp;" | "&amp;E78&amp;REPT(" ",K$1-LEN(E78))&amp;" | "&amp;F78&amp;REPT(" ",L$1-LEN(F78))&amp;" | "&amp;G78&amp;REPT(" ",M$1-LEN(G78))&amp;" |"</f>
        <v>| externalSensorKwlFtfTemperature6 | humidityControl | External temperature sensor 6                                    | Number:Temperature       | °C   | -27.0 - 9998.9                                                                                       |</v>
      </c>
    </row>
    <row r="79" spans="1:14" x14ac:dyDescent="0.25">
      <c r="A79" t="s">
        <v>74</v>
      </c>
      <c r="B79" t="s">
        <v>186</v>
      </c>
      <c r="C79" t="s">
        <v>1308</v>
      </c>
      <c r="D79" t="s">
        <v>297</v>
      </c>
      <c r="E79" t="s">
        <v>1277</v>
      </c>
      <c r="F79" t="s">
        <v>1285</v>
      </c>
      <c r="G79" s="5" t="s">
        <v>281</v>
      </c>
      <c r="H79">
        <f>LEN(A79)</f>
        <v>32</v>
      </c>
      <c r="I79">
        <f>LEN(C79)</f>
        <v>15</v>
      </c>
      <c r="J79">
        <f t="shared" si="5"/>
        <v>29</v>
      </c>
      <c r="K79">
        <f t="shared" si="6"/>
        <v>18</v>
      </c>
      <c r="L79">
        <f t="shared" si="7"/>
        <v>2</v>
      </c>
      <c r="M79">
        <f t="shared" si="8"/>
        <v>14</v>
      </c>
      <c r="N79" s="14" t="str">
        <f>"| "&amp;A79&amp;REPT(" ",H$1-LEN(A79))&amp;" | "&amp;C79&amp;REPT(" ",I$1-LEN(C79))&amp;" | "&amp;D79&amp;REPT(" ",J$1-LEN(D79))&amp;" | "&amp;E79&amp;REPT(" ",K$1-LEN(E79))&amp;" | "&amp;F79&amp;REPT(" ",L$1-LEN(F79))&amp;" | "&amp;G79&amp;REPT(" ",M$1-LEN(G79))&amp;" |"</f>
        <v>| externalSensorKwlFtfTemperature7 | humidityControl | External temperature sensor 7                                    | Number:Temperature       | °C   | -27.0 - 9998.9                                                                                       |</v>
      </c>
    </row>
    <row r="80" spans="1:14" x14ac:dyDescent="0.25">
      <c r="A80" t="s">
        <v>75</v>
      </c>
      <c r="B80" t="s">
        <v>186</v>
      </c>
      <c r="C80" t="s">
        <v>1308</v>
      </c>
      <c r="D80" t="s">
        <v>298</v>
      </c>
      <c r="E80" t="s">
        <v>1277</v>
      </c>
      <c r="F80" t="s">
        <v>1285</v>
      </c>
      <c r="G80" s="5" t="s">
        <v>281</v>
      </c>
      <c r="H80">
        <f>LEN(A80)</f>
        <v>32</v>
      </c>
      <c r="I80">
        <f>LEN(C80)</f>
        <v>15</v>
      </c>
      <c r="J80">
        <f t="shared" si="5"/>
        <v>29</v>
      </c>
      <c r="K80">
        <f t="shared" si="6"/>
        <v>18</v>
      </c>
      <c r="L80">
        <f t="shared" si="7"/>
        <v>2</v>
      </c>
      <c r="M80">
        <f t="shared" si="8"/>
        <v>14</v>
      </c>
      <c r="N80" s="14" t="str">
        <f>"| "&amp;A80&amp;REPT(" ",H$1-LEN(A80))&amp;" | "&amp;C80&amp;REPT(" ",I$1-LEN(C80))&amp;" | "&amp;D80&amp;REPT(" ",J$1-LEN(D80))&amp;" | "&amp;E80&amp;REPT(" ",K$1-LEN(E80))&amp;" | "&amp;F80&amp;REPT(" ",L$1-LEN(F80))&amp;" | "&amp;G80&amp;REPT(" ",M$1-LEN(G80))&amp;" |"</f>
        <v>| externalSensorKwlFtfTemperature8 | humidityControl | External temperature sensor 8                                    | Number:Temperature       | °C   | -27.0 - 9998.9                                                                                       |</v>
      </c>
    </row>
    <row r="81" spans="1:14" x14ac:dyDescent="0.25">
      <c r="A81" t="s">
        <v>76</v>
      </c>
      <c r="B81" t="s">
        <v>188</v>
      </c>
      <c r="C81" t="s">
        <v>1309</v>
      </c>
      <c r="D81" t="s">
        <v>299</v>
      </c>
      <c r="E81" t="s">
        <v>1275</v>
      </c>
      <c r="F81" t="s">
        <v>1284</v>
      </c>
      <c r="G81" s="5" t="s">
        <v>282</v>
      </c>
      <c r="H81">
        <f>LEN(A81)</f>
        <v>21</v>
      </c>
      <c r="I81">
        <f>LEN(C81)</f>
        <v>10</v>
      </c>
      <c r="J81">
        <f t="shared" si="5"/>
        <v>21</v>
      </c>
      <c r="K81">
        <f t="shared" si="6"/>
        <v>20</v>
      </c>
      <c r="L81">
        <f t="shared" si="7"/>
        <v>3</v>
      </c>
      <c r="M81">
        <f t="shared" si="8"/>
        <v>13</v>
      </c>
      <c r="N81" s="14" t="str">
        <f>"| "&amp;A81&amp;REPT(" ",H$1-LEN(A81))&amp;" | "&amp;C81&amp;REPT(" ",I$1-LEN(C81))&amp;" | "&amp;D81&amp;REPT(" ",J$1-LEN(D81))&amp;" | "&amp;E81&amp;REPT(" ",K$1-LEN(E81))&amp;" | "&amp;F81&amp;REPT(" ",L$1-LEN(F81))&amp;" | "&amp;G81&amp;REPT(" ",M$1-LEN(G81))&amp;" |"</f>
        <v>| externalSensorKwlCo21            | co2Control      | External CO2 sensor 1                                            | Number:Dimensionless     | ppm  | -0.0 - 9998.9                                                                                        |</v>
      </c>
    </row>
    <row r="82" spans="1:14" x14ac:dyDescent="0.25">
      <c r="A82" t="s">
        <v>77</v>
      </c>
      <c r="B82" t="s">
        <v>188</v>
      </c>
      <c r="C82" t="s">
        <v>1309</v>
      </c>
      <c r="D82" t="s">
        <v>301</v>
      </c>
      <c r="E82" t="s">
        <v>1275</v>
      </c>
      <c r="F82" t="s">
        <v>1284</v>
      </c>
      <c r="G82" s="5" t="s">
        <v>282</v>
      </c>
      <c r="H82">
        <f>LEN(A82)</f>
        <v>21</v>
      </c>
      <c r="I82">
        <f>LEN(C82)</f>
        <v>10</v>
      </c>
      <c r="J82">
        <f t="shared" si="5"/>
        <v>21</v>
      </c>
      <c r="K82">
        <f t="shared" si="6"/>
        <v>20</v>
      </c>
      <c r="L82">
        <f t="shared" si="7"/>
        <v>3</v>
      </c>
      <c r="M82">
        <f t="shared" si="8"/>
        <v>13</v>
      </c>
      <c r="N82" s="14" t="str">
        <f>"| "&amp;A82&amp;REPT(" ",H$1-LEN(A82))&amp;" | "&amp;C82&amp;REPT(" ",I$1-LEN(C82))&amp;" | "&amp;D82&amp;REPT(" ",J$1-LEN(D82))&amp;" | "&amp;E82&amp;REPT(" ",K$1-LEN(E82))&amp;" | "&amp;F82&amp;REPT(" ",L$1-LEN(F82))&amp;" | "&amp;G82&amp;REPT(" ",M$1-LEN(G82))&amp;" |"</f>
        <v>| externalSensorKwlCo22            | co2Control      | External CO2 sensor 2                                            | Number:Dimensionless     | ppm  | -0.0 - 9998.9                                                                                        |</v>
      </c>
    </row>
    <row r="83" spans="1:14" x14ac:dyDescent="0.25">
      <c r="A83" t="s">
        <v>78</v>
      </c>
      <c r="B83" t="s">
        <v>188</v>
      </c>
      <c r="C83" t="s">
        <v>1309</v>
      </c>
      <c r="D83" t="s">
        <v>302</v>
      </c>
      <c r="E83" t="s">
        <v>1275</v>
      </c>
      <c r="F83" t="s">
        <v>1284</v>
      </c>
      <c r="G83" s="5" t="s">
        <v>282</v>
      </c>
      <c r="H83">
        <f>LEN(A83)</f>
        <v>21</v>
      </c>
      <c r="I83">
        <f>LEN(C83)</f>
        <v>10</v>
      </c>
      <c r="J83">
        <f t="shared" si="5"/>
        <v>21</v>
      </c>
      <c r="K83">
        <f t="shared" si="6"/>
        <v>20</v>
      </c>
      <c r="L83">
        <f t="shared" si="7"/>
        <v>3</v>
      </c>
      <c r="M83">
        <f t="shared" si="8"/>
        <v>13</v>
      </c>
      <c r="N83" s="14" t="str">
        <f>"| "&amp;A83&amp;REPT(" ",H$1-LEN(A83))&amp;" | "&amp;C83&amp;REPT(" ",I$1-LEN(C83))&amp;" | "&amp;D83&amp;REPT(" ",J$1-LEN(D83))&amp;" | "&amp;E83&amp;REPT(" ",K$1-LEN(E83))&amp;" | "&amp;F83&amp;REPT(" ",L$1-LEN(F83))&amp;" | "&amp;G83&amp;REPT(" ",M$1-LEN(G83))&amp;" |"</f>
        <v>| externalSensorKwlCo23            | co2Control      | External CO2 sensor 3                                            | Number:Dimensionless     | ppm  | -0.0 - 9998.9                                                                                        |</v>
      </c>
    </row>
    <row r="84" spans="1:14" x14ac:dyDescent="0.25">
      <c r="A84" t="s">
        <v>79</v>
      </c>
      <c r="B84" t="s">
        <v>188</v>
      </c>
      <c r="C84" t="s">
        <v>1309</v>
      </c>
      <c r="D84" t="s">
        <v>303</v>
      </c>
      <c r="E84" t="s">
        <v>1275</v>
      </c>
      <c r="F84" t="s">
        <v>1284</v>
      </c>
      <c r="G84" s="5" t="s">
        <v>282</v>
      </c>
      <c r="H84">
        <f>LEN(A84)</f>
        <v>21</v>
      </c>
      <c r="I84">
        <f>LEN(C84)</f>
        <v>10</v>
      </c>
      <c r="J84">
        <f t="shared" si="5"/>
        <v>21</v>
      </c>
      <c r="K84">
        <f t="shared" si="6"/>
        <v>20</v>
      </c>
      <c r="L84">
        <f t="shared" si="7"/>
        <v>3</v>
      </c>
      <c r="M84">
        <f t="shared" si="8"/>
        <v>13</v>
      </c>
      <c r="N84" s="14" t="str">
        <f>"| "&amp;A84&amp;REPT(" ",H$1-LEN(A84))&amp;" | "&amp;C84&amp;REPT(" ",I$1-LEN(C84))&amp;" | "&amp;D84&amp;REPT(" ",J$1-LEN(D84))&amp;" | "&amp;E84&amp;REPT(" ",K$1-LEN(E84))&amp;" | "&amp;F84&amp;REPT(" ",L$1-LEN(F84))&amp;" | "&amp;G84&amp;REPT(" ",M$1-LEN(G84))&amp;" |"</f>
        <v>| externalSensorKwlCo24            | co2Control      | External CO2 sensor 4                                            | Number:Dimensionless     | ppm  | -0.0 - 9998.9                                                                                        |</v>
      </c>
    </row>
    <row r="85" spans="1:14" x14ac:dyDescent="0.25">
      <c r="A85" t="s">
        <v>80</v>
      </c>
      <c r="B85" t="s">
        <v>188</v>
      </c>
      <c r="C85" t="s">
        <v>1309</v>
      </c>
      <c r="D85" t="s">
        <v>304</v>
      </c>
      <c r="E85" t="s">
        <v>1275</v>
      </c>
      <c r="F85" t="s">
        <v>1284</v>
      </c>
      <c r="G85" s="5" t="s">
        <v>282</v>
      </c>
      <c r="H85">
        <f>LEN(A85)</f>
        <v>21</v>
      </c>
      <c r="I85">
        <f>LEN(C85)</f>
        <v>10</v>
      </c>
      <c r="J85">
        <f t="shared" si="5"/>
        <v>21</v>
      </c>
      <c r="K85">
        <f t="shared" si="6"/>
        <v>20</v>
      </c>
      <c r="L85">
        <f t="shared" si="7"/>
        <v>3</v>
      </c>
      <c r="M85">
        <f t="shared" si="8"/>
        <v>13</v>
      </c>
      <c r="N85" s="14" t="str">
        <f>"| "&amp;A85&amp;REPT(" ",H$1-LEN(A85))&amp;" | "&amp;C85&amp;REPT(" ",I$1-LEN(C85))&amp;" | "&amp;D85&amp;REPT(" ",J$1-LEN(D85))&amp;" | "&amp;E85&amp;REPT(" ",K$1-LEN(E85))&amp;" | "&amp;F85&amp;REPT(" ",L$1-LEN(F85))&amp;" | "&amp;G85&amp;REPT(" ",M$1-LEN(G85))&amp;" |"</f>
        <v>| externalSensorKwlCo25            | co2Control      | External CO2 sensor 5                                            | Number:Dimensionless     | ppm  | -0.0 - 9998.9                                                                                        |</v>
      </c>
    </row>
    <row r="86" spans="1:14" x14ac:dyDescent="0.25">
      <c r="A86" t="s">
        <v>81</v>
      </c>
      <c r="B86" t="s">
        <v>188</v>
      </c>
      <c r="C86" t="s">
        <v>1309</v>
      </c>
      <c r="D86" t="s">
        <v>305</v>
      </c>
      <c r="E86" t="s">
        <v>1275</v>
      </c>
      <c r="F86" t="s">
        <v>1284</v>
      </c>
      <c r="G86" s="5" t="s">
        <v>282</v>
      </c>
      <c r="H86">
        <f>LEN(A86)</f>
        <v>21</v>
      </c>
      <c r="I86">
        <f>LEN(C86)</f>
        <v>10</v>
      </c>
      <c r="J86">
        <f t="shared" si="5"/>
        <v>21</v>
      </c>
      <c r="K86">
        <f t="shared" si="6"/>
        <v>20</v>
      </c>
      <c r="L86">
        <f t="shared" si="7"/>
        <v>3</v>
      </c>
      <c r="M86">
        <f t="shared" si="8"/>
        <v>13</v>
      </c>
      <c r="N86" s="14" t="str">
        <f>"| "&amp;A86&amp;REPT(" ",H$1-LEN(A86))&amp;" | "&amp;C86&amp;REPT(" ",I$1-LEN(C86))&amp;" | "&amp;D86&amp;REPT(" ",J$1-LEN(D86))&amp;" | "&amp;E86&amp;REPT(" ",K$1-LEN(E86))&amp;" | "&amp;F86&amp;REPT(" ",L$1-LEN(F86))&amp;" | "&amp;G86&amp;REPT(" ",M$1-LEN(G86))&amp;" |"</f>
        <v>| externalSensorKwlCo26            | co2Control      | External CO2 sensor 6                                            | Number:Dimensionless     | ppm  | -0.0 - 9998.9                                                                                        |</v>
      </c>
    </row>
    <row r="87" spans="1:14" x14ac:dyDescent="0.25">
      <c r="A87" t="s">
        <v>82</v>
      </c>
      <c r="B87" t="s">
        <v>188</v>
      </c>
      <c r="C87" t="s">
        <v>1309</v>
      </c>
      <c r="D87" t="s">
        <v>306</v>
      </c>
      <c r="E87" t="s">
        <v>1275</v>
      </c>
      <c r="F87" t="s">
        <v>1284</v>
      </c>
      <c r="G87" s="5" t="s">
        <v>282</v>
      </c>
      <c r="H87">
        <f>LEN(A87)</f>
        <v>21</v>
      </c>
      <c r="I87">
        <f>LEN(C87)</f>
        <v>10</v>
      </c>
      <c r="J87">
        <f t="shared" si="5"/>
        <v>21</v>
      </c>
      <c r="K87">
        <f t="shared" si="6"/>
        <v>20</v>
      </c>
      <c r="L87">
        <f t="shared" si="7"/>
        <v>3</v>
      </c>
      <c r="M87">
        <f t="shared" si="8"/>
        <v>13</v>
      </c>
      <c r="N87" s="14" t="str">
        <f>"| "&amp;A87&amp;REPT(" ",H$1-LEN(A87))&amp;" | "&amp;C87&amp;REPT(" ",I$1-LEN(C87))&amp;" | "&amp;D87&amp;REPT(" ",J$1-LEN(D87))&amp;" | "&amp;E87&amp;REPT(" ",K$1-LEN(E87))&amp;" | "&amp;F87&amp;REPT(" ",L$1-LEN(F87))&amp;" | "&amp;G87&amp;REPT(" ",M$1-LEN(G87))&amp;" |"</f>
        <v>| externalSensorKwlCo27            | co2Control      | External CO2 sensor 7                                            | Number:Dimensionless     | ppm  | -0.0 - 9998.9                                                                                        |</v>
      </c>
    </row>
    <row r="88" spans="1:14" x14ac:dyDescent="0.25">
      <c r="A88" t="s">
        <v>83</v>
      </c>
      <c r="B88" t="s">
        <v>188</v>
      </c>
      <c r="C88" t="s">
        <v>1309</v>
      </c>
      <c r="D88" t="s">
        <v>307</v>
      </c>
      <c r="E88" t="s">
        <v>1275</v>
      </c>
      <c r="F88" t="s">
        <v>1284</v>
      </c>
      <c r="G88" s="5" t="s">
        <v>282</v>
      </c>
      <c r="H88">
        <f>LEN(A88)</f>
        <v>21</v>
      </c>
      <c r="I88">
        <f>LEN(C88)</f>
        <v>10</v>
      </c>
      <c r="J88">
        <f t="shared" si="5"/>
        <v>21</v>
      </c>
      <c r="K88">
        <f t="shared" si="6"/>
        <v>20</v>
      </c>
      <c r="L88">
        <f t="shared" si="7"/>
        <v>3</v>
      </c>
      <c r="M88">
        <f t="shared" si="8"/>
        <v>13</v>
      </c>
      <c r="N88" s="14" t="str">
        <f>"| "&amp;A88&amp;REPT(" ",H$1-LEN(A88))&amp;" | "&amp;C88&amp;REPT(" ",I$1-LEN(C88))&amp;" | "&amp;D88&amp;REPT(" ",J$1-LEN(D88))&amp;" | "&amp;E88&amp;REPT(" ",K$1-LEN(E88))&amp;" | "&amp;F88&amp;REPT(" ",L$1-LEN(F88))&amp;" | "&amp;G88&amp;REPT(" ",M$1-LEN(G88))&amp;" |"</f>
        <v>| externalSensorKwlCo28            | co2Control      | External CO2 sensor 8                                            | Number:Dimensionless     | ppm  | -0.0 - 9998.9                                                                                        |</v>
      </c>
    </row>
    <row r="89" spans="1:14" x14ac:dyDescent="0.25">
      <c r="A89" t="s">
        <v>84</v>
      </c>
      <c r="B89" t="s">
        <v>189</v>
      </c>
      <c r="C89" t="s">
        <v>1310</v>
      </c>
      <c r="D89" t="s">
        <v>300</v>
      </c>
      <c r="E89" t="s">
        <v>1275</v>
      </c>
      <c r="F89" t="s">
        <v>1284</v>
      </c>
      <c r="G89" s="5" t="s">
        <v>282</v>
      </c>
      <c r="H89">
        <f>LEN(A89)</f>
        <v>21</v>
      </c>
      <c r="I89">
        <f>LEN(C89)</f>
        <v>10</v>
      </c>
      <c r="J89">
        <f t="shared" si="5"/>
        <v>21</v>
      </c>
      <c r="K89">
        <f t="shared" si="6"/>
        <v>20</v>
      </c>
      <c r="L89">
        <f t="shared" si="7"/>
        <v>3</v>
      </c>
      <c r="M89">
        <f t="shared" si="8"/>
        <v>13</v>
      </c>
      <c r="N89" s="14" t="str">
        <f>"| "&amp;A89&amp;REPT(" ",H$1-LEN(A89))&amp;" | "&amp;C89&amp;REPT(" ",I$1-LEN(C89))&amp;" | "&amp;D89&amp;REPT(" ",J$1-LEN(D89))&amp;" | "&amp;E89&amp;REPT(" ",K$1-LEN(E89))&amp;" | "&amp;F89&amp;REPT(" ",L$1-LEN(F89))&amp;" | "&amp;G89&amp;REPT(" ",M$1-LEN(G89))&amp;" |"</f>
        <v>| externalSensorKwlVoc1            | vocControl      | External VOC sensor 1                                            | Number:Dimensionless     | ppm  | -0.0 - 9998.9                                                                                        |</v>
      </c>
    </row>
    <row r="90" spans="1:14" x14ac:dyDescent="0.25">
      <c r="A90" t="s">
        <v>85</v>
      </c>
      <c r="B90" t="s">
        <v>189</v>
      </c>
      <c r="C90" t="s">
        <v>1310</v>
      </c>
      <c r="D90" t="s">
        <v>308</v>
      </c>
      <c r="E90" t="s">
        <v>1275</v>
      </c>
      <c r="F90" t="s">
        <v>1284</v>
      </c>
      <c r="G90" s="5" t="s">
        <v>282</v>
      </c>
      <c r="H90">
        <f>LEN(A90)</f>
        <v>21</v>
      </c>
      <c r="I90">
        <f>LEN(C90)</f>
        <v>10</v>
      </c>
      <c r="J90">
        <f t="shared" si="5"/>
        <v>21</v>
      </c>
      <c r="K90">
        <f t="shared" si="6"/>
        <v>20</v>
      </c>
      <c r="L90">
        <f t="shared" si="7"/>
        <v>3</v>
      </c>
      <c r="M90">
        <f t="shared" si="8"/>
        <v>13</v>
      </c>
      <c r="N90" s="14" t="str">
        <f>"| "&amp;A90&amp;REPT(" ",H$1-LEN(A90))&amp;" | "&amp;C90&amp;REPT(" ",I$1-LEN(C90))&amp;" | "&amp;D90&amp;REPT(" ",J$1-LEN(D90))&amp;" | "&amp;E90&amp;REPT(" ",K$1-LEN(E90))&amp;" | "&amp;F90&amp;REPT(" ",L$1-LEN(F90))&amp;" | "&amp;G90&amp;REPT(" ",M$1-LEN(G90))&amp;" |"</f>
        <v>| externalSensorKwlVoc2            | vocControl      | External VOC sensor 2                                            | Number:Dimensionless     | ppm  | -0.0 - 9998.9                                                                                        |</v>
      </c>
    </row>
    <row r="91" spans="1:14" x14ac:dyDescent="0.25">
      <c r="A91" t="s">
        <v>86</v>
      </c>
      <c r="B91" t="s">
        <v>189</v>
      </c>
      <c r="C91" t="s">
        <v>1310</v>
      </c>
      <c r="D91" t="s">
        <v>309</v>
      </c>
      <c r="E91" t="s">
        <v>1275</v>
      </c>
      <c r="F91" t="s">
        <v>1284</v>
      </c>
      <c r="G91" s="5" t="s">
        <v>282</v>
      </c>
      <c r="H91">
        <f>LEN(A91)</f>
        <v>21</v>
      </c>
      <c r="I91">
        <f>LEN(C91)</f>
        <v>10</v>
      </c>
      <c r="J91">
        <f t="shared" si="5"/>
        <v>21</v>
      </c>
      <c r="K91">
        <f t="shared" si="6"/>
        <v>20</v>
      </c>
      <c r="L91">
        <f t="shared" si="7"/>
        <v>3</v>
      </c>
      <c r="M91">
        <f t="shared" si="8"/>
        <v>13</v>
      </c>
      <c r="N91" s="14" t="str">
        <f>"| "&amp;A91&amp;REPT(" ",H$1-LEN(A91))&amp;" | "&amp;C91&amp;REPT(" ",I$1-LEN(C91))&amp;" | "&amp;D91&amp;REPT(" ",J$1-LEN(D91))&amp;" | "&amp;E91&amp;REPT(" ",K$1-LEN(E91))&amp;" | "&amp;F91&amp;REPT(" ",L$1-LEN(F91))&amp;" | "&amp;G91&amp;REPT(" ",M$1-LEN(G91))&amp;" |"</f>
        <v>| externalSensorKwlVoc3            | vocControl      | External VOC sensor 3                                            | Number:Dimensionless     | ppm  | -0.0 - 9998.9                                                                                        |</v>
      </c>
    </row>
    <row r="92" spans="1:14" x14ac:dyDescent="0.25">
      <c r="A92" t="s">
        <v>87</v>
      </c>
      <c r="B92" t="s">
        <v>189</v>
      </c>
      <c r="C92" t="s">
        <v>1310</v>
      </c>
      <c r="D92" t="s">
        <v>310</v>
      </c>
      <c r="E92" t="s">
        <v>1275</v>
      </c>
      <c r="F92" t="s">
        <v>1284</v>
      </c>
      <c r="G92" s="5" t="s">
        <v>282</v>
      </c>
      <c r="H92">
        <f>LEN(A92)</f>
        <v>21</v>
      </c>
      <c r="I92">
        <f>LEN(C92)</f>
        <v>10</v>
      </c>
      <c r="J92">
        <f t="shared" si="5"/>
        <v>21</v>
      </c>
      <c r="K92">
        <f t="shared" si="6"/>
        <v>20</v>
      </c>
      <c r="L92">
        <f t="shared" si="7"/>
        <v>3</v>
      </c>
      <c r="M92">
        <f t="shared" si="8"/>
        <v>13</v>
      </c>
      <c r="N92" s="14" t="str">
        <f>"| "&amp;A92&amp;REPT(" ",H$1-LEN(A92))&amp;" | "&amp;C92&amp;REPT(" ",I$1-LEN(C92))&amp;" | "&amp;D92&amp;REPT(" ",J$1-LEN(D92))&amp;" | "&amp;E92&amp;REPT(" ",K$1-LEN(E92))&amp;" | "&amp;F92&amp;REPT(" ",L$1-LEN(F92))&amp;" | "&amp;G92&amp;REPT(" ",M$1-LEN(G92))&amp;" |"</f>
        <v>| externalSensorKwlVoc4            | vocControl      | External VOC sensor 4                                            | Number:Dimensionless     | ppm  | -0.0 - 9998.9                                                                                        |</v>
      </c>
    </row>
    <row r="93" spans="1:14" x14ac:dyDescent="0.25">
      <c r="A93" t="s">
        <v>88</v>
      </c>
      <c r="B93" t="s">
        <v>189</v>
      </c>
      <c r="C93" t="s">
        <v>1310</v>
      </c>
      <c r="D93" t="s">
        <v>311</v>
      </c>
      <c r="E93" t="s">
        <v>1275</v>
      </c>
      <c r="F93" t="s">
        <v>1284</v>
      </c>
      <c r="G93" s="5" t="s">
        <v>282</v>
      </c>
      <c r="H93">
        <f>LEN(A93)</f>
        <v>21</v>
      </c>
      <c r="I93">
        <f>LEN(C93)</f>
        <v>10</v>
      </c>
      <c r="J93">
        <f t="shared" si="5"/>
        <v>21</v>
      </c>
      <c r="K93">
        <f t="shared" si="6"/>
        <v>20</v>
      </c>
      <c r="L93">
        <f t="shared" si="7"/>
        <v>3</v>
      </c>
      <c r="M93">
        <f t="shared" si="8"/>
        <v>13</v>
      </c>
      <c r="N93" s="14" t="str">
        <f>"| "&amp;A93&amp;REPT(" ",H$1-LEN(A93))&amp;" | "&amp;C93&amp;REPT(" ",I$1-LEN(C93))&amp;" | "&amp;D93&amp;REPT(" ",J$1-LEN(D93))&amp;" | "&amp;E93&amp;REPT(" ",K$1-LEN(E93))&amp;" | "&amp;F93&amp;REPT(" ",L$1-LEN(F93))&amp;" | "&amp;G93&amp;REPT(" ",M$1-LEN(G93))&amp;" |"</f>
        <v>| externalSensorKwlVoc5            | vocControl      | External VOC sensor 5                                            | Number:Dimensionless     | ppm  | -0.0 - 9998.9                                                                                        |</v>
      </c>
    </row>
    <row r="94" spans="1:14" x14ac:dyDescent="0.25">
      <c r="A94" t="s">
        <v>89</v>
      </c>
      <c r="B94" t="s">
        <v>189</v>
      </c>
      <c r="C94" t="s">
        <v>1310</v>
      </c>
      <c r="D94" t="s">
        <v>312</v>
      </c>
      <c r="E94" t="s">
        <v>1275</v>
      </c>
      <c r="F94" t="s">
        <v>1284</v>
      </c>
      <c r="G94" s="5" t="s">
        <v>282</v>
      </c>
      <c r="H94">
        <f>LEN(A94)</f>
        <v>21</v>
      </c>
      <c r="I94">
        <f>LEN(C94)</f>
        <v>10</v>
      </c>
      <c r="J94">
        <f t="shared" si="5"/>
        <v>21</v>
      </c>
      <c r="K94">
        <f t="shared" si="6"/>
        <v>20</v>
      </c>
      <c r="L94">
        <f t="shared" si="7"/>
        <v>3</v>
      </c>
      <c r="M94">
        <f t="shared" si="8"/>
        <v>13</v>
      </c>
      <c r="N94" s="14" t="str">
        <f>"| "&amp;A94&amp;REPT(" ",H$1-LEN(A94))&amp;" | "&amp;C94&amp;REPT(" ",I$1-LEN(C94))&amp;" | "&amp;D94&amp;REPT(" ",J$1-LEN(D94))&amp;" | "&amp;E94&amp;REPT(" ",K$1-LEN(E94))&amp;" | "&amp;F94&amp;REPT(" ",L$1-LEN(F94))&amp;" | "&amp;G94&amp;REPT(" ",M$1-LEN(G94))&amp;" |"</f>
        <v>| externalSensorKwlVoc6            | vocControl      | External VOC sensor 6                                            | Number:Dimensionless     | ppm  | -0.0 - 9998.9                                                                                        |</v>
      </c>
    </row>
    <row r="95" spans="1:14" x14ac:dyDescent="0.25">
      <c r="A95" t="s">
        <v>90</v>
      </c>
      <c r="B95" t="s">
        <v>189</v>
      </c>
      <c r="C95" t="s">
        <v>1310</v>
      </c>
      <c r="D95" t="s">
        <v>313</v>
      </c>
      <c r="E95" t="s">
        <v>1275</v>
      </c>
      <c r="F95" t="s">
        <v>1284</v>
      </c>
      <c r="G95" s="5" t="s">
        <v>282</v>
      </c>
      <c r="H95">
        <f>LEN(A95)</f>
        <v>21</v>
      </c>
      <c r="I95">
        <f>LEN(C95)</f>
        <v>10</v>
      </c>
      <c r="J95">
        <f t="shared" si="5"/>
        <v>21</v>
      </c>
      <c r="K95">
        <f t="shared" si="6"/>
        <v>20</v>
      </c>
      <c r="L95">
        <f t="shared" si="7"/>
        <v>3</v>
      </c>
      <c r="M95">
        <f t="shared" si="8"/>
        <v>13</v>
      </c>
      <c r="N95" s="14" t="str">
        <f>"| "&amp;A95&amp;REPT(" ",H$1-LEN(A95))&amp;" | "&amp;C95&amp;REPT(" ",I$1-LEN(C95))&amp;" | "&amp;D95&amp;REPT(" ",J$1-LEN(D95))&amp;" | "&amp;E95&amp;REPT(" ",K$1-LEN(E95))&amp;" | "&amp;F95&amp;REPT(" ",L$1-LEN(F95))&amp;" | "&amp;G95&amp;REPT(" ",M$1-LEN(G95))&amp;" |"</f>
        <v>| externalSensorKwlVoc7            | vocControl      | External VOC sensor 7                                            | Number:Dimensionless     | ppm  | -0.0 - 9998.9                                                                                        |</v>
      </c>
    </row>
    <row r="96" spans="1:14" x14ac:dyDescent="0.25">
      <c r="A96" t="s">
        <v>91</v>
      </c>
      <c r="B96" t="s">
        <v>189</v>
      </c>
      <c r="C96" t="s">
        <v>1310</v>
      </c>
      <c r="D96" t="s">
        <v>314</v>
      </c>
      <c r="E96" t="s">
        <v>1275</v>
      </c>
      <c r="F96" t="s">
        <v>1284</v>
      </c>
      <c r="G96" s="5" t="s">
        <v>282</v>
      </c>
      <c r="H96">
        <f>LEN(A96)</f>
        <v>21</v>
      </c>
      <c r="I96">
        <f>LEN(C96)</f>
        <v>10</v>
      </c>
      <c r="J96">
        <f t="shared" si="5"/>
        <v>21</v>
      </c>
      <c r="K96">
        <f t="shared" si="6"/>
        <v>20</v>
      </c>
      <c r="L96">
        <f t="shared" si="7"/>
        <v>3</v>
      </c>
      <c r="M96">
        <f t="shared" si="8"/>
        <v>13</v>
      </c>
      <c r="N96" s="14" t="str">
        <f>"| "&amp;A96&amp;REPT(" ",H$1-LEN(A96))&amp;" | "&amp;C96&amp;REPT(" ",I$1-LEN(C96))&amp;" | "&amp;D96&amp;REPT(" ",J$1-LEN(D96))&amp;" | "&amp;E96&amp;REPT(" ",K$1-LEN(E96))&amp;" | "&amp;F96&amp;REPT(" ",L$1-LEN(F96))&amp;" | "&amp;G96&amp;REPT(" ",M$1-LEN(G96))&amp;" |"</f>
        <v>| externalSensorKwlVoc8            | vocControl      | External VOC sensor 8                                            | Number:Dimensionless     | ppm  | -0.0 - 9998.9                                                                                        |</v>
      </c>
    </row>
    <row r="97" spans="1:14" x14ac:dyDescent="0.25">
      <c r="A97" t="s">
        <v>92</v>
      </c>
      <c r="B97" t="s">
        <v>186</v>
      </c>
      <c r="C97" t="s">
        <v>1307</v>
      </c>
      <c r="D97" t="s">
        <v>317</v>
      </c>
      <c r="E97" t="s">
        <v>1277</v>
      </c>
      <c r="F97" t="s">
        <v>1285</v>
      </c>
      <c r="G97" s="5" t="s">
        <v>281</v>
      </c>
      <c r="H97">
        <f>LEN(A97)</f>
        <v>13</v>
      </c>
      <c r="I97">
        <f>LEN(C97)</f>
        <v>7</v>
      </c>
      <c r="J97">
        <f t="shared" si="5"/>
        <v>37</v>
      </c>
      <c r="K97">
        <f t="shared" si="6"/>
        <v>18</v>
      </c>
      <c r="L97">
        <f t="shared" si="7"/>
        <v>2</v>
      </c>
      <c r="M97">
        <f t="shared" si="8"/>
        <v>14</v>
      </c>
      <c r="N97" s="14" t="str">
        <f>"| "&amp;A97&amp;REPT(" ",H$1-LEN(A97))&amp;" | "&amp;C97&amp;REPT(" ",I$1-LEN(C97))&amp;" | "&amp;D97&amp;REPT(" ",J$1-LEN(D97))&amp;" | "&amp;E97&amp;REPT(" ",K$1-LEN(E97))&amp;" | "&amp;F97&amp;REPT(" ",L$1-LEN(F97))&amp;" | "&amp;G97&amp;REPT(" ",M$1-LEN(G97))&amp;" |"</f>
        <v>| nhzDuctSensor                    | general         | After-heater intake temperature in °C                            | Number:Temperature       | °C   | -27.0 - 9998.9                                                                                       |</v>
      </c>
    </row>
    <row r="98" spans="1:14" x14ac:dyDescent="0.25">
      <c r="A98" t="s">
        <v>93</v>
      </c>
      <c r="B98" t="s">
        <v>93</v>
      </c>
      <c r="C98" t="s">
        <v>1312</v>
      </c>
      <c r="D98" t="s">
        <v>318</v>
      </c>
      <c r="E98" t="s">
        <v>225</v>
      </c>
      <c r="G98" t="s">
        <v>319</v>
      </c>
      <c r="H98">
        <f>LEN(A98)</f>
        <v>14</v>
      </c>
      <c r="I98">
        <f>LEN(C98)</f>
        <v>8</v>
      </c>
      <c r="J98">
        <f t="shared" si="5"/>
        <v>25</v>
      </c>
      <c r="K98">
        <f t="shared" si="6"/>
        <v>6</v>
      </c>
      <c r="L98">
        <f t="shared" si="7"/>
        <v>0</v>
      </c>
      <c r="M98">
        <f t="shared" si="8"/>
        <v>100</v>
      </c>
      <c r="N98" s="14" t="str">
        <f>"| "&amp;A98&amp;REPT(" ",H$1-LEN(A98))&amp;" | "&amp;C98&amp;REPT(" ",I$1-LEN(C98))&amp;" | "&amp;D98&amp;REPT(" ",J$1-LEN(D98))&amp;" | "&amp;E98&amp;REPT(" ",K$1-LEN(E98))&amp;" | "&amp;F98&amp;REPT(" ",L$1-LEN(F98))&amp;" | "&amp;G98&amp;REPT(" ",M$1-LEN(G98))&amp;" |"</f>
        <v>| weekProfileNhz                   | profiles        | Week profile after-heater                                        | Number                   |      | 0 = standard 1, 1 = standard 2, 2 = fixed value, 3 = individual 1, 4 = individual 2, 5 = NA, 6 = off |</v>
      </c>
    </row>
    <row r="99" spans="1:14" x14ac:dyDescent="0.25">
      <c r="A99" t="s">
        <v>94</v>
      </c>
      <c r="B99" t="s">
        <v>94</v>
      </c>
      <c r="C99" t="s">
        <v>1307</v>
      </c>
      <c r="D99" t="s">
        <v>320</v>
      </c>
      <c r="E99" t="s">
        <v>221</v>
      </c>
      <c r="H99">
        <f>LEN(A99)</f>
        <v>5</v>
      </c>
      <c r="I99">
        <f>LEN(C99)</f>
        <v>7</v>
      </c>
      <c r="J99">
        <f t="shared" si="5"/>
        <v>13</v>
      </c>
      <c r="K99">
        <f t="shared" si="6"/>
        <v>6</v>
      </c>
      <c r="L99">
        <f t="shared" si="7"/>
        <v>0</v>
      </c>
      <c r="M99">
        <f t="shared" si="8"/>
        <v>0</v>
      </c>
      <c r="N99" s="14" t="str">
        <f>"| "&amp;A99&amp;REPT(" ",H$1-LEN(A99))&amp;" | "&amp;C99&amp;REPT(" ",I$1-LEN(C99))&amp;" | "&amp;D99&amp;REPT(" ",J$1-LEN(D99))&amp;" | "&amp;E99&amp;REPT(" ",K$1-LEN(E99))&amp;" | "&amp;F99&amp;REPT(" ",L$1-LEN(F99))&amp;" | "&amp;G99&amp;REPT(" ",M$1-LEN(G99))&amp;" |"</f>
        <v>| serNo                            | general         | Serial number                                                    | String                   |      |                                                                                                      |</v>
      </c>
    </row>
    <row r="100" spans="1:14" x14ac:dyDescent="0.25">
      <c r="A100" t="s">
        <v>95</v>
      </c>
      <c r="B100" t="s">
        <v>95</v>
      </c>
      <c r="C100" t="s">
        <v>1307</v>
      </c>
      <c r="D100" t="s">
        <v>321</v>
      </c>
      <c r="E100" t="s">
        <v>221</v>
      </c>
      <c r="H100">
        <f>LEN(A100)</f>
        <v>8</v>
      </c>
      <c r="I100">
        <f>LEN(C100)</f>
        <v>7</v>
      </c>
      <c r="J100">
        <f t="shared" si="5"/>
        <v>15</v>
      </c>
      <c r="K100">
        <f t="shared" si="6"/>
        <v>6</v>
      </c>
      <c r="L100">
        <f t="shared" si="7"/>
        <v>0</v>
      </c>
      <c r="M100">
        <f t="shared" si="8"/>
        <v>0</v>
      </c>
      <c r="N100" s="14" t="str">
        <f>"| "&amp;A100&amp;REPT(" ",H$1-LEN(A100))&amp;" | "&amp;C100&amp;REPT(" ",I$1-LEN(C100))&amp;" | "&amp;D100&amp;REPT(" ",J$1-LEN(D100))&amp;" | "&amp;E100&amp;REPT(" ",K$1-LEN(E100))&amp;" | "&amp;F100&amp;REPT(" ",L$1-LEN(F100))&amp;" | "&amp;G100&amp;REPT(" ",M$1-LEN(G100))&amp;" |"</f>
        <v>| prodCode                         | general         | Production Code                                                  | String                   |      |                                                                                                      |</v>
      </c>
    </row>
    <row r="101" spans="1:14" x14ac:dyDescent="0.25">
      <c r="A101" t="s">
        <v>96</v>
      </c>
      <c r="B101" t="s">
        <v>190</v>
      </c>
      <c r="C101" t="s">
        <v>1307</v>
      </c>
      <c r="D101" t="s">
        <v>322</v>
      </c>
      <c r="E101" t="s">
        <v>225</v>
      </c>
      <c r="G101" s="5" t="s">
        <v>324</v>
      </c>
      <c r="H101">
        <f>LEN(A101)</f>
        <v>12</v>
      </c>
      <c r="I101">
        <f>LEN(C101)</f>
        <v>7</v>
      </c>
      <c r="J101">
        <f t="shared" si="5"/>
        <v>18</v>
      </c>
      <c r="K101">
        <f t="shared" si="6"/>
        <v>6</v>
      </c>
      <c r="L101">
        <f t="shared" si="7"/>
        <v>0</v>
      </c>
      <c r="M101">
        <f t="shared" si="8"/>
        <v>8</v>
      </c>
      <c r="N101" s="14" t="str">
        <f>"| "&amp;A101&amp;REPT(" ",H$1-LEN(A101))&amp;" | "&amp;C101&amp;REPT(" ",I$1-LEN(C101))&amp;" | "&amp;D101&amp;REPT(" ",J$1-LEN(D101))&amp;" | "&amp;E101&amp;REPT(" ",K$1-LEN(E101))&amp;" | "&amp;F101&amp;REPT(" ",L$1-LEN(F101))&amp;" | "&amp;G101&amp;REPT(" ",M$1-LEN(G101))&amp;" |"</f>
        <v>| supplyAirRpm                     | general         | Supply air fan RPM                                               | Number                   |      | 0 - 9999                                                                                             |</v>
      </c>
    </row>
    <row r="102" spans="1:14" x14ac:dyDescent="0.25">
      <c r="A102" t="s">
        <v>97</v>
      </c>
      <c r="B102" t="s">
        <v>190</v>
      </c>
      <c r="C102" t="s">
        <v>1307</v>
      </c>
      <c r="D102" t="s">
        <v>323</v>
      </c>
      <c r="E102" t="s">
        <v>225</v>
      </c>
      <c r="G102" s="5" t="s">
        <v>324</v>
      </c>
      <c r="H102">
        <f>LEN(A102)</f>
        <v>13</v>
      </c>
      <c r="I102">
        <f>LEN(C102)</f>
        <v>7</v>
      </c>
      <c r="J102">
        <f t="shared" si="5"/>
        <v>19</v>
      </c>
      <c r="K102">
        <f t="shared" si="6"/>
        <v>6</v>
      </c>
      <c r="L102">
        <f t="shared" si="7"/>
        <v>0</v>
      </c>
      <c r="M102">
        <f t="shared" si="8"/>
        <v>8</v>
      </c>
      <c r="N102" s="14" t="str">
        <f>"| "&amp;A102&amp;REPT(" ",H$1-LEN(A102))&amp;" | "&amp;C102&amp;REPT(" ",I$1-LEN(C102))&amp;" | "&amp;D102&amp;REPT(" ",J$1-LEN(D102))&amp;" | "&amp;E102&amp;REPT(" ",K$1-LEN(E102))&amp;" | "&amp;F102&amp;REPT(" ",L$1-LEN(F102))&amp;" | "&amp;G102&amp;REPT(" ",M$1-LEN(G102))&amp;" |"</f>
        <v>| extractAirRpm                    | general         | Extract air fan RPM                                              | Number                   |      | 0 - 9999                                                                                             |</v>
      </c>
    </row>
    <row r="103" spans="1:14" x14ac:dyDescent="0.25">
      <c r="A103" t="s">
        <v>98</v>
      </c>
      <c r="B103" t="s">
        <v>98</v>
      </c>
      <c r="C103" t="s">
        <v>1307</v>
      </c>
      <c r="D103" t="s">
        <v>325</v>
      </c>
      <c r="E103" t="s">
        <v>224</v>
      </c>
      <c r="G103" t="s">
        <v>1268</v>
      </c>
      <c r="H103">
        <f>LEN(A103)</f>
        <v>6</v>
      </c>
      <c r="I103">
        <f>LEN(C103)</f>
        <v>7</v>
      </c>
      <c r="J103">
        <f t="shared" si="5"/>
        <v>6</v>
      </c>
      <c r="K103">
        <f t="shared" si="6"/>
        <v>6</v>
      </c>
      <c r="L103">
        <f t="shared" si="7"/>
        <v>0</v>
      </c>
      <c r="M103">
        <f t="shared" si="8"/>
        <v>11</v>
      </c>
      <c r="N103" s="14" t="str">
        <f>"| "&amp;A103&amp;REPT(" ",H$1-LEN(A103))&amp;" | "&amp;C103&amp;REPT(" ",I$1-LEN(C103))&amp;" | "&amp;D103&amp;REPT(" ",J$1-LEN(D103))&amp;" | "&amp;E103&amp;REPT(" ",K$1-LEN(E103))&amp;" | "&amp;F103&amp;REPT(" ",L$1-LEN(F103))&amp;" | "&amp;G103&amp;REPT(" ",M$1-LEN(G103))&amp;" |"</f>
        <v>| logout                           | general         | Logout                                                           | Switch                   |      | ON = logout                                                                                          |</v>
      </c>
    </row>
    <row r="104" spans="1:14" x14ac:dyDescent="0.25">
      <c r="A104" t="s">
        <v>99</v>
      </c>
      <c r="B104" t="s">
        <v>99</v>
      </c>
      <c r="C104" t="s">
        <v>1311</v>
      </c>
      <c r="D104" t="s">
        <v>326</v>
      </c>
      <c r="E104" t="s">
        <v>225</v>
      </c>
      <c r="G104" t="s">
        <v>327</v>
      </c>
      <c r="H104">
        <f>LEN(A104)</f>
        <v>16</v>
      </c>
      <c r="I104">
        <f>LEN(C104)</f>
        <v>9</v>
      </c>
      <c r="J104">
        <f t="shared" si="5"/>
        <v>17</v>
      </c>
      <c r="K104">
        <f t="shared" si="6"/>
        <v>6</v>
      </c>
      <c r="L104">
        <f t="shared" si="7"/>
        <v>0</v>
      </c>
      <c r="M104">
        <f t="shared" si="8"/>
        <v>35</v>
      </c>
      <c r="N104" s="14" t="str">
        <f>"| "&amp;A104&amp;REPT(" ",H$1-LEN(A104))&amp;" | "&amp;C104&amp;REPT(" ",I$1-LEN(C104))&amp;" | "&amp;D104&amp;REPT(" ",J$1-LEN(D104))&amp;" | "&amp;E104&amp;REPT(" ",K$1-LEN(E104))&amp;" | "&amp;F104&amp;REPT(" ",L$1-LEN(F104))&amp;" | "&amp;G104&amp;REPT(" ",M$1-LEN(G104))&amp;" |"</f>
        <v>| holidayProgramme                 | operation       | Holiday programme                                                | Number                   |      | 0 = off, 1 = interval, 2 = constant                                                                  |</v>
      </c>
    </row>
    <row r="105" spans="1:14" x14ac:dyDescent="0.25">
      <c r="A105" t="s">
        <v>100</v>
      </c>
      <c r="B105" t="s">
        <v>100</v>
      </c>
      <c r="C105" t="s">
        <v>1311</v>
      </c>
      <c r="D105" t="s">
        <v>328</v>
      </c>
      <c r="E105" t="s">
        <v>225</v>
      </c>
      <c r="G105" s="5" t="s">
        <v>265</v>
      </c>
      <c r="H105">
        <f>LEN(A105)</f>
        <v>24</v>
      </c>
      <c r="I105">
        <f>LEN(C105)</f>
        <v>9</v>
      </c>
      <c r="J105">
        <f t="shared" si="5"/>
        <v>27</v>
      </c>
      <c r="K105">
        <f t="shared" si="6"/>
        <v>6</v>
      </c>
      <c r="L105">
        <f t="shared" si="7"/>
        <v>0</v>
      </c>
      <c r="M105">
        <f t="shared" si="8"/>
        <v>5</v>
      </c>
      <c r="N105" s="14" t="str">
        <f>"| "&amp;A105&amp;REPT(" ",H$1-LEN(A105))&amp;" | "&amp;C105&amp;REPT(" ",I$1-LEN(C105))&amp;" | "&amp;D105&amp;REPT(" ",J$1-LEN(D105))&amp;" | "&amp;E105&amp;REPT(" ",K$1-LEN(E105))&amp;" | "&amp;F105&amp;REPT(" ",L$1-LEN(F105))&amp;" | "&amp;G105&amp;REPT(" ",M$1-LEN(G105))&amp;" |"</f>
        <v>| holidayProgrammeFanStage         | operation       | Holiday programme fan stage                                      | Number                   |      | 0 - 4                                                                                                |</v>
      </c>
    </row>
    <row r="106" spans="1:14" x14ac:dyDescent="0.25">
      <c r="A106" t="s">
        <v>101</v>
      </c>
      <c r="B106" t="s">
        <v>101</v>
      </c>
      <c r="C106" t="s">
        <v>1311</v>
      </c>
      <c r="D106" t="s">
        <v>329</v>
      </c>
      <c r="E106" t="s">
        <v>223</v>
      </c>
      <c r="H106">
        <f>LEN(A106)</f>
        <v>21</v>
      </c>
      <c r="I106">
        <f>LEN(C106)</f>
        <v>9</v>
      </c>
      <c r="J106">
        <f t="shared" si="5"/>
        <v>23</v>
      </c>
      <c r="K106">
        <f t="shared" si="6"/>
        <v>8</v>
      </c>
      <c r="L106">
        <f t="shared" si="7"/>
        <v>0</v>
      </c>
      <c r="M106">
        <f t="shared" si="8"/>
        <v>0</v>
      </c>
      <c r="N106" s="14" t="str">
        <f>"| "&amp;A106&amp;REPT(" ",H$1-LEN(A106))&amp;" | "&amp;C106&amp;REPT(" ",I$1-LEN(C106))&amp;" | "&amp;D106&amp;REPT(" ",J$1-LEN(D106))&amp;" | "&amp;E106&amp;REPT(" ",K$1-LEN(E106))&amp;" | "&amp;F106&amp;REPT(" ",L$1-LEN(F106))&amp;" | "&amp;G106&amp;REPT(" ",M$1-LEN(G106))&amp;" |"</f>
        <v>| holidayProgrammeStart            | operation       | Holiday programme start                                          | DateTime                 |      |                                                                                                      |</v>
      </c>
    </row>
    <row r="107" spans="1:14" x14ac:dyDescent="0.25">
      <c r="A107" t="s">
        <v>102</v>
      </c>
      <c r="B107" t="s">
        <v>102</v>
      </c>
      <c r="C107" t="s">
        <v>1311</v>
      </c>
      <c r="D107" t="s">
        <v>330</v>
      </c>
      <c r="E107" t="s">
        <v>223</v>
      </c>
      <c r="H107">
        <f>LEN(A107)</f>
        <v>19</v>
      </c>
      <c r="I107">
        <f>LEN(C107)</f>
        <v>9</v>
      </c>
      <c r="J107">
        <f t="shared" si="5"/>
        <v>21</v>
      </c>
      <c r="K107">
        <f t="shared" si="6"/>
        <v>8</v>
      </c>
      <c r="L107">
        <f t="shared" si="7"/>
        <v>0</v>
      </c>
      <c r="M107">
        <f t="shared" si="8"/>
        <v>0</v>
      </c>
      <c r="N107" s="14" t="str">
        <f>"| "&amp;A107&amp;REPT(" ",H$1-LEN(A107))&amp;" | "&amp;C107&amp;REPT(" ",I$1-LEN(C107))&amp;" | "&amp;D107&amp;REPT(" ",J$1-LEN(D107))&amp;" | "&amp;E107&amp;REPT(" ",K$1-LEN(E107))&amp;" | "&amp;F107&amp;REPT(" ",L$1-LEN(F107))&amp;" | "&amp;G107&amp;REPT(" ",M$1-LEN(G107))&amp;" |"</f>
        <v>| holidayProgrammeEnd              | operation       | Holiday programme end                                            | DateTime                 |      |                                                                                                      |</v>
      </c>
    </row>
    <row r="108" spans="1:14" x14ac:dyDescent="0.25">
      <c r="A108" t="s">
        <v>103</v>
      </c>
      <c r="B108" t="s">
        <v>103</v>
      </c>
      <c r="C108" t="s">
        <v>1311</v>
      </c>
      <c r="D108" t="s">
        <v>336</v>
      </c>
      <c r="E108" t="s">
        <v>1276</v>
      </c>
      <c r="F108" t="s">
        <v>1283</v>
      </c>
      <c r="G108" s="5" t="s">
        <v>337</v>
      </c>
      <c r="H108">
        <f>LEN(A108)</f>
        <v>24</v>
      </c>
      <c r="I108">
        <f>LEN(C108)</f>
        <v>9</v>
      </c>
      <c r="J108">
        <f t="shared" si="5"/>
        <v>35</v>
      </c>
      <c r="K108">
        <f t="shared" si="6"/>
        <v>11</v>
      </c>
      <c r="L108">
        <f t="shared" si="7"/>
        <v>1</v>
      </c>
      <c r="M108">
        <f t="shared" si="8"/>
        <v>6</v>
      </c>
      <c r="N108" s="14" t="str">
        <f>"| "&amp;A108&amp;REPT(" ",H$1-LEN(A108))&amp;" | "&amp;C108&amp;REPT(" ",I$1-LEN(C108))&amp;" | "&amp;D108&amp;REPT(" ",J$1-LEN(D108))&amp;" | "&amp;E108&amp;REPT(" ",K$1-LEN(E108))&amp;" | "&amp;F108&amp;REPT(" ",L$1-LEN(F108))&amp;" | "&amp;G108&amp;REPT(" ",M$1-LEN(G108))&amp;" |"</f>
        <v>| holidayProgrammeInterval         | operation       | Holiday programme interval in hours                              | Number:Time              | h    | 1 - 24                                                                                               |</v>
      </c>
    </row>
    <row r="109" spans="1:14" x14ac:dyDescent="0.25">
      <c r="A109" t="s">
        <v>104</v>
      </c>
      <c r="B109" t="s">
        <v>104</v>
      </c>
      <c r="C109" t="s">
        <v>1311</v>
      </c>
      <c r="D109" t="s">
        <v>338</v>
      </c>
      <c r="E109" t="s">
        <v>1276</v>
      </c>
      <c r="F109" t="s">
        <v>1286</v>
      </c>
      <c r="G109" s="5" t="s">
        <v>339</v>
      </c>
      <c r="H109">
        <f>LEN(A109)</f>
        <v>30</v>
      </c>
      <c r="I109">
        <f>LEN(C109)</f>
        <v>9</v>
      </c>
      <c r="J109">
        <f t="shared" si="5"/>
        <v>44</v>
      </c>
      <c r="K109">
        <f t="shared" si="6"/>
        <v>11</v>
      </c>
      <c r="L109">
        <f t="shared" si="7"/>
        <v>3</v>
      </c>
      <c r="M109">
        <f t="shared" si="8"/>
        <v>7</v>
      </c>
      <c r="N109" s="14" t="str">
        <f>"| "&amp;A109&amp;REPT(" ",H$1-LEN(A109))&amp;" | "&amp;C109&amp;REPT(" ",I$1-LEN(C109))&amp;" | "&amp;D109&amp;REPT(" ",J$1-LEN(D109))&amp;" | "&amp;E109&amp;REPT(" ",K$1-LEN(E109))&amp;" | "&amp;F109&amp;REPT(" ",L$1-LEN(F109))&amp;" | "&amp;G109&amp;REPT(" ",M$1-LEN(G109))&amp;" |"</f>
        <v>| holidayProgrammeActivationTime   | operation       | Holiday programme activation time in minutes                     | Number:Time              | min  | 5 - 300                                                                                              |</v>
      </c>
    </row>
    <row r="110" spans="1:14" x14ac:dyDescent="0.25">
      <c r="A110" t="s">
        <v>105</v>
      </c>
      <c r="B110" t="s">
        <v>105</v>
      </c>
      <c r="C110" t="s">
        <v>20</v>
      </c>
      <c r="D110" t="s">
        <v>340</v>
      </c>
      <c r="E110" t="s">
        <v>225</v>
      </c>
      <c r="G110" t="s">
        <v>341</v>
      </c>
      <c r="H110">
        <f>LEN(A110)</f>
        <v>7</v>
      </c>
      <c r="I110">
        <f>LEN(C110)</f>
        <v>10</v>
      </c>
      <c r="J110">
        <f t="shared" si="5"/>
        <v>15</v>
      </c>
      <c r="K110">
        <f t="shared" si="6"/>
        <v>6</v>
      </c>
      <c r="L110">
        <f t="shared" si="7"/>
        <v>0</v>
      </c>
      <c r="M110">
        <f t="shared" si="8"/>
        <v>42</v>
      </c>
      <c r="N110" s="14" t="str">
        <f>"| "&amp;A110&amp;REPT(" ",H$1-LEN(A110))&amp;" | "&amp;C110&amp;REPT(" ",I$1-LEN(C110))&amp;" | "&amp;D110&amp;REPT(" ",J$1-LEN(D110))&amp;" | "&amp;E110&amp;REPT(" ",K$1-LEN(E110))&amp;" | "&amp;F110&amp;REPT(" ",L$1-LEN(F110))&amp;" | "&amp;G110&amp;REPT(" ",M$1-LEN(G110))&amp;" |"</f>
        <v>| vhzType                          | unitConfig      | Pre-heater type                                                  | Number                   |      | 1 = EH-Basis, 2 EH-ERW, 3 = SEWT, 4 = LEWT                                                           |</v>
      </c>
    </row>
    <row r="111" spans="1:14" x14ac:dyDescent="0.25">
      <c r="A111" t="s">
        <v>106</v>
      </c>
      <c r="B111" t="s">
        <v>106</v>
      </c>
      <c r="C111" t="s">
        <v>20</v>
      </c>
      <c r="D111" t="s">
        <v>342</v>
      </c>
      <c r="E111" t="s">
        <v>225</v>
      </c>
      <c r="G111" t="s">
        <v>343</v>
      </c>
      <c r="H111">
        <f>LEN(A111)</f>
        <v>17</v>
      </c>
      <c r="I111">
        <f>LEN(C111)</f>
        <v>10</v>
      </c>
      <c r="J111">
        <f t="shared" si="5"/>
        <v>15</v>
      </c>
      <c r="K111">
        <f t="shared" si="6"/>
        <v>6</v>
      </c>
      <c r="L111">
        <f t="shared" si="7"/>
        <v>0</v>
      </c>
      <c r="M111">
        <f t="shared" si="8"/>
        <v>30</v>
      </c>
      <c r="N111" s="14" t="str">
        <f>"| "&amp;A111&amp;REPT(" ",H$1-LEN(A111))&amp;" | "&amp;C111&amp;REPT(" ",I$1-LEN(C111))&amp;" | "&amp;D111&amp;REPT(" ",J$1-LEN(D111))&amp;" | "&amp;E111&amp;REPT(" ",K$1-LEN(E111))&amp;" | "&amp;F111&amp;REPT(" ",L$1-LEN(F111))&amp;" | "&amp;G111&amp;REPT(" ",M$1-LEN(G111))&amp;" |"</f>
        <v>| functionTypeKwlEm                | unitConfig      | Function KWL-EM                                                  | Number                   |      | 1 = function 1, 2 = function 2                                                                       |</v>
      </c>
    </row>
    <row r="112" spans="1:14" x14ac:dyDescent="0.25">
      <c r="A112" t="s">
        <v>107</v>
      </c>
      <c r="B112" t="s">
        <v>107</v>
      </c>
      <c r="C112" t="s">
        <v>20</v>
      </c>
      <c r="D112" t="s">
        <v>344</v>
      </c>
      <c r="E112" t="s">
        <v>1276</v>
      </c>
      <c r="F112" t="s">
        <v>1287</v>
      </c>
      <c r="G112" s="5" t="s">
        <v>345</v>
      </c>
      <c r="H112">
        <f>LEN(A112)</f>
        <v>15</v>
      </c>
      <c r="I112">
        <f>LEN(C112)</f>
        <v>10</v>
      </c>
      <c r="J112">
        <f t="shared" si="5"/>
        <v>46</v>
      </c>
      <c r="K112">
        <f t="shared" si="6"/>
        <v>11</v>
      </c>
      <c r="L112">
        <f t="shared" si="7"/>
        <v>1</v>
      </c>
      <c r="M112">
        <f t="shared" si="8"/>
        <v>8</v>
      </c>
      <c r="N112" s="14" t="str">
        <f>"| "&amp;A112&amp;REPT(" ",H$1-LEN(A112))&amp;" | "&amp;C112&amp;REPT(" ",I$1-LEN(C112))&amp;" | "&amp;D112&amp;REPT(" ",J$1-LEN(D112))&amp;" | "&amp;E112&amp;REPT(" ",K$1-LEN(E112))&amp;" | "&amp;F112&amp;REPT(" ",L$1-LEN(F112))&amp;" | "&amp;G112&amp;REPT(" ",M$1-LEN(G112))&amp;" |"</f>
        <v>| runOnTimeVhzNhz                  | unitConfig      | Stopping time preheater/afterheater in seconds                   | Number:Time              | s    | 60 - 120                                                                                             |</v>
      </c>
    </row>
    <row r="113" spans="1:14" x14ac:dyDescent="0.25">
      <c r="A113" t="s">
        <v>108</v>
      </c>
      <c r="B113" t="s">
        <v>108</v>
      </c>
      <c r="C113" t="s">
        <v>20</v>
      </c>
      <c r="D113" t="s">
        <v>331</v>
      </c>
      <c r="E113" t="s">
        <v>225</v>
      </c>
      <c r="G113" s="5" t="s">
        <v>346</v>
      </c>
      <c r="H113">
        <f>LEN(A113)</f>
        <v>15</v>
      </c>
      <c r="I113">
        <f>LEN(C113)</f>
        <v>10</v>
      </c>
      <c r="J113">
        <f t="shared" si="5"/>
        <v>16</v>
      </c>
      <c r="K113">
        <f t="shared" si="6"/>
        <v>6</v>
      </c>
      <c r="L113">
        <f t="shared" si="7"/>
        <v>0</v>
      </c>
      <c r="M113">
        <f t="shared" si="8"/>
        <v>19</v>
      </c>
      <c r="N113" s="14" t="str">
        <f>"| "&amp;A113&amp;REPT(" ",H$1-LEN(A113))&amp;" | "&amp;C113&amp;REPT(" ",I$1-LEN(C113))&amp;" | "&amp;D113&amp;REPT(" ",J$1-LEN(D113))&amp;" | "&amp;E113&amp;REPT(" ",K$1-LEN(E113))&amp;" | "&amp;F113&amp;REPT(" ",L$1-LEN(F113))&amp;" | "&amp;G113&amp;REPT(" ",M$1-LEN(G113))&amp;" |"</f>
        <v>| externalContact                  | unitConfig      | External contact                                                 | Number                   |      | 1 -6 (function 1-6)                                                                                  |</v>
      </c>
    </row>
    <row r="114" spans="1:14" x14ac:dyDescent="0.25">
      <c r="A114" t="s">
        <v>109</v>
      </c>
      <c r="B114" t="s">
        <v>109</v>
      </c>
      <c r="C114" t="s">
        <v>20</v>
      </c>
      <c r="D114" t="s">
        <v>347</v>
      </c>
      <c r="E114" t="s">
        <v>225</v>
      </c>
      <c r="G114" t="s">
        <v>348</v>
      </c>
      <c r="H114">
        <f>LEN(A114)</f>
        <v>19</v>
      </c>
      <c r="I114">
        <f>LEN(C114)</f>
        <v>10</v>
      </c>
      <c r="J114">
        <f t="shared" si="5"/>
        <v>54</v>
      </c>
      <c r="K114">
        <f t="shared" si="6"/>
        <v>6</v>
      </c>
      <c r="L114">
        <f t="shared" si="7"/>
        <v>0</v>
      </c>
      <c r="M114">
        <f t="shared" si="8"/>
        <v>36</v>
      </c>
      <c r="N114" s="14" t="str">
        <f>"| "&amp;A114&amp;REPT(" ",H$1-LEN(A114))&amp;" | "&amp;C114&amp;REPT(" ",I$1-LEN(C114))&amp;" | "&amp;D114&amp;REPT(" ",J$1-LEN(D114))&amp;" | "&amp;E114&amp;REPT(" ",K$1-LEN(E114))&amp;" | "&amp;F114&amp;REPT(" ",L$1-LEN(F114))&amp;" | "&amp;G114&amp;REPT(" ",M$1-LEN(G114))&amp;" |"</f>
        <v>| errorOutputFunction              | unitConfig      | Error output function (collective error or just error)           | Number                   |      | 1 = collective error, 2 = only error                                                                 |</v>
      </c>
    </row>
    <row r="115" spans="1:14" x14ac:dyDescent="0.25">
      <c r="A115" t="s">
        <v>110</v>
      </c>
      <c r="B115" t="s">
        <v>110</v>
      </c>
      <c r="C115" t="s">
        <v>20</v>
      </c>
      <c r="D115" t="s">
        <v>332</v>
      </c>
      <c r="E115" t="s">
        <v>224</v>
      </c>
      <c r="H115">
        <f>LEN(A115)</f>
        <v>12</v>
      </c>
      <c r="I115">
        <f>LEN(C115)</f>
        <v>10</v>
      </c>
      <c r="J115">
        <f t="shared" si="5"/>
        <v>13</v>
      </c>
      <c r="K115">
        <f t="shared" si="6"/>
        <v>6</v>
      </c>
      <c r="L115">
        <f t="shared" si="7"/>
        <v>0</v>
      </c>
      <c r="M115">
        <f t="shared" si="8"/>
        <v>0</v>
      </c>
      <c r="N115" s="14" t="str">
        <f>"| "&amp;A115&amp;REPT(" ",H$1-LEN(A115))&amp;" | "&amp;C115&amp;REPT(" ",I$1-LEN(C115))&amp;" | "&amp;D115&amp;REPT(" ",J$1-LEN(D115))&amp;" | "&amp;E115&amp;REPT(" ",K$1-LEN(E115))&amp;" | "&amp;F115&amp;REPT(" ",L$1-LEN(F115))&amp;" | "&amp;G115&amp;REPT(" ",M$1-LEN(G115))&amp;" |"</f>
        <v>| filterChange                     | unitConfig      | Filter change                                                    | Switch                   |      |                                                                                                      |</v>
      </c>
    </row>
    <row r="116" spans="1:14" x14ac:dyDescent="0.25">
      <c r="A116" t="s">
        <v>111</v>
      </c>
      <c r="B116" t="s">
        <v>111</v>
      </c>
      <c r="C116" t="s">
        <v>20</v>
      </c>
      <c r="D116" t="s">
        <v>349</v>
      </c>
      <c r="E116" t="s">
        <v>225</v>
      </c>
      <c r="G116" s="5" t="s">
        <v>350</v>
      </c>
      <c r="H116">
        <f>LEN(A116)</f>
        <v>20</v>
      </c>
      <c r="I116">
        <f>LEN(C116)</f>
        <v>10</v>
      </c>
      <c r="J116">
        <f t="shared" si="5"/>
        <v>32</v>
      </c>
      <c r="K116">
        <f t="shared" si="6"/>
        <v>6</v>
      </c>
      <c r="L116">
        <f t="shared" si="7"/>
        <v>0</v>
      </c>
      <c r="M116">
        <f t="shared" si="8"/>
        <v>6</v>
      </c>
      <c r="N116" s="14" t="str">
        <f>"| "&amp;A116&amp;REPT(" ",H$1-LEN(A116))&amp;" | "&amp;C116&amp;REPT(" ",I$1-LEN(C116))&amp;" | "&amp;D116&amp;REPT(" ",J$1-LEN(D116))&amp;" | "&amp;E116&amp;REPT(" ",K$1-LEN(E116))&amp;" | "&amp;F116&amp;REPT(" ",L$1-LEN(F116))&amp;" | "&amp;G116&amp;REPT(" ",M$1-LEN(G116))&amp;" |"</f>
        <v>| filterChangeInterval             | unitConfig      | Filter change interval in months                                 | Number                   |      | 1 - 12                                                                                               |</v>
      </c>
    </row>
    <row r="117" spans="1:14" x14ac:dyDescent="0.25">
      <c r="A117" t="s">
        <v>112</v>
      </c>
      <c r="B117" t="s">
        <v>112</v>
      </c>
      <c r="C117" t="s">
        <v>1307</v>
      </c>
      <c r="D117" t="s">
        <v>351</v>
      </c>
      <c r="E117" t="s">
        <v>1276</v>
      </c>
      <c r="F117" t="s">
        <v>1286</v>
      </c>
      <c r="G117" s="5" t="s">
        <v>352</v>
      </c>
      <c r="H117">
        <f>LEN(A117)</f>
        <v>25</v>
      </c>
      <c r="I117">
        <f>LEN(C117)</f>
        <v>7</v>
      </c>
      <c r="J117">
        <f t="shared" si="5"/>
        <v>39</v>
      </c>
      <c r="K117">
        <f t="shared" si="6"/>
        <v>11</v>
      </c>
      <c r="L117">
        <f t="shared" si="7"/>
        <v>3</v>
      </c>
      <c r="M117">
        <f t="shared" si="8"/>
        <v>9</v>
      </c>
      <c r="N117" s="14" t="str">
        <f>"| "&amp;A117&amp;REPT(" ",H$1-LEN(A117))&amp;" | "&amp;C117&amp;REPT(" ",I$1-LEN(C117))&amp;" | "&amp;D117&amp;REPT(" ",J$1-LEN(D117))&amp;" | "&amp;E117&amp;REPT(" ",K$1-LEN(E117))&amp;" | "&amp;F117&amp;REPT(" ",L$1-LEN(F117))&amp;" | "&amp;G117&amp;REPT(" ",M$1-LEN(G117))&amp;" |"</f>
        <v>| filterChangeRemainingTime        | general         | Filter change remaining time in minutes                          | Number:Time              | min  | 1 - 55000                                                                                            |</v>
      </c>
    </row>
    <row r="118" spans="1:14" x14ac:dyDescent="0.25">
      <c r="A118" t="s">
        <v>1172</v>
      </c>
      <c r="B118" t="s">
        <v>1172</v>
      </c>
      <c r="C118" t="s">
        <v>1307</v>
      </c>
      <c r="D118" t="s">
        <v>1173</v>
      </c>
      <c r="E118" t="s">
        <v>224</v>
      </c>
      <c r="G118" s="5" t="s">
        <v>1278</v>
      </c>
      <c r="H118">
        <f>LEN(A118)</f>
        <v>17</v>
      </c>
      <c r="I118">
        <f>LEN(C118)</f>
        <v>7</v>
      </c>
      <c r="J118">
        <f t="shared" si="5"/>
        <v>34</v>
      </c>
      <c r="K118">
        <f t="shared" si="6"/>
        <v>6</v>
      </c>
      <c r="L118">
        <f t="shared" si="7"/>
        <v>0</v>
      </c>
      <c r="M118">
        <f t="shared" si="8"/>
        <v>10</v>
      </c>
      <c r="N118" s="14" t="str">
        <f>"| "&amp;A118&amp;REPT(" ",H$1-LEN(A118))&amp;" | "&amp;C118&amp;REPT(" ",I$1-LEN(C118))&amp;" | "&amp;D118&amp;REPT(" ",J$1-LEN(D118))&amp;" | "&amp;E118&amp;REPT(" ",K$1-LEN(E118))&amp;" | "&amp;F118&amp;REPT(" ",L$1-LEN(F118))&amp;" | "&amp;G118&amp;REPT(" ",M$1-LEN(G118))&amp;" |"</f>
        <v>| filterChangeReset                | general         | Reset filter change remaining time                               | Switch                   |      | ON = reset                                                                                           |</v>
      </c>
    </row>
    <row r="119" spans="1:14" x14ac:dyDescent="0.25">
      <c r="A119" t="s">
        <v>113</v>
      </c>
      <c r="B119" t="s">
        <v>113</v>
      </c>
      <c r="C119" t="s">
        <v>20</v>
      </c>
      <c r="D119" t="s">
        <v>353</v>
      </c>
      <c r="E119" t="s">
        <v>1277</v>
      </c>
      <c r="F119" t="s">
        <v>1285</v>
      </c>
      <c r="G119" s="5" t="s">
        <v>355</v>
      </c>
      <c r="H119">
        <f>LEN(A119)</f>
        <v>21</v>
      </c>
      <c r="I119">
        <f>LEN(C119)</f>
        <v>10</v>
      </c>
      <c r="J119">
        <f t="shared" si="5"/>
        <v>29</v>
      </c>
      <c r="K119">
        <f t="shared" si="6"/>
        <v>18</v>
      </c>
      <c r="L119">
        <f t="shared" si="7"/>
        <v>2</v>
      </c>
      <c r="M119">
        <f t="shared" si="8"/>
        <v>7</v>
      </c>
      <c r="N119" s="14" t="str">
        <f>"| "&amp;A119&amp;REPT(" ",H$1-LEN(A119))&amp;" | "&amp;C119&amp;REPT(" ",I$1-LEN(C119))&amp;" | "&amp;D119&amp;REPT(" ",J$1-LEN(D119))&amp;" | "&amp;E119&amp;REPT(" ",K$1-LEN(E119))&amp;" | "&amp;F119&amp;REPT(" ",L$1-LEN(F119))&amp;" | "&amp;G119&amp;REPT(" ",M$1-LEN(G119))&amp;" |"</f>
        <v>| bypassRoomTemperature            | unitConfig      | Bypass room temperature in °C                                    | Number:Temperature       | °C   | 10 - 40                                                                                              |</v>
      </c>
    </row>
    <row r="120" spans="1:14" x14ac:dyDescent="0.25">
      <c r="A120" t="s">
        <v>114</v>
      </c>
      <c r="B120" t="s">
        <v>114</v>
      </c>
      <c r="C120" t="s">
        <v>20</v>
      </c>
      <c r="D120" t="s">
        <v>354</v>
      </c>
      <c r="E120" t="s">
        <v>1277</v>
      </c>
      <c r="F120" t="s">
        <v>1285</v>
      </c>
      <c r="G120" s="5" t="s">
        <v>244</v>
      </c>
      <c r="H120">
        <f>LEN(A120)</f>
        <v>27</v>
      </c>
      <c r="I120">
        <f>LEN(C120)</f>
        <v>10</v>
      </c>
      <c r="J120">
        <f t="shared" si="5"/>
        <v>32</v>
      </c>
      <c r="K120">
        <f t="shared" si="6"/>
        <v>18</v>
      </c>
      <c r="L120">
        <f t="shared" si="7"/>
        <v>2</v>
      </c>
      <c r="M120">
        <f t="shared" si="8"/>
        <v>6</v>
      </c>
      <c r="N120" s="14" t="str">
        <f>"| "&amp;A120&amp;REPT(" ",H$1-LEN(A120))&amp;" | "&amp;C120&amp;REPT(" ",I$1-LEN(C120))&amp;" | "&amp;D120&amp;REPT(" ",J$1-LEN(D120))&amp;" | "&amp;E120&amp;REPT(" ",K$1-LEN(E120))&amp;" | "&amp;F120&amp;REPT(" ",L$1-LEN(F120))&amp;" | "&amp;G120&amp;REPT(" ",M$1-LEN(G120))&amp;" |"</f>
        <v>| bypassMinOutsideTemperature      | unitConfig      | Bypass outside temperature in °C                                 | Number:Temperature       | °C   | 5 - 20                                                                                               |</v>
      </c>
    </row>
    <row r="121" spans="1:14" x14ac:dyDescent="0.25">
      <c r="A121" t="s">
        <v>115</v>
      </c>
      <c r="B121" t="s">
        <v>115</v>
      </c>
      <c r="C121" t="s">
        <v>1307</v>
      </c>
      <c r="D121" t="s">
        <v>356</v>
      </c>
      <c r="E121" t="s">
        <v>1277</v>
      </c>
      <c r="F121" t="s">
        <v>1285</v>
      </c>
      <c r="G121" s="5" t="s">
        <v>357</v>
      </c>
      <c r="H121">
        <f>LEN(A121)</f>
        <v>3</v>
      </c>
      <c r="I121">
        <f>LEN(C121)</f>
        <v>7</v>
      </c>
      <c r="J121">
        <f t="shared" si="5"/>
        <v>64</v>
      </c>
      <c r="K121">
        <f t="shared" si="6"/>
        <v>18</v>
      </c>
      <c r="L121">
        <f t="shared" si="7"/>
        <v>2</v>
      </c>
      <c r="M121">
        <f t="shared" si="8"/>
        <v>6</v>
      </c>
      <c r="N121" s="14" t="str">
        <f>"| "&amp;A121&amp;REPT(" ",H$1-LEN(A121))&amp;" | "&amp;C121&amp;REPT(" ",I$1-LEN(C121))&amp;" | "&amp;D121&amp;REPT(" ",J$1-LEN(D121))&amp;" | "&amp;E121&amp;REPT(" ",K$1-LEN(E121))&amp;" | "&amp;F121&amp;REPT(" ",L$1-LEN(F121))&amp;" | "&amp;G121&amp;REPT(" ",M$1-LEN(G121))&amp;" |"</f>
        <v>| tbd                              | general         | No description available for this parameter in the specification | Number:Temperature       | °C   | 3 - 10                                                                                               |</v>
      </c>
    </row>
    <row r="122" spans="1:14" x14ac:dyDescent="0.25">
      <c r="A122" t="s">
        <v>116</v>
      </c>
      <c r="B122" t="s">
        <v>116</v>
      </c>
      <c r="C122" t="s">
        <v>1307</v>
      </c>
      <c r="D122" t="s">
        <v>358</v>
      </c>
      <c r="E122" t="s">
        <v>224</v>
      </c>
      <c r="G122" t="s">
        <v>1269</v>
      </c>
      <c r="H122">
        <f>LEN(A122)</f>
        <v>17</v>
      </c>
      <c r="I122">
        <f>LEN(C122)</f>
        <v>7</v>
      </c>
      <c r="J122">
        <f t="shared" si="5"/>
        <v>19</v>
      </c>
      <c r="K122">
        <f t="shared" si="6"/>
        <v>6</v>
      </c>
      <c r="L122">
        <f t="shared" si="7"/>
        <v>0</v>
      </c>
      <c r="M122">
        <f t="shared" si="8"/>
        <v>37</v>
      </c>
      <c r="N122" s="14" t="str">
        <f>"| "&amp;A122&amp;REPT(" ",H$1-LEN(A122))&amp;" | "&amp;C122&amp;REPT(" ",I$1-LEN(C122))&amp;" | "&amp;D122&amp;REPT(" ",J$1-LEN(D122))&amp;" | "&amp;E122&amp;REPT(" ",K$1-LEN(E122))&amp;" | "&amp;F122&amp;REPT(" ",L$1-LEN(F122))&amp;" | "&amp;G122&amp;REPT(" ",M$1-LEN(G122))&amp;" |"</f>
        <v>| factorySettingWzu                | general         | Factory setting WZU                                              | Switch                   |      | ON = reset individual switching times                                                                |</v>
      </c>
    </row>
    <row r="123" spans="1:14" x14ac:dyDescent="0.25">
      <c r="A123" t="s">
        <v>117</v>
      </c>
      <c r="B123" t="s">
        <v>117</v>
      </c>
      <c r="C123" t="s">
        <v>1307</v>
      </c>
      <c r="D123" t="s">
        <v>333</v>
      </c>
      <c r="E123" t="s">
        <v>224</v>
      </c>
      <c r="G123" t="s">
        <v>1270</v>
      </c>
      <c r="H123">
        <f>LEN(A123)</f>
        <v>12</v>
      </c>
      <c r="I123">
        <f>LEN(C123)</f>
        <v>7</v>
      </c>
      <c r="J123">
        <f t="shared" si="5"/>
        <v>13</v>
      </c>
      <c r="K123">
        <f t="shared" si="6"/>
        <v>6</v>
      </c>
      <c r="L123">
        <f t="shared" si="7"/>
        <v>0</v>
      </c>
      <c r="M123">
        <f t="shared" si="8"/>
        <v>16</v>
      </c>
      <c r="N123" s="14" t="str">
        <f>"| "&amp;A123&amp;REPT(" ",H$1-LEN(A123))&amp;" | "&amp;C123&amp;REPT(" ",I$1-LEN(C123))&amp;" | "&amp;D123&amp;REPT(" ",J$1-LEN(D123))&amp;" | "&amp;E123&amp;REPT(" ",K$1-LEN(E123))&amp;" | "&amp;F123&amp;REPT(" ",L$1-LEN(F123))&amp;" | "&amp;G123&amp;REPT(" ",M$1-LEN(G123))&amp;" |"</f>
        <v>| factoryReset                     | general         | Factory reset                                                    | Switch                   |      | ON = reset start                                                                                     |</v>
      </c>
    </row>
    <row r="124" spans="1:14" x14ac:dyDescent="0.25">
      <c r="A124" t="s">
        <v>118</v>
      </c>
      <c r="B124" t="s">
        <v>52</v>
      </c>
      <c r="C124" t="s">
        <v>1311</v>
      </c>
      <c r="D124" t="s">
        <v>334</v>
      </c>
      <c r="E124" t="s">
        <v>225</v>
      </c>
      <c r="G124" s="5" t="s">
        <v>265</v>
      </c>
      <c r="H124">
        <f>LEN(A124)</f>
        <v>17</v>
      </c>
      <c r="I124">
        <f>LEN(C124)</f>
        <v>9</v>
      </c>
      <c r="J124">
        <f t="shared" si="5"/>
        <v>20</v>
      </c>
      <c r="K124">
        <f t="shared" si="6"/>
        <v>6</v>
      </c>
      <c r="L124">
        <f t="shared" si="7"/>
        <v>0</v>
      </c>
      <c r="M124">
        <f t="shared" si="8"/>
        <v>5</v>
      </c>
      <c r="N124" s="14" t="str">
        <f>"| "&amp;A124&amp;REPT(" ",H$1-LEN(A124))&amp;" | "&amp;C124&amp;REPT(" ",I$1-LEN(C124))&amp;" | "&amp;D124&amp;REPT(" ",J$1-LEN(D124))&amp;" | "&amp;E124&amp;REPT(" ",K$1-LEN(E124))&amp;" | "&amp;F124&amp;REPT(" ",L$1-LEN(F124))&amp;" | "&amp;G124&amp;REPT(" ",M$1-LEN(G124))&amp;" |"</f>
        <v>| supplyAirFanStage                | operation       | Supply air fan stage                                             | Number                   |      | 0 - 4                                                                                                |</v>
      </c>
    </row>
    <row r="125" spans="1:14" x14ac:dyDescent="0.25">
      <c r="A125" t="s">
        <v>119</v>
      </c>
      <c r="B125" t="s">
        <v>52</v>
      </c>
      <c r="C125" t="s">
        <v>1311</v>
      </c>
      <c r="D125" t="s">
        <v>335</v>
      </c>
      <c r="E125" t="s">
        <v>225</v>
      </c>
      <c r="G125" s="5" t="s">
        <v>265</v>
      </c>
      <c r="H125">
        <f>LEN(A125)</f>
        <v>18</v>
      </c>
      <c r="I125">
        <f>LEN(C125)</f>
        <v>9</v>
      </c>
      <c r="J125">
        <f t="shared" si="5"/>
        <v>21</v>
      </c>
      <c r="K125">
        <f t="shared" si="6"/>
        <v>6</v>
      </c>
      <c r="L125">
        <f t="shared" si="7"/>
        <v>0</v>
      </c>
      <c r="M125">
        <f t="shared" si="8"/>
        <v>5</v>
      </c>
      <c r="N125" s="14" t="str">
        <f>"| "&amp;A125&amp;REPT(" ",H$1-LEN(A125))&amp;" | "&amp;C125&amp;REPT(" ",I$1-LEN(C125))&amp;" | "&amp;D125&amp;REPT(" ",J$1-LEN(D125))&amp;" | "&amp;E125&amp;REPT(" ",K$1-LEN(E125))&amp;" | "&amp;F125&amp;REPT(" ",L$1-LEN(F125))&amp;" | "&amp;G125&amp;REPT(" ",M$1-LEN(G125))&amp;" |"</f>
        <v>| extractAirFanStage               | operation       | Extract air fan stage                                            | Number                   |      | 0 - 4                                                                                                |</v>
      </c>
    </row>
    <row r="126" spans="1:14" x14ac:dyDescent="0.25">
      <c r="A126" t="s">
        <v>120</v>
      </c>
      <c r="B126" t="s">
        <v>191</v>
      </c>
      <c r="C126" t="s">
        <v>20</v>
      </c>
      <c r="D126" t="s">
        <v>359</v>
      </c>
      <c r="E126" t="s">
        <v>225</v>
      </c>
      <c r="G126" s="5" t="s">
        <v>365</v>
      </c>
      <c r="H126">
        <f>LEN(A126)</f>
        <v>20</v>
      </c>
      <c r="I126">
        <f>LEN(C126)</f>
        <v>10</v>
      </c>
      <c r="J126">
        <f t="shared" si="5"/>
        <v>39</v>
      </c>
      <c r="K126">
        <f t="shared" si="6"/>
        <v>6</v>
      </c>
      <c r="L126">
        <f t="shared" si="7"/>
        <v>0</v>
      </c>
      <c r="M126">
        <f t="shared" si="8"/>
        <v>5</v>
      </c>
      <c r="N126" s="14" t="str">
        <f>"| "&amp;A126&amp;REPT(" ",H$1-LEN(A126))&amp;" | "&amp;C126&amp;REPT(" ",I$1-LEN(C126))&amp;" | "&amp;D126&amp;REPT(" ",J$1-LEN(D126))&amp;" | "&amp;E126&amp;REPT(" ",K$1-LEN(E126))&amp;" | "&amp;F126&amp;REPT(" ",L$1-LEN(F126))&amp;" | "&amp;G126&amp;REPT(" ",M$1-LEN(G126))&amp;" |"</f>
        <v>| fanStageStepped0to2v             | unitConfig      | Fan stage for stepped mode - range 0-2V                          | Number                   |      | 0 - 2                                                                                                |</v>
      </c>
    </row>
    <row r="127" spans="1:14" x14ac:dyDescent="0.25">
      <c r="A127" t="s">
        <v>121</v>
      </c>
      <c r="B127" t="s">
        <v>192</v>
      </c>
      <c r="C127" t="s">
        <v>20</v>
      </c>
      <c r="D127" t="s">
        <v>361</v>
      </c>
      <c r="E127" t="s">
        <v>225</v>
      </c>
      <c r="G127" s="5" t="s">
        <v>265</v>
      </c>
      <c r="H127">
        <f>LEN(A127)</f>
        <v>20</v>
      </c>
      <c r="I127">
        <f>LEN(C127)</f>
        <v>10</v>
      </c>
      <c r="J127">
        <f t="shared" si="5"/>
        <v>39</v>
      </c>
      <c r="K127">
        <f t="shared" si="6"/>
        <v>6</v>
      </c>
      <c r="L127">
        <f t="shared" si="7"/>
        <v>0</v>
      </c>
      <c r="M127">
        <f t="shared" si="8"/>
        <v>5</v>
      </c>
      <c r="N127" s="14" t="str">
        <f>"| "&amp;A127&amp;REPT(" ",H$1-LEN(A127))&amp;" | "&amp;C127&amp;REPT(" ",I$1-LEN(C127))&amp;" | "&amp;D127&amp;REPT(" ",J$1-LEN(D127))&amp;" | "&amp;E127&amp;REPT(" ",K$1-LEN(E127))&amp;" | "&amp;F127&amp;REPT(" ",L$1-LEN(F127))&amp;" | "&amp;G127&amp;REPT(" ",M$1-LEN(G127))&amp;" |"</f>
        <v>| fanStageStepped2to4v             | unitConfig      | Fan stage for stepped mode - range 2-4V                          | Number                   |      | 0 - 4                                                                                                |</v>
      </c>
    </row>
    <row r="128" spans="1:14" x14ac:dyDescent="0.25">
      <c r="A128" t="s">
        <v>122</v>
      </c>
      <c r="B128" t="s">
        <v>192</v>
      </c>
      <c r="C128" t="s">
        <v>20</v>
      </c>
      <c r="D128" t="s">
        <v>362</v>
      </c>
      <c r="E128" t="s">
        <v>225</v>
      </c>
      <c r="G128" s="5" t="s">
        <v>265</v>
      </c>
      <c r="H128">
        <f>LEN(A128)</f>
        <v>20</v>
      </c>
      <c r="I128">
        <f>LEN(C128)</f>
        <v>10</v>
      </c>
      <c r="J128">
        <f t="shared" si="5"/>
        <v>39</v>
      </c>
      <c r="K128">
        <f t="shared" si="6"/>
        <v>6</v>
      </c>
      <c r="L128">
        <f t="shared" si="7"/>
        <v>0</v>
      </c>
      <c r="M128">
        <f t="shared" si="8"/>
        <v>5</v>
      </c>
      <c r="N128" s="14" t="str">
        <f>"| "&amp;A128&amp;REPT(" ",H$1-LEN(A128))&amp;" | "&amp;C128&amp;REPT(" ",I$1-LEN(C128))&amp;" | "&amp;D128&amp;REPT(" ",J$1-LEN(D128))&amp;" | "&amp;E128&amp;REPT(" ",K$1-LEN(E128))&amp;" | "&amp;F128&amp;REPT(" ",L$1-LEN(F128))&amp;" | "&amp;G128&amp;REPT(" ",M$1-LEN(G128))&amp;" |"</f>
        <v>| fanStageStepped4to6v             | unitConfig      | Fan stage for stepped mode - range 4-6V                          | Number                   |      | 0 - 4                                                                                                |</v>
      </c>
    </row>
    <row r="129" spans="1:14" x14ac:dyDescent="0.25">
      <c r="A129" t="s">
        <v>123</v>
      </c>
      <c r="B129" t="s">
        <v>192</v>
      </c>
      <c r="C129" t="s">
        <v>20</v>
      </c>
      <c r="D129" t="s">
        <v>363</v>
      </c>
      <c r="E129" t="s">
        <v>225</v>
      </c>
      <c r="G129" s="5" t="s">
        <v>265</v>
      </c>
      <c r="H129">
        <f>LEN(A129)</f>
        <v>20</v>
      </c>
      <c r="I129">
        <f>LEN(C129)</f>
        <v>10</v>
      </c>
      <c r="J129">
        <f t="shared" si="5"/>
        <v>39</v>
      </c>
      <c r="K129">
        <f t="shared" si="6"/>
        <v>6</v>
      </c>
      <c r="L129">
        <f t="shared" si="7"/>
        <v>0</v>
      </c>
      <c r="M129">
        <f t="shared" si="8"/>
        <v>5</v>
      </c>
      <c r="N129" s="14" t="str">
        <f>"| "&amp;A129&amp;REPT(" ",H$1-LEN(A129))&amp;" | "&amp;C129&amp;REPT(" ",I$1-LEN(C129))&amp;" | "&amp;D129&amp;REPT(" ",J$1-LEN(D129))&amp;" | "&amp;E129&amp;REPT(" ",K$1-LEN(E129))&amp;" | "&amp;F129&amp;REPT(" ",L$1-LEN(F129))&amp;" | "&amp;G129&amp;REPT(" ",M$1-LEN(G129))&amp;" |"</f>
        <v>| fanStageStepped6to8v             | unitConfig      | Fan stage for stepped mode - range 6-8V                          | Number                   |      | 0 - 4                                                                                                |</v>
      </c>
    </row>
    <row r="130" spans="1:14" x14ac:dyDescent="0.25">
      <c r="A130" t="s">
        <v>124</v>
      </c>
      <c r="B130" t="s">
        <v>192</v>
      </c>
      <c r="C130" t="s">
        <v>20</v>
      </c>
      <c r="D130" t="s">
        <v>364</v>
      </c>
      <c r="E130" t="s">
        <v>225</v>
      </c>
      <c r="G130" s="5" t="s">
        <v>265</v>
      </c>
      <c r="H130">
        <f>LEN(A130)</f>
        <v>21</v>
      </c>
      <c r="I130">
        <f>LEN(C130)</f>
        <v>10</v>
      </c>
      <c r="J130">
        <f t="shared" si="5"/>
        <v>40</v>
      </c>
      <c r="K130">
        <f t="shared" si="6"/>
        <v>6</v>
      </c>
      <c r="L130">
        <f t="shared" si="7"/>
        <v>0</v>
      </c>
      <c r="M130">
        <f t="shared" si="8"/>
        <v>5</v>
      </c>
      <c r="N130" s="14" t="str">
        <f>"| "&amp;A130&amp;REPT(" ",H$1-LEN(A130))&amp;" | "&amp;C130&amp;REPT(" ",I$1-LEN(C130))&amp;" | "&amp;D130&amp;REPT(" ",J$1-LEN(D130))&amp;" | "&amp;E130&amp;REPT(" ",K$1-LEN(E130))&amp;" | "&amp;F130&amp;REPT(" ",L$1-LEN(F130))&amp;" | "&amp;G130&amp;REPT(" ",M$1-LEN(G130))&amp;" |"</f>
        <v>| fanStageStepped8to10v            | unitConfig      | Fan stage for stepped mode - range 8-10V                         | Number                   |      | 0 - 4                                                                                                |</v>
      </c>
    </row>
    <row r="131" spans="1:14" x14ac:dyDescent="0.25">
      <c r="A131" t="s">
        <v>125</v>
      </c>
      <c r="B131" t="s">
        <v>125</v>
      </c>
      <c r="C131" t="s">
        <v>20</v>
      </c>
      <c r="D131" t="s">
        <v>360</v>
      </c>
      <c r="E131" t="s">
        <v>225</v>
      </c>
      <c r="G131" t="s">
        <v>366</v>
      </c>
      <c r="H131">
        <f>LEN(A131)</f>
        <v>16</v>
      </c>
      <c r="I131">
        <f>LEN(C131)</f>
        <v>10</v>
      </c>
      <c r="J131">
        <f t="shared" si="5"/>
        <v>18</v>
      </c>
      <c r="K131">
        <f t="shared" si="6"/>
        <v>6</v>
      </c>
      <c r="L131">
        <f t="shared" si="7"/>
        <v>0</v>
      </c>
      <c r="M131">
        <f t="shared" si="8"/>
        <v>5</v>
      </c>
      <c r="N131" s="14" t="str">
        <f>"| "&amp;A131&amp;REPT(" ",H$1-LEN(A131))&amp;" | "&amp;C131&amp;REPT(" ",I$1-LEN(C131))&amp;" | "&amp;D131&amp;REPT(" ",J$1-LEN(D131))&amp;" | "&amp;E131&amp;REPT(" ",K$1-LEN(E131))&amp;" | "&amp;F131&amp;REPT(" ",L$1-LEN(F131))&amp;" | "&amp;G131&amp;REPT(" ",M$1-LEN(G131))&amp;" |"</f>
        <v>| offsetExtractAir                 | unitConfig      | Offset extract air                                               | Number                   |      | float                                                                                                |</v>
      </c>
    </row>
    <row r="132" spans="1:14" x14ac:dyDescent="0.25">
      <c r="A132" t="s">
        <v>126</v>
      </c>
      <c r="B132" t="s">
        <v>126</v>
      </c>
      <c r="C132" t="s">
        <v>20</v>
      </c>
      <c r="D132" t="s">
        <v>367</v>
      </c>
      <c r="E132" t="s">
        <v>224</v>
      </c>
      <c r="G132" t="s">
        <v>1288</v>
      </c>
      <c r="H132">
        <f>LEN(A132)</f>
        <v>19</v>
      </c>
      <c r="I132">
        <f>LEN(C132)</f>
        <v>10</v>
      </c>
      <c r="J132">
        <f t="shared" si="5"/>
        <v>40</v>
      </c>
      <c r="K132">
        <f t="shared" si="6"/>
        <v>6</v>
      </c>
      <c r="L132">
        <f t="shared" si="7"/>
        <v>0</v>
      </c>
      <c r="M132">
        <f t="shared" si="8"/>
        <v>25</v>
      </c>
      <c r="N132" s="14" t="str">
        <f>"| "&amp;A132&amp;REPT(" ",H$1-LEN(A132))&amp;" | "&amp;C132&amp;REPT(" ",I$1-LEN(C132))&amp;" | "&amp;D132&amp;REPT(" ",J$1-LEN(D132))&amp;" | "&amp;E132&amp;REPT(" ",K$1-LEN(E132))&amp;" | "&amp;F132&amp;REPT(" ",L$1-LEN(F132))&amp;" | "&amp;G132&amp;REPT(" ",M$1-LEN(G132))&amp;" |"</f>
        <v>| assignmentFanStages              | unitConfig      | Assignment fan stages - stepped or 0-10V                         | Switch                   |      | OFF = 0-10V, ON = stepped                                                                            |</v>
      </c>
    </row>
    <row r="133" spans="1:14" x14ac:dyDescent="0.25">
      <c r="A133" t="s">
        <v>127</v>
      </c>
      <c r="B133" t="s">
        <v>193</v>
      </c>
      <c r="C133" t="s">
        <v>1308</v>
      </c>
      <c r="D133" t="s">
        <v>368</v>
      </c>
      <c r="E133" t="s">
        <v>221</v>
      </c>
      <c r="H133">
        <f>LEN(A133)</f>
        <v>26</v>
      </c>
      <c r="I133">
        <f>LEN(C133)</f>
        <v>15</v>
      </c>
      <c r="J133">
        <f t="shared" si="5"/>
        <v>40</v>
      </c>
      <c r="K133">
        <f t="shared" si="6"/>
        <v>6</v>
      </c>
      <c r="L133">
        <f t="shared" ref="L133:L190" si="9">LEN(F133)</f>
        <v>0</v>
      </c>
      <c r="M133">
        <f t="shared" si="8"/>
        <v>0</v>
      </c>
      <c r="N133" s="14" t="str">
        <f>"| "&amp;A133&amp;REPT(" ",H$1-LEN(A133))&amp;" | "&amp;C133&amp;REPT(" ",I$1-LEN(C133))&amp;" | "&amp;D133&amp;REPT(" ",J$1-LEN(D133))&amp;" | "&amp;E133&amp;REPT(" ",K$1-LEN(E133))&amp;" | "&amp;F133&amp;REPT(" ",L$1-LEN(F133))&amp;" | "&amp;G133&amp;REPT(" ",M$1-LEN(G133))&amp;" |"</f>
        <v>| sensorNameHumidityAndTemp1       | humidityControl | Sensor name - humidity and temperature 1                         | String                   |      |                                                                                                      |</v>
      </c>
    </row>
    <row r="134" spans="1:14" x14ac:dyDescent="0.25">
      <c r="A134" t="s">
        <v>128</v>
      </c>
      <c r="B134" t="s">
        <v>193</v>
      </c>
      <c r="C134" t="s">
        <v>1308</v>
      </c>
      <c r="D134" t="s">
        <v>369</v>
      </c>
      <c r="E134" t="s">
        <v>221</v>
      </c>
      <c r="H134">
        <f>LEN(A134)</f>
        <v>26</v>
      </c>
      <c r="I134">
        <f>LEN(C134)</f>
        <v>15</v>
      </c>
      <c r="J134">
        <f t="shared" ref="J134:J185" si="10">LEN(D134)</f>
        <v>40</v>
      </c>
      <c r="K134">
        <f t="shared" ref="K134:K185" si="11">LEN(E134)</f>
        <v>6</v>
      </c>
      <c r="L134">
        <f t="shared" si="9"/>
        <v>0</v>
      </c>
      <c r="M134">
        <f t="shared" ref="M134:M185" si="12">LEN(G134)</f>
        <v>0</v>
      </c>
      <c r="N134" s="14" t="str">
        <f>"| "&amp;A134&amp;REPT(" ",H$1-LEN(A134))&amp;" | "&amp;C134&amp;REPT(" ",I$1-LEN(C134))&amp;" | "&amp;D134&amp;REPT(" ",J$1-LEN(D134))&amp;" | "&amp;E134&amp;REPT(" ",K$1-LEN(E134))&amp;" | "&amp;F134&amp;REPT(" ",L$1-LEN(F134))&amp;" | "&amp;G134&amp;REPT(" ",M$1-LEN(G134))&amp;" |"</f>
        <v>| sensorNameHumidityAndTemp2       | humidityControl | Sensor name - humidity and temperature 2                         | String                   |      |                                                                                                      |</v>
      </c>
    </row>
    <row r="135" spans="1:14" x14ac:dyDescent="0.25">
      <c r="A135" t="s">
        <v>129</v>
      </c>
      <c r="B135" t="s">
        <v>193</v>
      </c>
      <c r="C135" t="s">
        <v>1308</v>
      </c>
      <c r="D135" t="s">
        <v>370</v>
      </c>
      <c r="E135" t="s">
        <v>221</v>
      </c>
      <c r="H135">
        <f>LEN(A135)</f>
        <v>26</v>
      </c>
      <c r="I135">
        <f>LEN(C135)</f>
        <v>15</v>
      </c>
      <c r="J135">
        <f t="shared" si="10"/>
        <v>40</v>
      </c>
      <c r="K135">
        <f t="shared" si="11"/>
        <v>6</v>
      </c>
      <c r="L135">
        <f t="shared" si="9"/>
        <v>0</v>
      </c>
      <c r="M135">
        <f t="shared" si="12"/>
        <v>0</v>
      </c>
      <c r="N135" s="14" t="str">
        <f>"| "&amp;A135&amp;REPT(" ",H$1-LEN(A135))&amp;" | "&amp;C135&amp;REPT(" ",I$1-LEN(C135))&amp;" | "&amp;D135&amp;REPT(" ",J$1-LEN(D135))&amp;" | "&amp;E135&amp;REPT(" ",K$1-LEN(E135))&amp;" | "&amp;F135&amp;REPT(" ",L$1-LEN(F135))&amp;" | "&amp;G135&amp;REPT(" ",M$1-LEN(G135))&amp;" |"</f>
        <v>| sensorNameHumidityAndTemp3       | humidityControl | Sensor name - humidity and temperature 3                         | String                   |      |                                                                                                      |</v>
      </c>
    </row>
    <row r="136" spans="1:14" x14ac:dyDescent="0.25">
      <c r="A136" t="s">
        <v>130</v>
      </c>
      <c r="B136" t="s">
        <v>193</v>
      </c>
      <c r="C136" t="s">
        <v>1308</v>
      </c>
      <c r="D136" t="s">
        <v>371</v>
      </c>
      <c r="E136" t="s">
        <v>221</v>
      </c>
      <c r="H136">
        <f>LEN(A136)</f>
        <v>26</v>
      </c>
      <c r="I136">
        <f>LEN(C136)</f>
        <v>15</v>
      </c>
      <c r="J136">
        <f t="shared" si="10"/>
        <v>40</v>
      </c>
      <c r="K136">
        <f t="shared" si="11"/>
        <v>6</v>
      </c>
      <c r="L136">
        <f t="shared" si="9"/>
        <v>0</v>
      </c>
      <c r="M136">
        <f t="shared" si="12"/>
        <v>0</v>
      </c>
      <c r="N136" s="14" t="str">
        <f>"| "&amp;A136&amp;REPT(" ",H$1-LEN(A136))&amp;" | "&amp;C136&amp;REPT(" ",I$1-LEN(C136))&amp;" | "&amp;D136&amp;REPT(" ",J$1-LEN(D136))&amp;" | "&amp;E136&amp;REPT(" ",K$1-LEN(E136))&amp;" | "&amp;F136&amp;REPT(" ",L$1-LEN(F136))&amp;" | "&amp;G136&amp;REPT(" ",M$1-LEN(G136))&amp;" |"</f>
        <v>| sensorNameHumidityAndTemp4       | humidityControl | Sensor name - humidity and temperature 4                         | String                   |      |                                                                                                      |</v>
      </c>
    </row>
    <row r="137" spans="1:14" x14ac:dyDescent="0.25">
      <c r="A137" t="s">
        <v>131</v>
      </c>
      <c r="B137" t="s">
        <v>193</v>
      </c>
      <c r="C137" t="s">
        <v>1308</v>
      </c>
      <c r="D137" t="s">
        <v>372</v>
      </c>
      <c r="E137" t="s">
        <v>221</v>
      </c>
      <c r="H137">
        <f>LEN(A137)</f>
        <v>26</v>
      </c>
      <c r="I137">
        <f>LEN(C137)</f>
        <v>15</v>
      </c>
      <c r="J137">
        <f t="shared" si="10"/>
        <v>40</v>
      </c>
      <c r="K137">
        <f t="shared" si="11"/>
        <v>6</v>
      </c>
      <c r="L137">
        <f t="shared" si="9"/>
        <v>0</v>
      </c>
      <c r="M137">
        <f t="shared" si="12"/>
        <v>0</v>
      </c>
      <c r="N137" s="14" t="str">
        <f>"| "&amp;A137&amp;REPT(" ",H$1-LEN(A137))&amp;" | "&amp;C137&amp;REPT(" ",I$1-LEN(C137))&amp;" | "&amp;D137&amp;REPT(" ",J$1-LEN(D137))&amp;" | "&amp;E137&amp;REPT(" ",K$1-LEN(E137))&amp;" | "&amp;F137&amp;REPT(" ",L$1-LEN(F137))&amp;" | "&amp;G137&amp;REPT(" ",M$1-LEN(G137))&amp;" |"</f>
        <v>| sensorNameHumidityAndTemp5       | humidityControl | Sensor name - humidity and temperature 5                         | String                   |      |                                                                                                      |</v>
      </c>
    </row>
    <row r="138" spans="1:14" x14ac:dyDescent="0.25">
      <c r="A138" t="s">
        <v>132</v>
      </c>
      <c r="B138" t="s">
        <v>193</v>
      </c>
      <c r="C138" t="s">
        <v>1308</v>
      </c>
      <c r="D138" t="s">
        <v>373</v>
      </c>
      <c r="E138" t="s">
        <v>221</v>
      </c>
      <c r="H138">
        <f>LEN(A138)</f>
        <v>26</v>
      </c>
      <c r="I138">
        <f>LEN(C138)</f>
        <v>15</v>
      </c>
      <c r="J138">
        <f t="shared" si="10"/>
        <v>40</v>
      </c>
      <c r="K138">
        <f t="shared" si="11"/>
        <v>6</v>
      </c>
      <c r="L138">
        <f t="shared" si="9"/>
        <v>0</v>
      </c>
      <c r="M138">
        <f t="shared" si="12"/>
        <v>0</v>
      </c>
      <c r="N138" s="14" t="str">
        <f>"| "&amp;A138&amp;REPT(" ",H$1-LEN(A138))&amp;" | "&amp;C138&amp;REPT(" ",I$1-LEN(C138))&amp;" | "&amp;D138&amp;REPT(" ",J$1-LEN(D138))&amp;" | "&amp;E138&amp;REPT(" ",K$1-LEN(E138))&amp;" | "&amp;F138&amp;REPT(" ",L$1-LEN(F138))&amp;" | "&amp;G138&amp;REPT(" ",M$1-LEN(G138))&amp;" |"</f>
        <v>| sensorNameHumidityAndTemp6       | humidityControl | Sensor name - humidity and temperature 6                         | String                   |      |                                                                                                      |</v>
      </c>
    </row>
    <row r="139" spans="1:14" x14ac:dyDescent="0.25">
      <c r="A139" t="s">
        <v>133</v>
      </c>
      <c r="B139" t="s">
        <v>193</v>
      </c>
      <c r="C139" t="s">
        <v>1308</v>
      </c>
      <c r="D139" t="s">
        <v>374</v>
      </c>
      <c r="E139" t="s">
        <v>221</v>
      </c>
      <c r="H139">
        <f>LEN(A139)</f>
        <v>26</v>
      </c>
      <c r="I139">
        <f>LEN(C139)</f>
        <v>15</v>
      </c>
      <c r="J139">
        <f t="shared" si="10"/>
        <v>40</v>
      </c>
      <c r="K139">
        <f t="shared" si="11"/>
        <v>6</v>
      </c>
      <c r="L139">
        <f t="shared" si="9"/>
        <v>0</v>
      </c>
      <c r="M139">
        <f t="shared" si="12"/>
        <v>0</v>
      </c>
      <c r="N139" s="14" t="str">
        <f>"| "&amp;A139&amp;REPT(" ",H$1-LEN(A139))&amp;" | "&amp;C139&amp;REPT(" ",I$1-LEN(C139))&amp;" | "&amp;D139&amp;REPT(" ",J$1-LEN(D139))&amp;" | "&amp;E139&amp;REPT(" ",K$1-LEN(E139))&amp;" | "&amp;F139&amp;REPT(" ",L$1-LEN(F139))&amp;" | "&amp;G139&amp;REPT(" ",M$1-LEN(G139))&amp;" |"</f>
        <v>| sensorNameHumidityAndTemp7       | humidityControl | Sensor name - humidity and temperature 7                         | String                   |      |                                                                                                      |</v>
      </c>
    </row>
    <row r="140" spans="1:14" x14ac:dyDescent="0.25">
      <c r="A140" t="s">
        <v>134</v>
      </c>
      <c r="B140" t="s">
        <v>193</v>
      </c>
      <c r="C140" t="s">
        <v>1308</v>
      </c>
      <c r="D140" t="s">
        <v>375</v>
      </c>
      <c r="E140" t="s">
        <v>221</v>
      </c>
      <c r="H140">
        <f>LEN(A140)</f>
        <v>26</v>
      </c>
      <c r="I140">
        <f>LEN(C140)</f>
        <v>15</v>
      </c>
      <c r="J140">
        <f t="shared" si="10"/>
        <v>40</v>
      </c>
      <c r="K140">
        <f t="shared" si="11"/>
        <v>6</v>
      </c>
      <c r="L140">
        <f t="shared" si="9"/>
        <v>0</v>
      </c>
      <c r="M140">
        <f t="shared" si="12"/>
        <v>0</v>
      </c>
      <c r="N140" s="14" t="str">
        <f>"| "&amp;A140&amp;REPT(" ",H$1-LEN(A140))&amp;" | "&amp;C140&amp;REPT(" ",I$1-LEN(C140))&amp;" | "&amp;D140&amp;REPT(" ",J$1-LEN(D140))&amp;" | "&amp;E140&amp;REPT(" ",K$1-LEN(E140))&amp;" | "&amp;F140&amp;REPT(" ",L$1-LEN(F140))&amp;" | "&amp;G140&amp;REPT(" ",M$1-LEN(G140))&amp;" |"</f>
        <v>| sensorNameHumidityAndTemp8       | humidityControl | Sensor name - humidity and temperature 8                         | String                   |      |                                                                                                      |</v>
      </c>
    </row>
    <row r="141" spans="1:14" x14ac:dyDescent="0.25">
      <c r="A141" t="s">
        <v>135</v>
      </c>
      <c r="B141" t="s">
        <v>193</v>
      </c>
      <c r="C141" t="s">
        <v>1309</v>
      </c>
      <c r="D141" t="s">
        <v>376</v>
      </c>
      <c r="E141" t="s">
        <v>221</v>
      </c>
      <c r="H141">
        <f>LEN(A141)</f>
        <v>14</v>
      </c>
      <c r="I141">
        <f>LEN(C141)</f>
        <v>10</v>
      </c>
      <c r="J141">
        <f t="shared" si="10"/>
        <v>19</v>
      </c>
      <c r="K141">
        <f t="shared" si="11"/>
        <v>6</v>
      </c>
      <c r="L141">
        <f t="shared" si="9"/>
        <v>0</v>
      </c>
      <c r="M141">
        <f t="shared" si="12"/>
        <v>0</v>
      </c>
      <c r="N141" s="14" t="str">
        <f>"| "&amp;A141&amp;REPT(" ",H$1-LEN(A141))&amp;" | "&amp;C141&amp;REPT(" ",I$1-LEN(C141))&amp;" | "&amp;D141&amp;REPT(" ",J$1-LEN(D141))&amp;" | "&amp;E141&amp;REPT(" ",K$1-LEN(E141))&amp;" | "&amp;F141&amp;REPT(" ",L$1-LEN(F141))&amp;" | "&amp;G141&amp;REPT(" ",M$1-LEN(G141))&amp;" |"</f>
        <v>| sensorNameCo21                   | co2Control      | Sensor name - CO2 1                                              | String                   |      |                                                                                                      |</v>
      </c>
    </row>
    <row r="142" spans="1:14" x14ac:dyDescent="0.25">
      <c r="A142" t="s">
        <v>136</v>
      </c>
      <c r="B142" t="s">
        <v>193</v>
      </c>
      <c r="C142" t="s">
        <v>1309</v>
      </c>
      <c r="D142" t="s">
        <v>378</v>
      </c>
      <c r="E142" t="s">
        <v>221</v>
      </c>
      <c r="H142">
        <f>LEN(A142)</f>
        <v>14</v>
      </c>
      <c r="I142">
        <f>LEN(C142)</f>
        <v>10</v>
      </c>
      <c r="J142">
        <f t="shared" si="10"/>
        <v>19</v>
      </c>
      <c r="K142">
        <f t="shared" si="11"/>
        <v>6</v>
      </c>
      <c r="L142">
        <f t="shared" si="9"/>
        <v>0</v>
      </c>
      <c r="M142">
        <f t="shared" si="12"/>
        <v>0</v>
      </c>
      <c r="N142" s="14" t="str">
        <f>"| "&amp;A142&amp;REPT(" ",H$1-LEN(A142))&amp;" | "&amp;C142&amp;REPT(" ",I$1-LEN(C142))&amp;" | "&amp;D142&amp;REPT(" ",J$1-LEN(D142))&amp;" | "&amp;E142&amp;REPT(" ",K$1-LEN(E142))&amp;" | "&amp;F142&amp;REPT(" ",L$1-LEN(F142))&amp;" | "&amp;G142&amp;REPT(" ",M$1-LEN(G142))&amp;" |"</f>
        <v>| sensorNameCo22                   | co2Control      | Sensor name - CO2 2                                              | String                   |      |                                                                                                      |</v>
      </c>
    </row>
    <row r="143" spans="1:14" x14ac:dyDescent="0.25">
      <c r="A143" t="s">
        <v>137</v>
      </c>
      <c r="B143" t="s">
        <v>193</v>
      </c>
      <c r="C143" t="s">
        <v>1309</v>
      </c>
      <c r="D143" t="s">
        <v>379</v>
      </c>
      <c r="E143" t="s">
        <v>221</v>
      </c>
      <c r="H143">
        <f>LEN(A143)</f>
        <v>14</v>
      </c>
      <c r="I143">
        <f>LEN(C143)</f>
        <v>10</v>
      </c>
      <c r="J143">
        <f t="shared" si="10"/>
        <v>19</v>
      </c>
      <c r="K143">
        <f t="shared" si="11"/>
        <v>6</v>
      </c>
      <c r="L143">
        <f t="shared" si="9"/>
        <v>0</v>
      </c>
      <c r="M143">
        <f t="shared" si="12"/>
        <v>0</v>
      </c>
      <c r="N143" s="14" t="str">
        <f>"| "&amp;A143&amp;REPT(" ",H$1-LEN(A143))&amp;" | "&amp;C143&amp;REPT(" ",I$1-LEN(C143))&amp;" | "&amp;D143&amp;REPT(" ",J$1-LEN(D143))&amp;" | "&amp;E143&amp;REPT(" ",K$1-LEN(E143))&amp;" | "&amp;F143&amp;REPT(" ",L$1-LEN(F143))&amp;" | "&amp;G143&amp;REPT(" ",M$1-LEN(G143))&amp;" |"</f>
        <v>| sensorNameCo23                   | co2Control      | Sensor name - CO2 3                                              | String                   |      |                                                                                                      |</v>
      </c>
    </row>
    <row r="144" spans="1:14" x14ac:dyDescent="0.25">
      <c r="A144" t="s">
        <v>138</v>
      </c>
      <c r="B144" t="s">
        <v>193</v>
      </c>
      <c r="C144" t="s">
        <v>1309</v>
      </c>
      <c r="D144" t="s">
        <v>380</v>
      </c>
      <c r="E144" t="s">
        <v>221</v>
      </c>
      <c r="H144">
        <f>LEN(A144)</f>
        <v>14</v>
      </c>
      <c r="I144">
        <f>LEN(C144)</f>
        <v>10</v>
      </c>
      <c r="J144">
        <f t="shared" si="10"/>
        <v>19</v>
      </c>
      <c r="K144">
        <f t="shared" si="11"/>
        <v>6</v>
      </c>
      <c r="L144">
        <f t="shared" si="9"/>
        <v>0</v>
      </c>
      <c r="M144">
        <f t="shared" si="12"/>
        <v>0</v>
      </c>
      <c r="N144" s="14" t="str">
        <f>"| "&amp;A144&amp;REPT(" ",H$1-LEN(A144))&amp;" | "&amp;C144&amp;REPT(" ",I$1-LEN(C144))&amp;" | "&amp;D144&amp;REPT(" ",J$1-LEN(D144))&amp;" | "&amp;E144&amp;REPT(" ",K$1-LEN(E144))&amp;" | "&amp;F144&amp;REPT(" ",L$1-LEN(F144))&amp;" | "&amp;G144&amp;REPT(" ",M$1-LEN(G144))&amp;" |"</f>
        <v>| sensorNameCo24                   | co2Control      | Sensor name - CO2 4                                              | String                   |      |                                                                                                      |</v>
      </c>
    </row>
    <row r="145" spans="1:14" x14ac:dyDescent="0.25">
      <c r="A145" t="s">
        <v>139</v>
      </c>
      <c r="B145" t="s">
        <v>193</v>
      </c>
      <c r="C145" t="s">
        <v>1309</v>
      </c>
      <c r="D145" t="s">
        <v>381</v>
      </c>
      <c r="E145" t="s">
        <v>221</v>
      </c>
      <c r="H145">
        <f>LEN(A145)</f>
        <v>14</v>
      </c>
      <c r="I145">
        <f>LEN(C145)</f>
        <v>10</v>
      </c>
      <c r="J145">
        <f t="shared" si="10"/>
        <v>19</v>
      </c>
      <c r="K145">
        <f t="shared" si="11"/>
        <v>6</v>
      </c>
      <c r="L145">
        <f t="shared" si="9"/>
        <v>0</v>
      </c>
      <c r="M145">
        <f t="shared" si="12"/>
        <v>0</v>
      </c>
      <c r="N145" s="14" t="str">
        <f>"| "&amp;A145&amp;REPT(" ",H$1-LEN(A145))&amp;" | "&amp;C145&amp;REPT(" ",I$1-LEN(C145))&amp;" | "&amp;D145&amp;REPT(" ",J$1-LEN(D145))&amp;" | "&amp;E145&amp;REPT(" ",K$1-LEN(E145))&amp;" | "&amp;F145&amp;REPT(" ",L$1-LEN(F145))&amp;" | "&amp;G145&amp;REPT(" ",M$1-LEN(G145))&amp;" |"</f>
        <v>| sensorNameCo25                   | co2Control      | Sensor name - CO2 5                                              | String                   |      |                                                                                                      |</v>
      </c>
    </row>
    <row r="146" spans="1:14" x14ac:dyDescent="0.25">
      <c r="A146" t="s">
        <v>140</v>
      </c>
      <c r="B146" t="s">
        <v>193</v>
      </c>
      <c r="C146" t="s">
        <v>1309</v>
      </c>
      <c r="D146" t="s">
        <v>382</v>
      </c>
      <c r="E146" t="s">
        <v>221</v>
      </c>
      <c r="H146">
        <f>LEN(A146)</f>
        <v>14</v>
      </c>
      <c r="I146">
        <f>LEN(C146)</f>
        <v>10</v>
      </c>
      <c r="J146">
        <f t="shared" si="10"/>
        <v>19</v>
      </c>
      <c r="K146">
        <f t="shared" si="11"/>
        <v>6</v>
      </c>
      <c r="L146">
        <f t="shared" si="9"/>
        <v>0</v>
      </c>
      <c r="M146">
        <f t="shared" si="12"/>
        <v>0</v>
      </c>
      <c r="N146" s="14" t="str">
        <f>"| "&amp;A146&amp;REPT(" ",H$1-LEN(A146))&amp;" | "&amp;C146&amp;REPT(" ",I$1-LEN(C146))&amp;" | "&amp;D146&amp;REPT(" ",J$1-LEN(D146))&amp;" | "&amp;E146&amp;REPT(" ",K$1-LEN(E146))&amp;" | "&amp;F146&amp;REPT(" ",L$1-LEN(F146))&amp;" | "&amp;G146&amp;REPT(" ",M$1-LEN(G146))&amp;" |"</f>
        <v>| sensorNameCo26                   | co2Control      | Sensor name - CO2 6                                              | String                   |      |                                                                                                      |</v>
      </c>
    </row>
    <row r="147" spans="1:14" x14ac:dyDescent="0.25">
      <c r="A147" t="s">
        <v>141</v>
      </c>
      <c r="B147" t="s">
        <v>193</v>
      </c>
      <c r="C147" t="s">
        <v>1309</v>
      </c>
      <c r="D147" t="s">
        <v>383</v>
      </c>
      <c r="E147" t="s">
        <v>221</v>
      </c>
      <c r="H147">
        <f>LEN(A147)</f>
        <v>14</v>
      </c>
      <c r="I147">
        <f>LEN(C147)</f>
        <v>10</v>
      </c>
      <c r="J147">
        <f t="shared" si="10"/>
        <v>19</v>
      </c>
      <c r="K147">
        <f t="shared" si="11"/>
        <v>6</v>
      </c>
      <c r="L147">
        <f t="shared" si="9"/>
        <v>0</v>
      </c>
      <c r="M147">
        <f t="shared" si="12"/>
        <v>0</v>
      </c>
      <c r="N147" s="14" t="str">
        <f>"| "&amp;A147&amp;REPT(" ",H$1-LEN(A147))&amp;" | "&amp;C147&amp;REPT(" ",I$1-LEN(C147))&amp;" | "&amp;D147&amp;REPT(" ",J$1-LEN(D147))&amp;" | "&amp;E147&amp;REPT(" ",K$1-LEN(E147))&amp;" | "&amp;F147&amp;REPT(" ",L$1-LEN(F147))&amp;" | "&amp;G147&amp;REPT(" ",M$1-LEN(G147))&amp;" |"</f>
        <v>| sensorNameCo27                   | co2Control      | Sensor name - CO2 7                                              | String                   |      |                                                                                                      |</v>
      </c>
    </row>
    <row r="148" spans="1:14" x14ac:dyDescent="0.25">
      <c r="A148" t="s">
        <v>142</v>
      </c>
      <c r="B148" t="s">
        <v>193</v>
      </c>
      <c r="C148" t="s">
        <v>1309</v>
      </c>
      <c r="D148" t="s">
        <v>384</v>
      </c>
      <c r="E148" t="s">
        <v>221</v>
      </c>
      <c r="H148">
        <f>LEN(A148)</f>
        <v>14</v>
      </c>
      <c r="I148">
        <f>LEN(C148)</f>
        <v>10</v>
      </c>
      <c r="J148">
        <f t="shared" si="10"/>
        <v>19</v>
      </c>
      <c r="K148">
        <f t="shared" si="11"/>
        <v>6</v>
      </c>
      <c r="L148">
        <f t="shared" si="9"/>
        <v>0</v>
      </c>
      <c r="M148">
        <f t="shared" si="12"/>
        <v>0</v>
      </c>
      <c r="N148" s="14" t="str">
        <f>"| "&amp;A148&amp;REPT(" ",H$1-LEN(A148))&amp;" | "&amp;C148&amp;REPT(" ",I$1-LEN(C148))&amp;" | "&amp;D148&amp;REPT(" ",J$1-LEN(D148))&amp;" | "&amp;E148&amp;REPT(" ",K$1-LEN(E148))&amp;" | "&amp;F148&amp;REPT(" ",L$1-LEN(F148))&amp;" | "&amp;G148&amp;REPT(" ",M$1-LEN(G148))&amp;" |"</f>
        <v>| sensorNameCo28                   | co2Control      | Sensor name - CO2 8                                              | String                   |      |                                                                                                      |</v>
      </c>
    </row>
    <row r="149" spans="1:14" x14ac:dyDescent="0.25">
      <c r="A149" t="s">
        <v>143</v>
      </c>
      <c r="B149" t="s">
        <v>193</v>
      </c>
      <c r="C149" t="s">
        <v>1310</v>
      </c>
      <c r="D149" t="s">
        <v>377</v>
      </c>
      <c r="E149" t="s">
        <v>221</v>
      </c>
      <c r="H149">
        <f>LEN(A149)</f>
        <v>14</v>
      </c>
      <c r="I149">
        <f>LEN(C149)</f>
        <v>10</v>
      </c>
      <c r="J149">
        <f t="shared" si="10"/>
        <v>19</v>
      </c>
      <c r="K149">
        <f t="shared" si="11"/>
        <v>6</v>
      </c>
      <c r="L149">
        <f t="shared" si="9"/>
        <v>0</v>
      </c>
      <c r="M149">
        <f t="shared" si="12"/>
        <v>0</v>
      </c>
      <c r="N149" s="14" t="str">
        <f>"| "&amp;A149&amp;REPT(" ",H$1-LEN(A149))&amp;" | "&amp;C149&amp;REPT(" ",I$1-LEN(C149))&amp;" | "&amp;D149&amp;REPT(" ",J$1-LEN(D149))&amp;" | "&amp;E149&amp;REPT(" ",K$1-LEN(E149))&amp;" | "&amp;F149&amp;REPT(" ",L$1-LEN(F149))&amp;" | "&amp;G149&amp;REPT(" ",M$1-LEN(G149))&amp;" |"</f>
        <v>| sensorNameVoc1                   | vocControl      | Sensor name - VOC 1                                              | String                   |      |                                                                                                      |</v>
      </c>
    </row>
    <row r="150" spans="1:14" x14ac:dyDescent="0.25">
      <c r="A150" t="s">
        <v>144</v>
      </c>
      <c r="B150" t="s">
        <v>193</v>
      </c>
      <c r="C150" t="s">
        <v>1310</v>
      </c>
      <c r="D150" t="s">
        <v>385</v>
      </c>
      <c r="E150" t="s">
        <v>221</v>
      </c>
      <c r="H150">
        <f>LEN(A150)</f>
        <v>14</v>
      </c>
      <c r="I150">
        <f>LEN(C150)</f>
        <v>10</v>
      </c>
      <c r="J150">
        <f t="shared" si="10"/>
        <v>19</v>
      </c>
      <c r="K150">
        <f t="shared" si="11"/>
        <v>6</v>
      </c>
      <c r="L150">
        <f t="shared" si="9"/>
        <v>0</v>
      </c>
      <c r="M150">
        <f t="shared" si="12"/>
        <v>0</v>
      </c>
      <c r="N150" s="14" t="str">
        <f>"| "&amp;A150&amp;REPT(" ",H$1-LEN(A150))&amp;" | "&amp;C150&amp;REPT(" ",I$1-LEN(C150))&amp;" | "&amp;D150&amp;REPT(" ",J$1-LEN(D150))&amp;" | "&amp;E150&amp;REPT(" ",K$1-LEN(E150))&amp;" | "&amp;F150&amp;REPT(" ",L$1-LEN(F150))&amp;" | "&amp;G150&amp;REPT(" ",M$1-LEN(G150))&amp;" |"</f>
        <v>| sensorNameVoc2                   | vocControl      | Sensor name - VOC 2                                              | String                   |      |                                                                                                      |</v>
      </c>
    </row>
    <row r="151" spans="1:14" x14ac:dyDescent="0.25">
      <c r="A151" t="s">
        <v>145</v>
      </c>
      <c r="B151" t="s">
        <v>193</v>
      </c>
      <c r="C151" t="s">
        <v>1310</v>
      </c>
      <c r="D151" t="s">
        <v>386</v>
      </c>
      <c r="E151" t="s">
        <v>221</v>
      </c>
      <c r="H151">
        <f>LEN(A151)</f>
        <v>14</v>
      </c>
      <c r="I151">
        <f>LEN(C151)</f>
        <v>10</v>
      </c>
      <c r="J151">
        <f t="shared" si="10"/>
        <v>19</v>
      </c>
      <c r="K151">
        <f t="shared" si="11"/>
        <v>6</v>
      </c>
      <c r="L151">
        <f t="shared" si="9"/>
        <v>0</v>
      </c>
      <c r="M151">
        <f t="shared" si="12"/>
        <v>0</v>
      </c>
      <c r="N151" s="14" t="str">
        <f>"| "&amp;A151&amp;REPT(" ",H$1-LEN(A151))&amp;" | "&amp;C151&amp;REPT(" ",I$1-LEN(C151))&amp;" | "&amp;D151&amp;REPT(" ",J$1-LEN(D151))&amp;" | "&amp;E151&amp;REPT(" ",K$1-LEN(E151))&amp;" | "&amp;F151&amp;REPT(" ",L$1-LEN(F151))&amp;" | "&amp;G151&amp;REPT(" ",M$1-LEN(G151))&amp;" |"</f>
        <v>| sensorNameVoc3                   | vocControl      | Sensor name - VOC 3                                              | String                   |      |                                                                                                      |</v>
      </c>
    </row>
    <row r="152" spans="1:14" x14ac:dyDescent="0.25">
      <c r="A152" t="s">
        <v>146</v>
      </c>
      <c r="B152" t="s">
        <v>193</v>
      </c>
      <c r="C152" t="s">
        <v>1310</v>
      </c>
      <c r="D152" t="s">
        <v>387</v>
      </c>
      <c r="E152" t="s">
        <v>221</v>
      </c>
      <c r="H152">
        <f>LEN(A152)</f>
        <v>14</v>
      </c>
      <c r="I152">
        <f>LEN(C152)</f>
        <v>10</v>
      </c>
      <c r="J152">
        <f t="shared" si="10"/>
        <v>19</v>
      </c>
      <c r="K152">
        <f t="shared" si="11"/>
        <v>6</v>
      </c>
      <c r="L152">
        <f t="shared" si="9"/>
        <v>0</v>
      </c>
      <c r="M152">
        <f t="shared" si="12"/>
        <v>0</v>
      </c>
      <c r="N152" s="14" t="str">
        <f>"| "&amp;A152&amp;REPT(" ",H$1-LEN(A152))&amp;" | "&amp;C152&amp;REPT(" ",I$1-LEN(C152))&amp;" | "&amp;D152&amp;REPT(" ",J$1-LEN(D152))&amp;" | "&amp;E152&amp;REPT(" ",K$1-LEN(E152))&amp;" | "&amp;F152&amp;REPT(" ",L$1-LEN(F152))&amp;" | "&amp;G152&amp;REPT(" ",M$1-LEN(G152))&amp;" |"</f>
        <v>| sensorNameVoc4                   | vocControl      | Sensor name - VOC 4                                              | String                   |      |                                                                                                      |</v>
      </c>
    </row>
    <row r="153" spans="1:14" x14ac:dyDescent="0.25">
      <c r="A153" t="s">
        <v>147</v>
      </c>
      <c r="B153" t="s">
        <v>193</v>
      </c>
      <c r="C153" t="s">
        <v>1310</v>
      </c>
      <c r="D153" t="s">
        <v>388</v>
      </c>
      <c r="E153" t="s">
        <v>221</v>
      </c>
      <c r="H153">
        <f>LEN(A153)</f>
        <v>14</v>
      </c>
      <c r="I153">
        <f>LEN(C153)</f>
        <v>10</v>
      </c>
      <c r="J153">
        <f t="shared" si="10"/>
        <v>19</v>
      </c>
      <c r="K153">
        <f t="shared" si="11"/>
        <v>6</v>
      </c>
      <c r="L153">
        <f t="shared" si="9"/>
        <v>0</v>
      </c>
      <c r="M153">
        <f t="shared" si="12"/>
        <v>0</v>
      </c>
      <c r="N153" s="14" t="str">
        <f>"| "&amp;A153&amp;REPT(" ",H$1-LEN(A153))&amp;" | "&amp;C153&amp;REPT(" ",I$1-LEN(C153))&amp;" | "&amp;D153&amp;REPT(" ",J$1-LEN(D153))&amp;" | "&amp;E153&amp;REPT(" ",K$1-LEN(E153))&amp;" | "&amp;F153&amp;REPT(" ",L$1-LEN(F153))&amp;" | "&amp;G153&amp;REPT(" ",M$1-LEN(G153))&amp;" |"</f>
        <v>| sensorNameVoc5                   | vocControl      | Sensor name - VOC 5                                              | String                   |      |                                                                                                      |</v>
      </c>
    </row>
    <row r="154" spans="1:14" x14ac:dyDescent="0.25">
      <c r="A154" t="s">
        <v>148</v>
      </c>
      <c r="B154" t="s">
        <v>193</v>
      </c>
      <c r="C154" t="s">
        <v>1310</v>
      </c>
      <c r="D154" t="s">
        <v>389</v>
      </c>
      <c r="E154" t="s">
        <v>221</v>
      </c>
      <c r="H154">
        <f>LEN(A154)</f>
        <v>14</v>
      </c>
      <c r="I154">
        <f>LEN(C154)</f>
        <v>10</v>
      </c>
      <c r="J154">
        <f t="shared" si="10"/>
        <v>19</v>
      </c>
      <c r="K154">
        <f t="shared" si="11"/>
        <v>6</v>
      </c>
      <c r="L154">
        <f t="shared" si="9"/>
        <v>0</v>
      </c>
      <c r="M154">
        <f t="shared" si="12"/>
        <v>0</v>
      </c>
      <c r="N154" s="14" t="str">
        <f>"| "&amp;A154&amp;REPT(" ",H$1-LEN(A154))&amp;" | "&amp;C154&amp;REPT(" ",I$1-LEN(C154))&amp;" | "&amp;D154&amp;REPT(" ",J$1-LEN(D154))&amp;" | "&amp;E154&amp;REPT(" ",K$1-LEN(E154))&amp;" | "&amp;F154&amp;REPT(" ",L$1-LEN(F154))&amp;" | "&amp;G154&amp;REPT(" ",M$1-LEN(G154))&amp;" |"</f>
        <v>| sensorNameVoc6                   | vocControl      | Sensor name - VOC 6                                              | String                   |      |                                                                                                      |</v>
      </c>
    </row>
    <row r="155" spans="1:14" x14ac:dyDescent="0.25">
      <c r="A155" t="s">
        <v>149</v>
      </c>
      <c r="B155" t="s">
        <v>193</v>
      </c>
      <c r="C155" t="s">
        <v>1310</v>
      </c>
      <c r="D155" t="s">
        <v>390</v>
      </c>
      <c r="E155" t="s">
        <v>221</v>
      </c>
      <c r="H155">
        <f>LEN(A155)</f>
        <v>14</v>
      </c>
      <c r="I155">
        <f>LEN(C155)</f>
        <v>10</v>
      </c>
      <c r="J155">
        <f t="shared" si="10"/>
        <v>19</v>
      </c>
      <c r="K155">
        <f t="shared" si="11"/>
        <v>6</v>
      </c>
      <c r="L155">
        <f t="shared" si="9"/>
        <v>0</v>
      </c>
      <c r="M155">
        <f t="shared" si="12"/>
        <v>0</v>
      </c>
      <c r="N155" s="14" t="str">
        <f>"| "&amp;A155&amp;REPT(" ",H$1-LEN(A155))&amp;" | "&amp;C155&amp;REPT(" ",I$1-LEN(C155))&amp;" | "&amp;D155&amp;REPT(" ",J$1-LEN(D155))&amp;" | "&amp;E155&amp;REPT(" ",K$1-LEN(E155))&amp;" | "&amp;F155&amp;REPT(" ",L$1-LEN(F155))&amp;" | "&amp;G155&amp;REPT(" ",M$1-LEN(G155))&amp;" |"</f>
        <v>| sensorNameVoc7                   | vocControl      | Sensor name - VOC 7                                              | String                   |      |                                                                                                      |</v>
      </c>
    </row>
    <row r="156" spans="1:14" x14ac:dyDescent="0.25">
      <c r="A156" t="s">
        <v>150</v>
      </c>
      <c r="B156" t="s">
        <v>193</v>
      </c>
      <c r="C156" t="s">
        <v>1310</v>
      </c>
      <c r="D156" t="s">
        <v>391</v>
      </c>
      <c r="E156" t="s">
        <v>221</v>
      </c>
      <c r="H156">
        <f>LEN(A156)</f>
        <v>14</v>
      </c>
      <c r="I156">
        <f>LEN(C156)</f>
        <v>10</v>
      </c>
      <c r="J156">
        <f t="shared" si="10"/>
        <v>19</v>
      </c>
      <c r="K156">
        <f t="shared" si="11"/>
        <v>6</v>
      </c>
      <c r="L156">
        <f t="shared" si="9"/>
        <v>0</v>
      </c>
      <c r="M156">
        <f t="shared" si="12"/>
        <v>0</v>
      </c>
      <c r="N156" s="14" t="str">
        <f>"| "&amp;A156&amp;REPT(" ",H$1-LEN(A156))&amp;" | "&amp;C156&amp;REPT(" ",I$1-LEN(C156))&amp;" | "&amp;D156&amp;REPT(" ",J$1-LEN(D156))&amp;" | "&amp;E156&amp;REPT(" ",K$1-LEN(E156))&amp;" | "&amp;F156&amp;REPT(" ",L$1-LEN(F156))&amp;" | "&amp;G156&amp;REPT(" ",M$1-LEN(G156))&amp;" |"</f>
        <v>| sensorNameVoc8                   | vocControl      | Sensor name - VOC 8                                              | String                   |      |                                                                                                      |</v>
      </c>
    </row>
    <row r="157" spans="1:14" x14ac:dyDescent="0.25">
      <c r="A157" t="s">
        <v>151</v>
      </c>
      <c r="B157" t="s">
        <v>151</v>
      </c>
      <c r="C157" t="s">
        <v>1307</v>
      </c>
      <c r="D157" t="s">
        <v>392</v>
      </c>
      <c r="E157" t="s">
        <v>221</v>
      </c>
      <c r="H157">
        <f>LEN(A157)</f>
        <v>20</v>
      </c>
      <c r="I157">
        <f>LEN(C157)</f>
        <v>7</v>
      </c>
      <c r="J157">
        <f t="shared" si="10"/>
        <v>37</v>
      </c>
      <c r="K157">
        <f t="shared" si="11"/>
        <v>6</v>
      </c>
      <c r="L157">
        <f t="shared" si="9"/>
        <v>0</v>
      </c>
      <c r="M157">
        <f t="shared" si="12"/>
        <v>0</v>
      </c>
      <c r="N157" s="14" t="str">
        <f>"| "&amp;A157&amp;REPT(" ",H$1-LEN(A157))&amp;" | "&amp;C157&amp;REPT(" ",I$1-LEN(C157))&amp;" | "&amp;D157&amp;REPT(" ",J$1-LEN(D157))&amp;" | "&amp;E157&amp;REPT(" ",K$1-LEN(E157))&amp;" | "&amp;F157&amp;REPT(" ",L$1-LEN(F157))&amp;" | "&amp;G157&amp;REPT(" ",M$1-LEN(G157))&amp;" |"</f>
        <v>| softwareVersionBasis             | general         | Software version basis (format xx.xx)                            | String                   |      |                                                                                                      |</v>
      </c>
    </row>
    <row r="158" spans="1:14" x14ac:dyDescent="0.25">
      <c r="A158" t="s">
        <v>152</v>
      </c>
      <c r="B158" t="s">
        <v>194</v>
      </c>
      <c r="C158" t="s">
        <v>1307</v>
      </c>
      <c r="D158" t="s">
        <v>398</v>
      </c>
      <c r="E158" t="s">
        <v>1276</v>
      </c>
      <c r="F158" t="s">
        <v>1286</v>
      </c>
      <c r="G158" s="5" t="s">
        <v>393</v>
      </c>
      <c r="H158">
        <f>LEN(A158)</f>
        <v>27</v>
      </c>
      <c r="I158">
        <f>LEN(C158)</f>
        <v>7</v>
      </c>
      <c r="J158">
        <f t="shared" si="10"/>
        <v>43</v>
      </c>
      <c r="K158">
        <f t="shared" si="11"/>
        <v>11</v>
      </c>
      <c r="L158">
        <f t="shared" si="9"/>
        <v>3</v>
      </c>
      <c r="M158">
        <f t="shared" si="12"/>
        <v>10</v>
      </c>
      <c r="N158" s="14" t="str">
        <f>"| "&amp;A158&amp;REPT(" ",H$1-LEN(A158))&amp;" | "&amp;C158&amp;REPT(" ",I$1-LEN(C158))&amp;" | "&amp;D158&amp;REPT(" ",J$1-LEN(D158))&amp;" | "&amp;E158&amp;REPT(" ",K$1-LEN(E158))&amp;" | "&amp;F158&amp;REPT(" ",L$1-LEN(F158))&amp;" | "&amp;G158&amp;REPT(" ",M$1-LEN(G158))&amp;" |"</f>
        <v>| operatingHoursSupplyAirVent      | general         | Operating hours supply air fan (in minutes)                      | Number:Time              | min  | 0 - 2^32-1                                                                                           |</v>
      </c>
    </row>
    <row r="159" spans="1:14" x14ac:dyDescent="0.25">
      <c r="A159" t="s">
        <v>153</v>
      </c>
      <c r="B159" t="s">
        <v>194</v>
      </c>
      <c r="C159" t="s">
        <v>1307</v>
      </c>
      <c r="D159" t="s">
        <v>399</v>
      </c>
      <c r="E159" t="s">
        <v>1276</v>
      </c>
      <c r="F159" t="s">
        <v>1286</v>
      </c>
      <c r="G159" s="5" t="s">
        <v>393</v>
      </c>
      <c r="H159">
        <f>LEN(A159)</f>
        <v>28</v>
      </c>
      <c r="I159">
        <f>LEN(C159)</f>
        <v>7</v>
      </c>
      <c r="J159">
        <f t="shared" si="10"/>
        <v>44</v>
      </c>
      <c r="K159">
        <f t="shared" si="11"/>
        <v>11</v>
      </c>
      <c r="L159">
        <f t="shared" si="9"/>
        <v>3</v>
      </c>
      <c r="M159">
        <f t="shared" si="12"/>
        <v>10</v>
      </c>
      <c r="N159" s="14" t="str">
        <f>"| "&amp;A159&amp;REPT(" ",H$1-LEN(A159))&amp;" | "&amp;C159&amp;REPT(" ",I$1-LEN(C159))&amp;" | "&amp;D159&amp;REPT(" ",J$1-LEN(D159))&amp;" | "&amp;E159&amp;REPT(" ",K$1-LEN(E159))&amp;" | "&amp;F159&amp;REPT(" ",L$1-LEN(F159))&amp;" | "&amp;G159&amp;REPT(" ",M$1-LEN(G159))&amp;" |"</f>
        <v>| operatingHoursExtractAirVent     | general         | Operating hours extract air fan (in minutes)                     | Number:Time              | min  | 0 - 2^32-1                                                                                           |</v>
      </c>
    </row>
    <row r="160" spans="1:14" x14ac:dyDescent="0.25">
      <c r="A160" t="s">
        <v>154</v>
      </c>
      <c r="B160" t="s">
        <v>194</v>
      </c>
      <c r="C160" t="s">
        <v>1307</v>
      </c>
      <c r="D160" t="s">
        <v>396</v>
      </c>
      <c r="E160" t="s">
        <v>1276</v>
      </c>
      <c r="F160" t="s">
        <v>1286</v>
      </c>
      <c r="G160" s="5" t="s">
        <v>393</v>
      </c>
      <c r="H160">
        <f>LEN(A160)</f>
        <v>17</v>
      </c>
      <c r="I160">
        <f>LEN(C160)</f>
        <v>7</v>
      </c>
      <c r="J160">
        <f t="shared" si="10"/>
        <v>38</v>
      </c>
      <c r="K160">
        <f t="shared" si="11"/>
        <v>11</v>
      </c>
      <c r="L160">
        <f t="shared" si="9"/>
        <v>3</v>
      </c>
      <c r="M160">
        <f t="shared" si="12"/>
        <v>10</v>
      </c>
      <c r="N160" s="14" t="str">
        <f>"| "&amp;A160&amp;REPT(" ",H$1-LEN(A160))&amp;" | "&amp;C160&amp;REPT(" ",I$1-LEN(C160))&amp;" | "&amp;D160&amp;REPT(" ",J$1-LEN(D160))&amp;" | "&amp;E160&amp;REPT(" ",K$1-LEN(E160))&amp;" | "&amp;F160&amp;REPT(" ",L$1-LEN(F160))&amp;" | "&amp;G160&amp;REPT(" ",M$1-LEN(G160))&amp;" |"</f>
        <v>| operatingHoursVhz                | general         | Operating hours preheater (in minutes)                           | Number:Time              | min  | 0 - 2^32-1                                                                                           |</v>
      </c>
    </row>
    <row r="161" spans="1:14" x14ac:dyDescent="0.25">
      <c r="A161" t="s">
        <v>155</v>
      </c>
      <c r="B161" t="s">
        <v>194</v>
      </c>
      <c r="C161" t="s">
        <v>1307</v>
      </c>
      <c r="D161" t="s">
        <v>397</v>
      </c>
      <c r="E161" t="s">
        <v>1276</v>
      </c>
      <c r="F161" t="s">
        <v>1286</v>
      </c>
      <c r="G161" s="5" t="s">
        <v>393</v>
      </c>
      <c r="H161">
        <f>LEN(A161)</f>
        <v>17</v>
      </c>
      <c r="I161">
        <f>LEN(C161)</f>
        <v>7</v>
      </c>
      <c r="J161">
        <f t="shared" si="10"/>
        <v>40</v>
      </c>
      <c r="K161">
        <f t="shared" si="11"/>
        <v>11</v>
      </c>
      <c r="L161">
        <f t="shared" si="9"/>
        <v>3</v>
      </c>
      <c r="M161">
        <f t="shared" si="12"/>
        <v>10</v>
      </c>
      <c r="N161" s="14" t="str">
        <f>"| "&amp;A161&amp;REPT(" ",H$1-LEN(A161))&amp;" | "&amp;C161&amp;REPT(" ",I$1-LEN(C161))&amp;" | "&amp;D161&amp;REPT(" ",J$1-LEN(D161))&amp;" | "&amp;E161&amp;REPT(" ",K$1-LEN(E161))&amp;" | "&amp;F161&amp;REPT(" ",L$1-LEN(F161))&amp;" | "&amp;G161&amp;REPT(" ",M$1-LEN(G161))&amp;" |"</f>
        <v>| operatingHoursNhz                | general         | Operating hours afterheater (in minutes)                         | Number:Time              | min  | 0 - 2^32-1                                                                                           |</v>
      </c>
    </row>
    <row r="162" spans="1:14" x14ac:dyDescent="0.25">
      <c r="A162" t="s">
        <v>156</v>
      </c>
      <c r="B162" t="s">
        <v>195</v>
      </c>
      <c r="C162" t="s">
        <v>1307</v>
      </c>
      <c r="D162" t="s">
        <v>394</v>
      </c>
      <c r="E162" t="s">
        <v>1275</v>
      </c>
      <c r="F162" t="s">
        <v>1282</v>
      </c>
      <c r="G162" s="5" t="s">
        <v>393</v>
      </c>
      <c r="H162">
        <f>LEN(A162)</f>
        <v>14</v>
      </c>
      <c r="I162">
        <f>LEN(C162)</f>
        <v>7</v>
      </c>
      <c r="J162">
        <f t="shared" si="10"/>
        <v>38</v>
      </c>
      <c r="K162">
        <f t="shared" si="11"/>
        <v>20</v>
      </c>
      <c r="L162">
        <f t="shared" si="9"/>
        <v>1</v>
      </c>
      <c r="M162">
        <f t="shared" si="12"/>
        <v>10</v>
      </c>
      <c r="N162" s="14" t="str">
        <f>"| "&amp;A162&amp;REPT(" ",H$1-LEN(A162))&amp;" | "&amp;C162&amp;REPT(" ",I$1-LEN(C162))&amp;" | "&amp;D162&amp;REPT(" ",J$1-LEN(D162))&amp;" | "&amp;E162&amp;REPT(" ",K$1-LEN(E162))&amp;" | "&amp;F162&amp;REPT(" ",L$1-LEN(F162))&amp;" | "&amp;G162&amp;REPT(" ",M$1-LEN(G162))&amp;" |"</f>
        <v>| outputPowerVhz                   | general         | Output power of preheater (in percent)                           | Number:Dimensionless     | %    | 0 - 2^32-1                                                                                           |</v>
      </c>
    </row>
    <row r="163" spans="1:14" x14ac:dyDescent="0.25">
      <c r="A163" t="s">
        <v>157</v>
      </c>
      <c r="B163" t="s">
        <v>195</v>
      </c>
      <c r="C163" t="s">
        <v>1307</v>
      </c>
      <c r="D163" t="s">
        <v>395</v>
      </c>
      <c r="E163" t="s">
        <v>1275</v>
      </c>
      <c r="F163" t="s">
        <v>1282</v>
      </c>
      <c r="G163" s="5" t="s">
        <v>393</v>
      </c>
      <c r="H163">
        <f>LEN(A163)</f>
        <v>14</v>
      </c>
      <c r="I163">
        <f>LEN(C163)</f>
        <v>7</v>
      </c>
      <c r="J163">
        <f t="shared" si="10"/>
        <v>40</v>
      </c>
      <c r="K163">
        <f t="shared" si="11"/>
        <v>20</v>
      </c>
      <c r="L163">
        <f t="shared" si="9"/>
        <v>1</v>
      </c>
      <c r="M163">
        <f t="shared" si="12"/>
        <v>10</v>
      </c>
      <c r="N163" s="14" t="str">
        <f>"| "&amp;A163&amp;REPT(" ",H$1-LEN(A163))&amp;" | "&amp;C163&amp;REPT(" ",I$1-LEN(C163))&amp;" | "&amp;D163&amp;REPT(" ",J$1-LEN(D163))&amp;" | "&amp;E163&amp;REPT(" ",K$1-LEN(E163))&amp;" | "&amp;F163&amp;REPT(" ",L$1-LEN(F163))&amp;" | "&amp;G163&amp;REPT(" ",M$1-LEN(G163))&amp;" |"</f>
        <v>| outputPowerNhz                   | general         | Output power of afterheater (in percent)                         | Number:Dimensionless     | %    | 0 - 2^32-1                                                                                           |</v>
      </c>
    </row>
    <row r="164" spans="1:14" x14ac:dyDescent="0.25">
      <c r="A164" t="s">
        <v>158</v>
      </c>
      <c r="B164" t="s">
        <v>158</v>
      </c>
      <c r="C164" t="s">
        <v>1307</v>
      </c>
      <c r="D164" t="s">
        <v>400</v>
      </c>
      <c r="E164" t="s">
        <v>224</v>
      </c>
      <c r="G164" t="s">
        <v>1279</v>
      </c>
      <c r="H164">
        <f>LEN(A164)</f>
        <v>9</v>
      </c>
      <c r="I164">
        <f>LEN(C164)</f>
        <v>7</v>
      </c>
      <c r="J164">
        <f t="shared" si="10"/>
        <v>10</v>
      </c>
      <c r="K164">
        <f t="shared" si="11"/>
        <v>6</v>
      </c>
      <c r="L164">
        <f t="shared" si="9"/>
        <v>0</v>
      </c>
      <c r="M164">
        <f t="shared" si="12"/>
        <v>15</v>
      </c>
      <c r="N164" s="14" t="str">
        <f>"| "&amp;A164&amp;REPT(" ",H$1-LEN(A164))&amp;" | "&amp;C164&amp;REPT(" ",I$1-LEN(C164))&amp;" | "&amp;D164&amp;REPT(" ",J$1-LEN(D164))&amp;" | "&amp;E164&amp;REPT(" ",K$1-LEN(E164))&amp;" | "&amp;F164&amp;REPT(" ",L$1-LEN(F164))&amp;" | "&amp;G164&amp;REPT(" ",M$1-LEN(G164))&amp;" |"</f>
        <v>| resetFlag                        | general         | Reset flag                                                       | Switch                   |      | ON = reset flag                                                                                      |</v>
      </c>
    </row>
    <row r="165" spans="1:14" x14ac:dyDescent="0.25">
      <c r="A165" t="s">
        <v>159</v>
      </c>
      <c r="B165" t="s">
        <v>159</v>
      </c>
      <c r="C165" t="s">
        <v>1307</v>
      </c>
      <c r="D165" t="s">
        <v>401</v>
      </c>
      <c r="E165" t="s">
        <v>225</v>
      </c>
      <c r="G165" s="5" t="s">
        <v>393</v>
      </c>
      <c r="H165">
        <f>LEN(A165)</f>
        <v>6</v>
      </c>
      <c r="I165">
        <f>LEN(C165)</f>
        <v>7</v>
      </c>
      <c r="J165">
        <f t="shared" si="10"/>
        <v>23</v>
      </c>
      <c r="K165">
        <f t="shared" si="11"/>
        <v>6</v>
      </c>
      <c r="L165">
        <f t="shared" si="9"/>
        <v>0</v>
      </c>
      <c r="M165">
        <f t="shared" si="12"/>
        <v>10</v>
      </c>
      <c r="N165" s="14" t="str">
        <f>"| "&amp;A165&amp;REPT(" ",H$1-LEN(A165))&amp;" | "&amp;C165&amp;REPT(" ",I$1-LEN(C165))&amp;" | "&amp;D165&amp;REPT(" ",J$1-LEN(D165))&amp;" | "&amp;E165&amp;REPT(" ",K$1-LEN(E165))&amp;" | "&amp;F165&amp;REPT(" ",L$1-LEN(F165))&amp;" | "&amp;G165&amp;REPT(" ",M$1-LEN(G165))&amp;" |"</f>
        <v>| errors                           | general         | Errors as integer value                                          | Number                   |      | 0 - 2^32-1                                                                                           |</v>
      </c>
    </row>
    <row r="166" spans="1:14" x14ac:dyDescent="0.25">
      <c r="A166" t="s">
        <v>160</v>
      </c>
      <c r="B166" t="s">
        <v>160</v>
      </c>
      <c r="C166" t="s">
        <v>1307</v>
      </c>
      <c r="D166" t="s">
        <v>402</v>
      </c>
      <c r="E166" t="s">
        <v>225</v>
      </c>
      <c r="G166" s="5" t="s">
        <v>393</v>
      </c>
      <c r="H166">
        <f>LEN(A166)</f>
        <v>8</v>
      </c>
      <c r="I166">
        <f>LEN(C166)</f>
        <v>7</v>
      </c>
      <c r="J166">
        <f t="shared" si="10"/>
        <v>25</v>
      </c>
      <c r="K166">
        <f t="shared" si="11"/>
        <v>6</v>
      </c>
      <c r="L166">
        <f t="shared" si="9"/>
        <v>0</v>
      </c>
      <c r="M166">
        <f t="shared" si="12"/>
        <v>10</v>
      </c>
      <c r="N166" s="14" t="str">
        <f>"| "&amp;A166&amp;REPT(" ",H$1-LEN(A166))&amp;" | "&amp;C166&amp;REPT(" ",I$1-LEN(C166))&amp;" | "&amp;D166&amp;REPT(" ",J$1-LEN(D166))&amp;" | "&amp;E166&amp;REPT(" ",K$1-LEN(E166))&amp;" | "&amp;F166&amp;REPT(" ",L$1-LEN(F166))&amp;" | "&amp;G166&amp;REPT(" ",M$1-LEN(G166))&amp;" |"</f>
        <v>| warnings                         | general         | Warnings as integer value                                        | Number                   |      | 0 - 2^32-1                                                                                           |</v>
      </c>
    </row>
    <row r="167" spans="1:14" x14ac:dyDescent="0.25">
      <c r="A167" t="s">
        <v>161</v>
      </c>
      <c r="B167" t="s">
        <v>161</v>
      </c>
      <c r="C167" t="s">
        <v>1307</v>
      </c>
      <c r="D167" t="s">
        <v>403</v>
      </c>
      <c r="E167" t="s">
        <v>225</v>
      </c>
      <c r="G167" s="5" t="s">
        <v>393</v>
      </c>
      <c r="H167">
        <f>LEN(A167)</f>
        <v>5</v>
      </c>
      <c r="I167">
        <f>LEN(C167)</f>
        <v>7</v>
      </c>
      <c r="J167">
        <f t="shared" si="10"/>
        <v>22</v>
      </c>
      <c r="K167">
        <f t="shared" si="11"/>
        <v>6</v>
      </c>
      <c r="L167">
        <f t="shared" si="9"/>
        <v>0</v>
      </c>
      <c r="M167">
        <f t="shared" si="12"/>
        <v>10</v>
      </c>
      <c r="N167" s="14" t="str">
        <f>"| "&amp;A167&amp;REPT(" ",H$1-LEN(A167))&amp;" | "&amp;C167&amp;REPT(" ",I$1-LEN(C167))&amp;" | "&amp;D167&amp;REPT(" ",J$1-LEN(D167))&amp;" | "&amp;E167&amp;REPT(" ",K$1-LEN(E167))&amp;" | "&amp;F167&amp;REPT(" ",L$1-LEN(F167))&amp;" | "&amp;G167&amp;REPT(" ",M$1-LEN(G167))&amp;" |"</f>
        <v>| infos                            | general         | Infos as integer value                                           | Number                   |      | 0 - 2^32-1                                                                                           |</v>
      </c>
    </row>
    <row r="168" spans="1:14" x14ac:dyDescent="0.25">
      <c r="A168" t="s">
        <v>162</v>
      </c>
      <c r="B168" t="s">
        <v>162</v>
      </c>
      <c r="C168" t="s">
        <v>1307</v>
      </c>
      <c r="D168" t="s">
        <v>404</v>
      </c>
      <c r="E168" t="s">
        <v>225</v>
      </c>
      <c r="G168" s="5" t="s">
        <v>407</v>
      </c>
      <c r="H168">
        <f>LEN(A168)</f>
        <v>10</v>
      </c>
      <c r="I168">
        <f>LEN(C168)</f>
        <v>7</v>
      </c>
      <c r="J168">
        <f t="shared" si="10"/>
        <v>26</v>
      </c>
      <c r="K168">
        <f t="shared" si="11"/>
        <v>6</v>
      </c>
      <c r="L168">
        <f t="shared" si="9"/>
        <v>0</v>
      </c>
      <c r="M168">
        <f t="shared" si="12"/>
        <v>6</v>
      </c>
      <c r="N168" s="14" t="str">
        <f>"| "&amp;A168&amp;REPT(" ",H$1-LEN(A168))&amp;" | "&amp;C168&amp;REPT(" ",I$1-LEN(C168))&amp;" | "&amp;D168&amp;REPT(" ",J$1-LEN(D168))&amp;" | "&amp;E168&amp;REPT(" ",K$1-LEN(E168))&amp;" | "&amp;F168&amp;REPT(" ",L$1-LEN(F168))&amp;" | "&amp;G168&amp;REPT(" ",M$1-LEN(G168))&amp;" |"</f>
        <v>| noOfErrors                       | general         | Number of bit-coded errors                                       | Number                   |      | 0 - 32                                                                                               |</v>
      </c>
    </row>
    <row r="169" spans="1:14" x14ac:dyDescent="0.25">
      <c r="A169" t="s">
        <v>163</v>
      </c>
      <c r="B169" t="s">
        <v>163</v>
      </c>
      <c r="C169" t="s">
        <v>1307</v>
      </c>
      <c r="D169" t="s">
        <v>405</v>
      </c>
      <c r="E169" t="s">
        <v>225</v>
      </c>
      <c r="G169" s="5" t="s">
        <v>408</v>
      </c>
      <c r="H169">
        <f>LEN(A169)</f>
        <v>12</v>
      </c>
      <c r="I169">
        <f>LEN(C169)</f>
        <v>7</v>
      </c>
      <c r="J169">
        <f t="shared" si="10"/>
        <v>28</v>
      </c>
      <c r="K169">
        <f t="shared" si="11"/>
        <v>6</v>
      </c>
      <c r="L169">
        <f t="shared" si="9"/>
        <v>0</v>
      </c>
      <c r="M169">
        <f t="shared" si="12"/>
        <v>5</v>
      </c>
      <c r="N169" s="14" t="str">
        <f>"| "&amp;A169&amp;REPT(" ",H$1-LEN(A169))&amp;" | "&amp;C169&amp;REPT(" ",I$1-LEN(C169))&amp;" | "&amp;D169&amp;REPT(" ",J$1-LEN(D169))&amp;" | "&amp;E169&amp;REPT(" ",K$1-LEN(E169))&amp;" | "&amp;F169&amp;REPT(" ",L$1-LEN(F169))&amp;" | "&amp;G169&amp;REPT(" ",M$1-LEN(G169))&amp;" |"</f>
        <v>| noOfWarnings                     | general         | Number of bit-coded warnings                                     | Number                   |      | 0 - 8                                                                                                |</v>
      </c>
    </row>
    <row r="170" spans="1:14" x14ac:dyDescent="0.25">
      <c r="A170" t="s">
        <v>164</v>
      </c>
      <c r="B170" t="s">
        <v>164</v>
      </c>
      <c r="C170" t="s">
        <v>1307</v>
      </c>
      <c r="D170" t="s">
        <v>406</v>
      </c>
      <c r="E170" t="s">
        <v>225</v>
      </c>
      <c r="G170" s="5" t="s">
        <v>408</v>
      </c>
      <c r="H170">
        <f>LEN(A170)</f>
        <v>9</v>
      </c>
      <c r="I170">
        <f>LEN(C170)</f>
        <v>7</v>
      </c>
      <c r="J170">
        <f t="shared" si="10"/>
        <v>25</v>
      </c>
      <c r="K170">
        <f t="shared" si="11"/>
        <v>6</v>
      </c>
      <c r="L170">
        <f t="shared" si="9"/>
        <v>0</v>
      </c>
      <c r="M170">
        <f t="shared" si="12"/>
        <v>5</v>
      </c>
      <c r="N170" s="14" t="str">
        <f>"| "&amp;A170&amp;REPT(" ",H$1-LEN(A170))&amp;" | "&amp;C170&amp;REPT(" ",I$1-LEN(C170))&amp;" | "&amp;D170&amp;REPT(" ",J$1-LEN(D170))&amp;" | "&amp;E170&amp;REPT(" ",K$1-LEN(E170))&amp;" | "&amp;F170&amp;REPT(" ",L$1-LEN(F170))&amp;" | "&amp;G170&amp;REPT(" ",M$1-LEN(G170))&amp;" |"</f>
        <v>| noOfInfos                        | general         | Number of bit-coded infos                                        | Number                   |      | 0 - 8                                                                                                |</v>
      </c>
    </row>
    <row r="171" spans="1:14" x14ac:dyDescent="0.25">
      <c r="A171" t="s">
        <v>165</v>
      </c>
      <c r="B171" t="s">
        <v>196</v>
      </c>
      <c r="C171" t="s">
        <v>1307</v>
      </c>
      <c r="D171" t="s">
        <v>409</v>
      </c>
      <c r="E171" t="s">
        <v>221</v>
      </c>
      <c r="H171">
        <f>LEN(A171)</f>
        <v>9</v>
      </c>
      <c r="I171">
        <f>LEN(C171)</f>
        <v>7</v>
      </c>
      <c r="J171">
        <f t="shared" si="10"/>
        <v>16</v>
      </c>
      <c r="K171">
        <f t="shared" si="11"/>
        <v>6</v>
      </c>
      <c r="L171">
        <f t="shared" si="9"/>
        <v>0</v>
      </c>
      <c r="M171">
        <f t="shared" si="12"/>
        <v>0</v>
      </c>
      <c r="N171" s="14" t="str">
        <f>"| "&amp;A171&amp;REPT(" ",H$1-LEN(A171))&amp;" | "&amp;C171&amp;REPT(" ",I$1-LEN(C171))&amp;" | "&amp;D171&amp;REPT(" ",J$1-LEN(D171))&amp;" | "&amp;E171&amp;REPT(" ",K$1-LEN(E171))&amp;" | "&amp;F171&amp;REPT(" ",L$1-LEN(F171))&amp;" | "&amp;G171&amp;REPT(" ",M$1-LEN(G171))&amp;" |"</f>
        <v>| errorsMsg                        | general         | Errors as string                                                 | String                   |      |                                                                                                      |</v>
      </c>
    </row>
    <row r="172" spans="1:14" x14ac:dyDescent="0.25">
      <c r="A172" t="s">
        <v>166</v>
      </c>
      <c r="B172" t="s">
        <v>196</v>
      </c>
      <c r="C172" t="s">
        <v>1307</v>
      </c>
      <c r="D172" t="s">
        <v>410</v>
      </c>
      <c r="E172" t="s">
        <v>221</v>
      </c>
      <c r="H172">
        <f>LEN(A172)</f>
        <v>11</v>
      </c>
      <c r="I172">
        <f>LEN(C172)</f>
        <v>7</v>
      </c>
      <c r="J172">
        <f t="shared" si="10"/>
        <v>18</v>
      </c>
      <c r="K172">
        <f t="shared" si="11"/>
        <v>6</v>
      </c>
      <c r="L172">
        <f t="shared" si="9"/>
        <v>0</v>
      </c>
      <c r="M172">
        <f t="shared" si="12"/>
        <v>0</v>
      </c>
      <c r="N172" s="14" t="str">
        <f>"| "&amp;A172&amp;REPT(" ",H$1-LEN(A172))&amp;" | "&amp;C172&amp;REPT(" ",I$1-LEN(C172))&amp;" | "&amp;D172&amp;REPT(" ",J$1-LEN(D172))&amp;" | "&amp;E172&amp;REPT(" ",K$1-LEN(E172))&amp;" | "&amp;F172&amp;REPT(" ",L$1-LEN(F172))&amp;" | "&amp;G172&amp;REPT(" ",M$1-LEN(G172))&amp;" |"</f>
        <v>| warningsMsg                      | general         | Warnings as string                                               | String                   |      |                                                                                                      |</v>
      </c>
    </row>
    <row r="173" spans="1:14" x14ac:dyDescent="0.25">
      <c r="A173" t="s">
        <v>167</v>
      </c>
      <c r="B173" t="s">
        <v>196</v>
      </c>
      <c r="C173" t="s">
        <v>1307</v>
      </c>
      <c r="D173" t="s">
        <v>411</v>
      </c>
      <c r="E173" t="s">
        <v>221</v>
      </c>
      <c r="H173">
        <f>LEN(A173)</f>
        <v>8</v>
      </c>
      <c r="I173">
        <f>LEN(C173)</f>
        <v>7</v>
      </c>
      <c r="J173">
        <f t="shared" si="10"/>
        <v>15</v>
      </c>
      <c r="K173">
        <f t="shared" si="11"/>
        <v>6</v>
      </c>
      <c r="L173">
        <f t="shared" si="9"/>
        <v>0</v>
      </c>
      <c r="M173">
        <f t="shared" si="12"/>
        <v>0</v>
      </c>
      <c r="N173" s="14" t="str">
        <f>"| "&amp;A173&amp;REPT(" ",H$1-LEN(A173))&amp;" | "&amp;C173&amp;REPT(" ",I$1-LEN(C173))&amp;" | "&amp;D173&amp;REPT(" ",J$1-LEN(D173))&amp;" | "&amp;E173&amp;REPT(" ",K$1-LEN(E173))&amp;" | "&amp;F173&amp;REPT(" ",L$1-LEN(F173))&amp;" | "&amp;G173&amp;REPT(" ",M$1-LEN(G173))&amp;" |"</f>
        <v>| infosMsg                         | general         | Infos as string                                                  | String                   |      |                                                                                                      |</v>
      </c>
    </row>
    <row r="174" spans="1:14" x14ac:dyDescent="0.25">
      <c r="A174" t="s">
        <v>168</v>
      </c>
      <c r="B174" t="s">
        <v>196</v>
      </c>
      <c r="C174" t="s">
        <v>1307</v>
      </c>
      <c r="D174" t="s">
        <v>412</v>
      </c>
      <c r="E174" t="s">
        <v>221</v>
      </c>
      <c r="H174">
        <f>LEN(A174)</f>
        <v>11</v>
      </c>
      <c r="I174">
        <f>LEN(C174)</f>
        <v>7</v>
      </c>
      <c r="J174">
        <f t="shared" si="10"/>
        <v>12</v>
      </c>
      <c r="K174">
        <f t="shared" si="11"/>
        <v>6</v>
      </c>
      <c r="L174">
        <f t="shared" si="9"/>
        <v>0</v>
      </c>
      <c r="M174">
        <f t="shared" si="12"/>
        <v>0</v>
      </c>
      <c r="N174" s="14" t="str">
        <f>"| "&amp;A174&amp;REPT(" ",H$1-LEN(A174))&amp;" | "&amp;C174&amp;REPT(" ",I$1-LEN(C174))&amp;" | "&amp;D174&amp;REPT(" ",J$1-LEN(D174))&amp;" | "&amp;E174&amp;REPT(" ",K$1-LEN(E174))&amp;" | "&amp;F174&amp;REPT(" ",L$1-LEN(F174))&amp;" | "&amp;G174&amp;REPT(" ",M$1-LEN(G174))&amp;" |"</f>
        <v>| statusFlags                      | general         | Status flags                                                     | String                   |      |                                                                                                      |</v>
      </c>
    </row>
    <row r="175" spans="1:14" x14ac:dyDescent="0.25">
      <c r="A175" t="s">
        <v>169</v>
      </c>
      <c r="B175" t="s">
        <v>197</v>
      </c>
      <c r="C175" t="s">
        <v>1307</v>
      </c>
      <c r="D175" t="s">
        <v>413</v>
      </c>
      <c r="E175" t="s">
        <v>224</v>
      </c>
      <c r="G175" t="s">
        <v>1280</v>
      </c>
      <c r="H175">
        <f>LEN(A175)</f>
        <v>19</v>
      </c>
      <c r="I175">
        <f>LEN(C175)</f>
        <v>7</v>
      </c>
      <c r="J175">
        <f t="shared" si="10"/>
        <v>49</v>
      </c>
      <c r="K175">
        <f t="shared" si="11"/>
        <v>6</v>
      </c>
      <c r="L175">
        <f t="shared" si="9"/>
        <v>0</v>
      </c>
      <c r="M175">
        <f t="shared" si="12"/>
        <v>38</v>
      </c>
      <c r="N175" s="14" t="str">
        <f>"| "&amp;A175&amp;REPT(" ",H$1-LEN(A175))&amp;" | "&amp;C175&amp;REPT(" ",I$1-LEN(C175))&amp;" | "&amp;D175&amp;REPT(" ",J$1-LEN(D175))&amp;" | "&amp;E175&amp;REPT(" ",K$1-LEN(E175))&amp;" | "&amp;F175&amp;REPT(" ",L$1-LEN(F175))&amp;" | "&amp;G175&amp;REPT(" ",M$1-LEN(G175))&amp;" |"</f>
        <v>| sensorConfigKwlFtf1              | general         | Sensor configuration (installed or not) KWL-FTF 1                | Switch                   |      | OFF = no sensor, ON = sensor installed                                                               |</v>
      </c>
    </row>
    <row r="176" spans="1:14" x14ac:dyDescent="0.25">
      <c r="A176" t="s">
        <v>170</v>
      </c>
      <c r="B176" t="s">
        <v>197</v>
      </c>
      <c r="C176" t="s">
        <v>1307</v>
      </c>
      <c r="D176" t="s">
        <v>414</v>
      </c>
      <c r="E176" t="s">
        <v>224</v>
      </c>
      <c r="G176" t="s">
        <v>1280</v>
      </c>
      <c r="H176">
        <f>LEN(A176)</f>
        <v>19</v>
      </c>
      <c r="I176">
        <f>LEN(C176)</f>
        <v>7</v>
      </c>
      <c r="J176">
        <f t="shared" si="10"/>
        <v>49</v>
      </c>
      <c r="K176">
        <f t="shared" si="11"/>
        <v>6</v>
      </c>
      <c r="L176">
        <f t="shared" si="9"/>
        <v>0</v>
      </c>
      <c r="M176">
        <f t="shared" si="12"/>
        <v>38</v>
      </c>
      <c r="N176" s="14" t="str">
        <f>"| "&amp;A176&amp;REPT(" ",H$1-LEN(A176))&amp;" | "&amp;C176&amp;REPT(" ",I$1-LEN(C176))&amp;" | "&amp;D176&amp;REPT(" ",J$1-LEN(D176))&amp;" | "&amp;E176&amp;REPT(" ",K$1-LEN(E176))&amp;" | "&amp;F176&amp;REPT(" ",L$1-LEN(F176))&amp;" | "&amp;G176&amp;REPT(" ",M$1-LEN(G176))&amp;" |"</f>
        <v>| sensorConfigKwlFtf2              | general         | Sensor configuration (installed or not) KWL-FTF 2                | Switch                   |      | OFF = no sensor, ON = sensor installed                                                               |</v>
      </c>
    </row>
    <row r="177" spans="1:14" x14ac:dyDescent="0.25">
      <c r="A177" t="s">
        <v>171</v>
      </c>
      <c r="B177" t="s">
        <v>197</v>
      </c>
      <c r="C177" t="s">
        <v>1307</v>
      </c>
      <c r="D177" t="s">
        <v>415</v>
      </c>
      <c r="E177" t="s">
        <v>224</v>
      </c>
      <c r="G177" t="s">
        <v>1280</v>
      </c>
      <c r="H177">
        <f>LEN(A177)</f>
        <v>19</v>
      </c>
      <c r="I177">
        <f>LEN(C177)</f>
        <v>7</v>
      </c>
      <c r="J177">
        <f t="shared" si="10"/>
        <v>49</v>
      </c>
      <c r="K177">
        <f t="shared" si="11"/>
        <v>6</v>
      </c>
      <c r="L177">
        <f t="shared" si="9"/>
        <v>0</v>
      </c>
      <c r="M177">
        <f t="shared" si="12"/>
        <v>38</v>
      </c>
      <c r="N177" s="14" t="str">
        <f>"| "&amp;A177&amp;REPT(" ",H$1-LEN(A177))&amp;" | "&amp;C177&amp;REPT(" ",I$1-LEN(C177))&amp;" | "&amp;D177&amp;REPT(" ",J$1-LEN(D177))&amp;" | "&amp;E177&amp;REPT(" ",K$1-LEN(E177))&amp;" | "&amp;F177&amp;REPT(" ",L$1-LEN(F177))&amp;" | "&amp;G177&amp;REPT(" ",M$1-LEN(G177))&amp;" |"</f>
        <v>| sensorConfigKwlFtf3              | general         | Sensor configuration (installed or not) KWL-FTF 3                | Switch                   |      | OFF = no sensor, ON = sensor installed                                                               |</v>
      </c>
    </row>
    <row r="178" spans="1:14" x14ac:dyDescent="0.25">
      <c r="A178" t="s">
        <v>172</v>
      </c>
      <c r="B178" t="s">
        <v>197</v>
      </c>
      <c r="C178" t="s">
        <v>1308</v>
      </c>
      <c r="D178" t="s">
        <v>416</v>
      </c>
      <c r="E178" t="s">
        <v>224</v>
      </c>
      <c r="G178" t="s">
        <v>1280</v>
      </c>
      <c r="H178">
        <f>LEN(A178)</f>
        <v>19</v>
      </c>
      <c r="I178">
        <f>LEN(C178)</f>
        <v>15</v>
      </c>
      <c r="J178">
        <f t="shared" si="10"/>
        <v>49</v>
      </c>
      <c r="K178">
        <f t="shared" si="11"/>
        <v>6</v>
      </c>
      <c r="L178">
        <f t="shared" si="9"/>
        <v>0</v>
      </c>
      <c r="M178">
        <f t="shared" si="12"/>
        <v>38</v>
      </c>
      <c r="N178" s="14" t="str">
        <f>"| "&amp;A178&amp;REPT(" ",H$1-LEN(A178))&amp;" | "&amp;C178&amp;REPT(" ",I$1-LEN(C178))&amp;" | "&amp;D178&amp;REPT(" ",J$1-LEN(D178))&amp;" | "&amp;E178&amp;REPT(" ",K$1-LEN(E178))&amp;" | "&amp;F178&amp;REPT(" ",L$1-LEN(F178))&amp;" | "&amp;G178&amp;REPT(" ",M$1-LEN(G178))&amp;" |"</f>
        <v>| sensorConfigKwlFtf4              | humidityControl | Sensor configuration (installed or not) KWL-FTF 4                | Switch                   |      | OFF = no sensor, ON = sensor installed                                                               |</v>
      </c>
    </row>
    <row r="179" spans="1:14" x14ac:dyDescent="0.25">
      <c r="A179" t="s">
        <v>173</v>
      </c>
      <c r="B179" t="s">
        <v>197</v>
      </c>
      <c r="C179" t="s">
        <v>1308</v>
      </c>
      <c r="D179" t="s">
        <v>417</v>
      </c>
      <c r="E179" t="s">
        <v>224</v>
      </c>
      <c r="G179" t="s">
        <v>1280</v>
      </c>
      <c r="H179">
        <f>LEN(A179)</f>
        <v>19</v>
      </c>
      <c r="I179">
        <f>LEN(C179)</f>
        <v>15</v>
      </c>
      <c r="J179">
        <f t="shared" si="10"/>
        <v>49</v>
      </c>
      <c r="K179">
        <f t="shared" si="11"/>
        <v>6</v>
      </c>
      <c r="L179">
        <f t="shared" si="9"/>
        <v>0</v>
      </c>
      <c r="M179">
        <f t="shared" si="12"/>
        <v>38</v>
      </c>
      <c r="N179" s="14" t="str">
        <f>"| "&amp;A179&amp;REPT(" ",H$1-LEN(A179))&amp;" | "&amp;C179&amp;REPT(" ",I$1-LEN(C179))&amp;" | "&amp;D179&amp;REPT(" ",J$1-LEN(D179))&amp;" | "&amp;E179&amp;REPT(" ",K$1-LEN(E179))&amp;" | "&amp;F179&amp;REPT(" ",L$1-LEN(F179))&amp;" | "&amp;G179&amp;REPT(" ",M$1-LEN(G179))&amp;" |"</f>
        <v>| sensorConfigKwlFtf5              | humidityControl | Sensor configuration (installed or not) KWL-FTF 5                | Switch                   |      | OFF = no sensor, ON = sensor installed                                                               |</v>
      </c>
    </row>
    <row r="180" spans="1:14" x14ac:dyDescent="0.25">
      <c r="A180" t="s">
        <v>174</v>
      </c>
      <c r="B180" t="s">
        <v>197</v>
      </c>
      <c r="C180" t="s">
        <v>1308</v>
      </c>
      <c r="D180" t="s">
        <v>418</v>
      </c>
      <c r="E180" t="s">
        <v>224</v>
      </c>
      <c r="G180" t="s">
        <v>1280</v>
      </c>
      <c r="H180">
        <f>LEN(A180)</f>
        <v>19</v>
      </c>
      <c r="I180">
        <f>LEN(C180)</f>
        <v>15</v>
      </c>
      <c r="J180">
        <f t="shared" si="10"/>
        <v>49</v>
      </c>
      <c r="K180">
        <f t="shared" si="11"/>
        <v>6</v>
      </c>
      <c r="L180">
        <f t="shared" si="9"/>
        <v>0</v>
      </c>
      <c r="M180">
        <f t="shared" si="12"/>
        <v>38</v>
      </c>
      <c r="N180" s="14" t="str">
        <f>"| "&amp;A180&amp;REPT(" ",H$1-LEN(A180))&amp;" | "&amp;C180&amp;REPT(" ",I$1-LEN(C180))&amp;" | "&amp;D180&amp;REPT(" ",J$1-LEN(D180))&amp;" | "&amp;E180&amp;REPT(" ",K$1-LEN(E180))&amp;" | "&amp;F180&amp;REPT(" ",L$1-LEN(F180))&amp;" | "&amp;G180&amp;REPT(" ",M$1-LEN(G180))&amp;" |"</f>
        <v>| sensorConfigKwlFtf6              | humidityControl | Sensor configuration (installed or not) KWL-FTF 6                | Switch                   |      | OFF = no sensor, ON = sensor installed                                                               |</v>
      </c>
    </row>
    <row r="181" spans="1:14" x14ac:dyDescent="0.25">
      <c r="A181" t="s">
        <v>175</v>
      </c>
      <c r="B181" t="s">
        <v>197</v>
      </c>
      <c r="C181" t="s">
        <v>1308</v>
      </c>
      <c r="D181" t="s">
        <v>419</v>
      </c>
      <c r="E181" t="s">
        <v>224</v>
      </c>
      <c r="G181" t="s">
        <v>1280</v>
      </c>
      <c r="H181">
        <f>LEN(A181)</f>
        <v>19</v>
      </c>
      <c r="I181">
        <f>LEN(C181)</f>
        <v>15</v>
      </c>
      <c r="J181">
        <f t="shared" si="10"/>
        <v>49</v>
      </c>
      <c r="K181">
        <f t="shared" si="11"/>
        <v>6</v>
      </c>
      <c r="L181">
        <f t="shared" si="9"/>
        <v>0</v>
      </c>
      <c r="M181">
        <f t="shared" si="12"/>
        <v>38</v>
      </c>
      <c r="N181" s="14" t="str">
        <f>"| "&amp;A181&amp;REPT(" ",H$1-LEN(A181))&amp;" | "&amp;C181&amp;REPT(" ",I$1-LEN(C181))&amp;" | "&amp;D181&amp;REPT(" ",J$1-LEN(D181))&amp;" | "&amp;E181&amp;REPT(" ",K$1-LEN(E181))&amp;" | "&amp;F181&amp;REPT(" ",L$1-LEN(F181))&amp;" | "&amp;G181&amp;REPT(" ",M$1-LEN(G181))&amp;" |"</f>
        <v>| sensorConfigKwlFtf7              | humidityControl | Sensor configuration (installed or not) KWL-FTF 7                | Switch                   |      | OFF = no sensor, ON = sensor installed                                                               |</v>
      </c>
    </row>
    <row r="182" spans="1:14" x14ac:dyDescent="0.25">
      <c r="A182" t="s">
        <v>176</v>
      </c>
      <c r="B182" t="s">
        <v>197</v>
      </c>
      <c r="C182" t="s">
        <v>1308</v>
      </c>
      <c r="D182" t="s">
        <v>420</v>
      </c>
      <c r="E182" t="s">
        <v>224</v>
      </c>
      <c r="G182" t="s">
        <v>1280</v>
      </c>
      <c r="H182">
        <f>LEN(A182)</f>
        <v>19</v>
      </c>
      <c r="I182">
        <f>LEN(C182)</f>
        <v>15</v>
      </c>
      <c r="J182">
        <f t="shared" si="10"/>
        <v>49</v>
      </c>
      <c r="K182">
        <f t="shared" si="11"/>
        <v>6</v>
      </c>
      <c r="L182">
        <f t="shared" si="9"/>
        <v>0</v>
      </c>
      <c r="M182">
        <f t="shared" si="12"/>
        <v>38</v>
      </c>
      <c r="N182" s="14" t="str">
        <f>"| "&amp;A182&amp;REPT(" ",H$1-LEN(A182))&amp;" | "&amp;C182&amp;REPT(" ",I$1-LEN(C182))&amp;" | "&amp;D182&amp;REPT(" ",J$1-LEN(D182))&amp;" | "&amp;E182&amp;REPT(" ",K$1-LEN(E182))&amp;" | "&amp;F182&amp;REPT(" ",L$1-LEN(F182))&amp;" | "&amp;G182&amp;REPT(" ",M$1-LEN(G182))&amp;" |"</f>
        <v>| sensorConfigKwlFtf8              | humidityControl | Sensor configuration (installed or not) KWL-FTF 8                | Switch                   |      | OFF = no sensor, ON = sensor installed                                                               |</v>
      </c>
    </row>
    <row r="183" spans="1:14" x14ac:dyDescent="0.25">
      <c r="A183" t="s">
        <v>177</v>
      </c>
      <c r="B183" t="s">
        <v>177</v>
      </c>
      <c r="C183" t="s">
        <v>1308</v>
      </c>
      <c r="D183" t="s">
        <v>421</v>
      </c>
      <c r="E183" t="s">
        <v>224</v>
      </c>
      <c r="G183" t="s">
        <v>1271</v>
      </c>
      <c r="H183">
        <f>LEN(A183)</f>
        <v>21</v>
      </c>
      <c r="I183">
        <f>LEN(C183)</f>
        <v>15</v>
      </c>
      <c r="J183">
        <f t="shared" si="10"/>
        <v>62</v>
      </c>
      <c r="K183">
        <f t="shared" si="11"/>
        <v>6</v>
      </c>
      <c r="L183">
        <f t="shared" si="9"/>
        <v>0</v>
      </c>
      <c r="M183">
        <f t="shared" si="12"/>
        <v>17</v>
      </c>
      <c r="N183" s="14" t="str">
        <f>"| "&amp;A183&amp;REPT(" ",H$1-LEN(A183))&amp;" | "&amp;C183&amp;REPT(" ",I$1-LEN(C183))&amp;" | "&amp;D183&amp;REPT(" ",J$1-LEN(D183))&amp;" | "&amp;E183&amp;REPT(" ",K$1-LEN(E183))&amp;" | "&amp;F183&amp;REPT(" ",L$1-LEN(F183))&amp;" | "&amp;G183&amp;REPT(" ",M$1-LEN(G183))&amp;" |"</f>
        <v>| globalManualWebUpdate            | humidityControl | Manual update of data (profile 8LXGP, XWP, firmware, SD files)   | Switch                   |      | ON = start update                                                                                    |</v>
      </c>
    </row>
    <row r="184" spans="1:14" x14ac:dyDescent="0.25">
      <c r="A184" t="s">
        <v>178</v>
      </c>
      <c r="B184" t="s">
        <v>178</v>
      </c>
      <c r="C184" t="s">
        <v>1308</v>
      </c>
      <c r="D184" t="s">
        <v>422</v>
      </c>
      <c r="E184" t="s">
        <v>225</v>
      </c>
      <c r="G184" s="5" t="s">
        <v>424</v>
      </c>
      <c r="H184">
        <f>LEN(A184)</f>
        <v>24</v>
      </c>
      <c r="I184">
        <f>LEN(C184)</f>
        <v>15</v>
      </c>
      <c r="J184">
        <f t="shared" si="10"/>
        <v>41</v>
      </c>
      <c r="K184">
        <f t="shared" si="11"/>
        <v>6</v>
      </c>
      <c r="L184">
        <f t="shared" si="9"/>
        <v>0</v>
      </c>
      <c r="M184">
        <f t="shared" si="12"/>
        <v>7</v>
      </c>
      <c r="N184" s="14" t="str">
        <f>"| "&amp;A184&amp;REPT(" ",H$1-LEN(A184))&amp;" | "&amp;C184&amp;REPT(" ",I$1-LEN(C184))&amp;" | "&amp;D184&amp;REPT(" ",J$1-LEN(D184))&amp;" | "&amp;E184&amp;REPT(" ",K$1-LEN(E184))&amp;" | "&amp;F184&amp;REPT(" ",L$1-LEN(F184))&amp;" | "&amp;G184&amp;REPT(" ",M$1-LEN(G184))&amp;" |"</f>
        <v>| portalGlobalsErrorForWeb         | humidityControl | Always the latest error that has occurred                        | Number                   |      | 1 - 255                                                                                              |</v>
      </c>
    </row>
    <row r="185" spans="1:14" x14ac:dyDescent="0.25">
      <c r="A185" t="s">
        <v>179</v>
      </c>
      <c r="B185" t="s">
        <v>179</v>
      </c>
      <c r="C185" t="s">
        <v>1308</v>
      </c>
      <c r="D185" t="s">
        <v>423</v>
      </c>
      <c r="E185" t="s">
        <v>224</v>
      </c>
      <c r="G185" t="s">
        <v>1272</v>
      </c>
      <c r="H185">
        <f>LEN(A185)</f>
        <v>10</v>
      </c>
      <c r="I185">
        <f>LEN(C185)</f>
        <v>15</v>
      </c>
      <c r="J185">
        <f t="shared" si="10"/>
        <v>39</v>
      </c>
      <c r="K185">
        <f t="shared" si="11"/>
        <v>6</v>
      </c>
      <c r="L185">
        <f t="shared" si="9"/>
        <v>0</v>
      </c>
      <c r="M185">
        <f t="shared" si="12"/>
        <v>16</v>
      </c>
      <c r="N185" s="14" t="str">
        <f>"| "&amp;A185&amp;REPT(" ",H$1-LEN(A185))&amp;" | "&amp;C185&amp;REPT(" ",I$1-LEN(C185))&amp;" | "&amp;D185&amp;REPT(" ",J$1-LEN(D185))&amp;" | "&amp;E185&amp;REPT(" ",K$1-LEN(E185))&amp;" | "&amp;F185&amp;REPT(" ",L$1-LEN(F185))&amp;" | "&amp;G185&amp;REPT(" ",M$1-LEN(G185))&amp;" |"</f>
        <v>| clearError                       | humidityControl | Clear error (PortalGlobals.ErrorForWeb)                          | Switch                   |      | ON = reset error                                                                                     |</v>
      </c>
    </row>
    <row r="186" spans="1:14" x14ac:dyDescent="0.25">
      <c r="A186" t="s">
        <v>1253</v>
      </c>
      <c r="B186" t="s">
        <v>1253</v>
      </c>
      <c r="C186" t="s">
        <v>1307</v>
      </c>
      <c r="D186" t="s">
        <v>1260</v>
      </c>
      <c r="E186" t="s">
        <v>224</v>
      </c>
      <c r="G186" t="s">
        <v>1273</v>
      </c>
      <c r="H186">
        <f>LEN(A186)</f>
        <v>12</v>
      </c>
      <c r="I186">
        <f>LEN(C186)</f>
        <v>7</v>
      </c>
      <c r="J186">
        <f t="shared" ref="J186:J190" si="13">LEN(D186)</f>
        <v>20</v>
      </c>
      <c r="K186">
        <f t="shared" ref="K186:K190" si="14">LEN(E186)</f>
        <v>6</v>
      </c>
      <c r="L186">
        <f t="shared" si="9"/>
        <v>0</v>
      </c>
      <c r="M186">
        <f t="shared" ref="M186:M190" si="15">LEN(G186)</f>
        <v>23</v>
      </c>
      <c r="N186" s="14" t="str">
        <f>"| "&amp;A186&amp;REPT(" ",H$1-LEN(A186))&amp;" | "&amp;C186&amp;REPT(" ",I$1-LEN(C186))&amp;" | "&amp;D186&amp;REPT(" ",J$1-LEN(D186))&amp;" | "&amp;E186&amp;REPT(" ",K$1-LEN(E186))&amp;" | "&amp;F186&amp;REPT(" ",L$1-LEN(F186))&amp;" | "&amp;G186&amp;REPT(" ",M$1-LEN(G186))&amp;" |"</f>
        <v>| bypassStatus                     | general         | Status of the bypass                                             | Switch                   |      | OFF = closed, ON = open                                                                              |</v>
      </c>
    </row>
    <row r="187" spans="1:14" x14ac:dyDescent="0.25">
      <c r="A187" t="s">
        <v>1254</v>
      </c>
      <c r="B187" t="s">
        <v>1258</v>
      </c>
      <c r="C187" t="s">
        <v>20</v>
      </c>
      <c r="D187" t="s">
        <v>1261</v>
      </c>
      <c r="E187" t="s">
        <v>225</v>
      </c>
      <c r="G187" s="5" t="s">
        <v>1265</v>
      </c>
      <c r="H187">
        <f>LEN(A187)</f>
        <v>13</v>
      </c>
      <c r="I187">
        <f>LEN(C187)</f>
        <v>10</v>
      </c>
      <c r="J187">
        <f t="shared" si="13"/>
        <v>22</v>
      </c>
      <c r="K187">
        <f t="shared" si="14"/>
        <v>6</v>
      </c>
      <c r="L187">
        <f t="shared" si="9"/>
        <v>0</v>
      </c>
      <c r="M187">
        <f t="shared" si="15"/>
        <v>6</v>
      </c>
      <c r="N187" s="14" t="str">
        <f>"| "&amp;A187&amp;REPT(" ",H$1-LEN(A187))&amp;" | "&amp;C187&amp;REPT(" ",I$1-LEN(C187))&amp;" | "&amp;D187&amp;REPT(" ",J$1-LEN(D187))&amp;" | "&amp;E187&amp;REPT(" ",K$1-LEN(E187))&amp;" | "&amp;F187&amp;REPT(" ",L$1-LEN(F187))&amp;" | "&amp;G187&amp;REPT(" ",M$1-LEN(G187))&amp;" |"</f>
        <v>| bypassFromDay                    | unitConfig      | Bypass active from day                                           | Number                   |      | 1 - 31                                                                                               |</v>
      </c>
    </row>
    <row r="188" spans="1:14" x14ac:dyDescent="0.25">
      <c r="A188" t="s">
        <v>1255</v>
      </c>
      <c r="B188" t="s">
        <v>1259</v>
      </c>
      <c r="C188" t="s">
        <v>20</v>
      </c>
      <c r="D188" t="s">
        <v>1262</v>
      </c>
      <c r="E188" t="s">
        <v>225</v>
      </c>
      <c r="G188" s="5" t="s">
        <v>350</v>
      </c>
      <c r="H188">
        <f>LEN(A188)</f>
        <v>15</v>
      </c>
      <c r="I188">
        <f>LEN(C188)</f>
        <v>10</v>
      </c>
      <c r="J188">
        <f t="shared" si="13"/>
        <v>24</v>
      </c>
      <c r="K188">
        <f t="shared" si="14"/>
        <v>6</v>
      </c>
      <c r="L188">
        <f t="shared" si="9"/>
        <v>0</v>
      </c>
      <c r="M188">
        <f t="shared" si="15"/>
        <v>6</v>
      </c>
      <c r="N188" s="14" t="str">
        <f>"| "&amp;A188&amp;REPT(" ",H$1-LEN(A188))&amp;" | "&amp;C188&amp;REPT(" ",I$1-LEN(C188))&amp;" | "&amp;D188&amp;REPT(" ",J$1-LEN(D188))&amp;" | "&amp;E188&amp;REPT(" ",K$1-LEN(E188))&amp;" | "&amp;F188&amp;REPT(" ",L$1-LEN(F188))&amp;" | "&amp;G188&amp;REPT(" ",M$1-LEN(G188))&amp;" |"</f>
        <v>| bypassFromMonth                  | unitConfig      | Bypass active from month                                         | Number                   |      | 1 - 12                                                                                               |</v>
      </c>
    </row>
    <row r="189" spans="1:14" x14ac:dyDescent="0.25">
      <c r="A189" t="s">
        <v>1256</v>
      </c>
      <c r="B189" t="s">
        <v>1258</v>
      </c>
      <c r="C189" t="s">
        <v>20</v>
      </c>
      <c r="D189" t="s">
        <v>1264</v>
      </c>
      <c r="E189" t="s">
        <v>225</v>
      </c>
      <c r="G189" s="5" t="s">
        <v>1265</v>
      </c>
      <c r="H189">
        <f>LEN(A189)</f>
        <v>11</v>
      </c>
      <c r="I189">
        <f>LEN(C189)</f>
        <v>10</v>
      </c>
      <c r="J189">
        <f t="shared" si="13"/>
        <v>20</v>
      </c>
      <c r="K189">
        <f t="shared" si="14"/>
        <v>6</v>
      </c>
      <c r="L189">
        <f t="shared" si="9"/>
        <v>0</v>
      </c>
      <c r="M189">
        <f t="shared" si="15"/>
        <v>6</v>
      </c>
      <c r="N189" s="14" t="str">
        <f>"| "&amp;A189&amp;REPT(" ",H$1-LEN(A189))&amp;" | "&amp;C189&amp;REPT(" ",I$1-LEN(C189))&amp;" | "&amp;D189&amp;REPT(" ",J$1-LEN(D189))&amp;" | "&amp;E189&amp;REPT(" ",K$1-LEN(E189))&amp;" | "&amp;F189&amp;REPT(" ",L$1-LEN(F189))&amp;" | "&amp;G189&amp;REPT(" ",M$1-LEN(G189))&amp;" |"</f>
        <v>| bypassToDay                      | unitConfig      | Bypass active to day                                             | Number                   |      | 1 - 31                                                                                               |</v>
      </c>
    </row>
    <row r="190" spans="1:14" x14ac:dyDescent="0.25">
      <c r="A190" t="s">
        <v>1257</v>
      </c>
      <c r="B190" t="s">
        <v>1259</v>
      </c>
      <c r="C190" t="s">
        <v>20</v>
      </c>
      <c r="D190" t="s">
        <v>1263</v>
      </c>
      <c r="E190" t="s">
        <v>225</v>
      </c>
      <c r="G190" s="5" t="s">
        <v>350</v>
      </c>
      <c r="H190">
        <f>LEN(A190)</f>
        <v>13</v>
      </c>
      <c r="I190">
        <f>LEN(C190)</f>
        <v>10</v>
      </c>
      <c r="J190">
        <f t="shared" si="13"/>
        <v>22</v>
      </c>
      <c r="K190">
        <f t="shared" si="14"/>
        <v>6</v>
      </c>
      <c r="L190">
        <f t="shared" si="9"/>
        <v>0</v>
      </c>
      <c r="M190">
        <f t="shared" si="15"/>
        <v>6</v>
      </c>
      <c r="N190" s="14" t="str">
        <f>"| "&amp;A190&amp;REPT(" ",H$1-LEN(A190))&amp;" | "&amp;C190&amp;REPT(" ",I$1-LEN(C190))&amp;" | "&amp;D190&amp;REPT(" ",J$1-LEN(D190))&amp;" | "&amp;E190&amp;REPT(" ",K$1-LEN(E190))&amp;" | "&amp;F190&amp;REPT(" ",L$1-LEN(F190))&amp;" | "&amp;G190&amp;REPT(" ",M$1-LEN(G190))&amp;" |"</f>
        <v>| bypassToMonth                    | unitConfig      | Bypass active to month                                           | Number                   |      | 1 - 12                                                                                               |</v>
      </c>
    </row>
  </sheetData>
  <phoneticPr fontId="2" type="noConversion"/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4128A-006B-409A-9194-6958FB03CE64}">
  <sheetPr codeName="Tabelle3"/>
  <dimension ref="A1:B3"/>
  <sheetViews>
    <sheetView workbookViewId="0">
      <selection activeCell="B3" sqref="B3"/>
    </sheetView>
  </sheetViews>
  <sheetFormatPr baseColWidth="10" defaultRowHeight="15" x14ac:dyDescent="0.25"/>
  <cols>
    <col min="1" max="1" width="14.85546875" customWidth="1"/>
    <col min="2" max="2" width="57.85546875" bestFit="1" customWidth="1"/>
  </cols>
  <sheetData>
    <row r="1" spans="1:2" x14ac:dyDescent="0.25">
      <c r="A1" s="1" t="s">
        <v>429</v>
      </c>
      <c r="B1" t="s">
        <v>430</v>
      </c>
    </row>
    <row r="2" spans="1:2" x14ac:dyDescent="0.25">
      <c r="A2" s="1" t="s">
        <v>1116</v>
      </c>
      <c r="B2" t="s">
        <v>1117</v>
      </c>
    </row>
    <row r="3" spans="1:2" x14ac:dyDescent="0.25">
      <c r="A3" s="1" t="s">
        <v>1202</v>
      </c>
      <c r="B3" t="s">
        <v>1203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AB2E7-A17A-48E4-8E25-3ABC1A45B06B}">
  <sheetPr codeName="Tabelle2"/>
  <dimension ref="A1:P187"/>
  <sheetViews>
    <sheetView topLeftCell="A36" workbookViewId="0">
      <selection activeCell="A36" sqref="A36"/>
    </sheetView>
  </sheetViews>
  <sheetFormatPr baseColWidth="10" defaultRowHeight="15" x14ac:dyDescent="0.25"/>
  <cols>
    <col min="1" max="1" width="33.28515625" bestFit="1" customWidth="1"/>
    <col min="2" max="2" width="9.85546875" bestFit="1" customWidth="1"/>
    <col min="3" max="3" width="35.85546875" customWidth="1"/>
    <col min="4" max="4" width="31" customWidth="1"/>
    <col min="5" max="5" width="36.85546875" bestFit="1" customWidth="1"/>
    <col min="6" max="6" width="35.5703125" bestFit="1" customWidth="1"/>
    <col min="7" max="7" width="7.5703125" style="12" bestFit="1" customWidth="1"/>
    <col min="8" max="9" width="18.7109375" customWidth="1"/>
    <col min="10" max="10" width="7.5703125" style="12" bestFit="1" customWidth="1"/>
    <col min="11" max="12" width="18.7109375" customWidth="1"/>
    <col min="13" max="13" width="13.7109375" bestFit="1" customWidth="1"/>
    <col min="14" max="14" width="13.7109375" customWidth="1"/>
  </cols>
  <sheetData>
    <row r="1" spans="1:16" x14ac:dyDescent="0.25">
      <c r="A1" s="10" t="s">
        <v>180</v>
      </c>
      <c r="B1" s="10" t="s">
        <v>219</v>
      </c>
      <c r="C1" s="10" t="s">
        <v>427</v>
      </c>
      <c r="D1" s="10" t="s">
        <v>428</v>
      </c>
      <c r="E1" s="10" t="s">
        <v>1210</v>
      </c>
      <c r="F1" s="10" t="s">
        <v>1211</v>
      </c>
      <c r="G1" s="10" t="s">
        <v>1250</v>
      </c>
      <c r="H1" s="10" t="s">
        <v>1121</v>
      </c>
      <c r="I1" s="10" t="s">
        <v>1122</v>
      </c>
      <c r="J1" s="10" t="s">
        <v>1251</v>
      </c>
      <c r="K1" s="10" t="s">
        <v>1123</v>
      </c>
      <c r="L1" s="10" t="s">
        <v>1124</v>
      </c>
      <c r="M1" s="10" t="s">
        <v>1178</v>
      </c>
      <c r="N1" s="10" t="s">
        <v>1252</v>
      </c>
      <c r="O1" s="11" t="s">
        <v>1204</v>
      </c>
      <c r="P1" s="11" t="s">
        <v>1205</v>
      </c>
    </row>
    <row r="2" spans="1:16" x14ac:dyDescent="0.25">
      <c r="A2" s="12" t="s">
        <v>44</v>
      </c>
      <c r="B2" t="s">
        <v>225</v>
      </c>
      <c r="C2" t="s">
        <v>467</v>
      </c>
      <c r="D2" t="s">
        <v>652</v>
      </c>
      <c r="E2" s="9" t="s">
        <v>864</v>
      </c>
      <c r="F2" s="9" t="s">
        <v>786</v>
      </c>
      <c r="G2" s="12">
        <f>LOOKUP(H2,Groups!$C$2:$C$41,Groups!$A$2:$A$41)</f>
        <v>1</v>
      </c>
      <c r="H2" t="s">
        <v>1148</v>
      </c>
      <c r="I2" t="s">
        <v>1149</v>
      </c>
      <c r="J2" s="12">
        <f>IF(NOT(ISERROR(LOOKUP(K2,Groups!$C$2:$C$41,Groups!$B$2:$B$41))),LOOKUP(K2,Groups!$C$2:$C$41,Groups!$B$2:$B$41),"")</f>
        <v>1</v>
      </c>
      <c r="K2" t="s">
        <v>1143</v>
      </c>
      <c r="L2" t="s">
        <v>1143</v>
      </c>
      <c r="M2" t="s">
        <v>5</v>
      </c>
      <c r="N2" t="b">
        <v>1</v>
      </c>
      <c r="O2" t="str">
        <f t="shared" ref="O2:O33" si="0">IF($N2,$B2&amp;" "&amp;item_prefix&amp;"_"&amp;C2&amp;" """&amp;E2&amp;""" &lt;"&amp;$M2&amp;"&gt; ("&amp;group_prefix&amp;item_prefix&amp;"_"&amp;H2&amp;IF(NOT(ISBLANK(K2)),", "&amp;group_prefix&amp;item_prefix&amp;"_"&amp;K2,"")&amp;") {channel="""&amp;channel_prefix&amp;$A2&amp;"""}","")</f>
        <v>Number KWL_Party_Mode_Duration "Party Mode Duration" &lt;time&gt; (gKWL_Operation, gKWL_Party) {channel="modbus:helios-ventilation-easycontrols:modbus-gateway:kwl:partyModeDuration"}</v>
      </c>
      <c r="P2" t="str">
        <f t="shared" ref="P2:P33" si="1">IF($N2,$B2&amp;" "&amp;item_prefix&amp;"_"&amp;D2&amp;" """&amp;F2&amp;""" &lt;"&amp;$M2&amp;"&gt; ("&amp;group_prefix&amp;item_prefix&amp;"_"&amp;I2&amp;IF(NOT(ISBLANK(L2)),", "&amp;group_prefix&amp;item_prefix&amp;"_"&amp;L2,"")&amp;") {channel="""&amp;channel_prefix&amp;$A2&amp;"""}","")</f>
        <v>Number KWL_Partybetrieb_Dauer "Partybetrieb Dauer" &lt;time&gt; (gKWL_Betrieb, gKWL_Party) {channel="modbus:helios-ventilation-easycontrols:modbus-gateway:kwl:partyModeDuration"}</v>
      </c>
    </row>
    <row r="3" spans="1:16" x14ac:dyDescent="0.25">
      <c r="A3" s="12" t="s">
        <v>45</v>
      </c>
      <c r="B3" t="s">
        <v>225</v>
      </c>
      <c r="C3" t="s">
        <v>468</v>
      </c>
      <c r="D3" t="s">
        <v>653</v>
      </c>
      <c r="E3" s="9" t="s">
        <v>865</v>
      </c>
      <c r="F3" s="9" t="s">
        <v>948</v>
      </c>
      <c r="G3" s="12">
        <f>LOOKUP(H3,Groups!$C$2:$C$41,Groups!$A$2:$A$41)</f>
        <v>1</v>
      </c>
      <c r="H3" t="s">
        <v>1148</v>
      </c>
      <c r="I3" t="s">
        <v>1149</v>
      </c>
      <c r="J3" s="12">
        <f>IF(NOT(ISERROR(LOOKUP(K3,Groups!$C$2:$C$41,Groups!$B$2:$B$41))),LOOKUP(K3,Groups!$C$2:$C$41,Groups!$B$2:$B$41),"")</f>
        <v>1</v>
      </c>
      <c r="K3" t="s">
        <v>1143</v>
      </c>
      <c r="L3" t="s">
        <v>1143</v>
      </c>
      <c r="M3" t="s">
        <v>1186</v>
      </c>
      <c r="N3" t="b">
        <v>1</v>
      </c>
      <c r="O3" t="str">
        <f t="shared" si="0"/>
        <v>Number KWL_Party_Mode_Fan_Stage "Party Mode Fan Stage" &lt;fan&gt; (gKWL_Operation, gKWL_Party) {channel="modbus:helios-ventilation-easycontrols:modbus-gateway:kwl:partyModeFanStage"}</v>
      </c>
      <c r="P3" t="str">
        <f t="shared" si="1"/>
        <v>Number KWL_Partybetrieb_Luefterstufe "Partybetrieb Lüfterstufe" &lt;fan&gt; (gKWL_Betrieb, gKWL_Party) {channel="modbus:helios-ventilation-easycontrols:modbus-gateway:kwl:partyModeFanStage"}</v>
      </c>
    </row>
    <row r="4" spans="1:16" x14ac:dyDescent="0.25">
      <c r="A4" s="12" t="s">
        <v>46</v>
      </c>
      <c r="B4" t="s">
        <v>225</v>
      </c>
      <c r="C4" t="s">
        <v>480</v>
      </c>
      <c r="D4" t="s">
        <v>654</v>
      </c>
      <c r="E4" s="9" t="s">
        <v>1010</v>
      </c>
      <c r="F4" s="9" t="s">
        <v>787</v>
      </c>
      <c r="G4" s="12">
        <f>LOOKUP(H4,Groups!$C$2:$C$41,Groups!$A$2:$A$41)</f>
        <v>1</v>
      </c>
      <c r="H4" t="s">
        <v>1148</v>
      </c>
      <c r="I4" t="s">
        <v>1149</v>
      </c>
      <c r="J4" s="12">
        <f>IF(NOT(ISERROR(LOOKUP(K4,Groups!$C$2:$C$41,Groups!$B$2:$B$41))),LOOKUP(K4,Groups!$C$2:$C$41,Groups!$B$2:$B$41),"")</f>
        <v>1</v>
      </c>
      <c r="K4" t="s">
        <v>1143</v>
      </c>
      <c r="L4" t="s">
        <v>1143</v>
      </c>
      <c r="M4" t="s">
        <v>5</v>
      </c>
      <c r="N4" t="b">
        <v>1</v>
      </c>
      <c r="O4" t="str">
        <f t="shared" si="0"/>
        <v>Number KWL_Party_Mode_Rem_Time "Party Mode Remaining Time" &lt;time&gt; (gKWL_Operation, gKWL_Party) {channel="modbus:helios-ventilation-easycontrols:modbus-gateway:kwl:partyModeRemainingTime"}</v>
      </c>
      <c r="P4" t="str">
        <f t="shared" si="1"/>
        <v>Number KWL_Partybetrieb_Restzeit "Partybetrieb Restzeit" &lt;time&gt; (gKWL_Betrieb, gKWL_Party) {channel="modbus:helios-ventilation-easycontrols:modbus-gateway:kwl:partyModeRemainingTime"}</v>
      </c>
    </row>
    <row r="5" spans="1:16" x14ac:dyDescent="0.25">
      <c r="A5" s="12" t="s">
        <v>185</v>
      </c>
      <c r="B5" t="s">
        <v>224</v>
      </c>
      <c r="C5" t="s">
        <v>481</v>
      </c>
      <c r="D5" t="s">
        <v>655</v>
      </c>
      <c r="E5" s="9" t="s">
        <v>866</v>
      </c>
      <c r="F5" s="9" t="s">
        <v>788</v>
      </c>
      <c r="G5" s="12">
        <f>LOOKUP(H5,Groups!$C$2:$C$41,Groups!$A$2:$A$41)</f>
        <v>1</v>
      </c>
      <c r="H5" t="s">
        <v>1148</v>
      </c>
      <c r="I5" t="s">
        <v>1149</v>
      </c>
      <c r="J5" s="12">
        <f>IF(NOT(ISERROR(LOOKUP(K5,Groups!$C$2:$C$41,Groups!$B$2:$B$41))),LOOKUP(K5,Groups!$C$2:$C$41,Groups!$B$2:$B$41),"")</f>
        <v>1</v>
      </c>
      <c r="K5" t="s">
        <v>1143</v>
      </c>
      <c r="L5" t="s">
        <v>1143</v>
      </c>
      <c r="M5" t="s">
        <v>1200</v>
      </c>
      <c r="N5" t="b">
        <v>1</v>
      </c>
      <c r="O5" t="str">
        <f t="shared" si="0"/>
        <v>Switch KWL_Party_Mode_Status "Party Mode Status" &lt;switch&gt; (gKWL_Operation, gKWL_Party) {channel="modbus:helios-ventilation-easycontrols:modbus-gateway:kwl:partyModeStatus"}</v>
      </c>
      <c r="P5" t="str">
        <f t="shared" si="1"/>
        <v>Switch KWL_Partybetrieb_Status "Partybetrieb Status" &lt;switch&gt; (gKWL_Betrieb, gKWL_Party) {channel="modbus:helios-ventilation-easycontrols:modbus-gateway:kwl:partyModeStatus"}</v>
      </c>
    </row>
    <row r="6" spans="1:16" x14ac:dyDescent="0.25">
      <c r="A6" s="12" t="s">
        <v>47</v>
      </c>
      <c r="B6" t="s">
        <v>225</v>
      </c>
      <c r="C6" t="s">
        <v>469</v>
      </c>
      <c r="D6" t="s">
        <v>656</v>
      </c>
      <c r="E6" s="9" t="s">
        <v>867</v>
      </c>
      <c r="F6" s="9" t="s">
        <v>789</v>
      </c>
      <c r="G6" s="12">
        <f>LOOKUP(H6,Groups!$C$2:$C$41,Groups!$A$2:$A$41)</f>
        <v>1</v>
      </c>
      <c r="H6" t="s">
        <v>1148</v>
      </c>
      <c r="I6" t="s">
        <v>1149</v>
      </c>
      <c r="J6" s="12">
        <f>IF(NOT(ISERROR(LOOKUP(K6,Groups!$C$2:$C$41,Groups!$B$2:$B$41))),LOOKUP(K6,Groups!$C$2:$C$41,Groups!$B$2:$B$41),"")</f>
        <v>2</v>
      </c>
      <c r="K6" t="s">
        <v>1289</v>
      </c>
      <c r="L6" t="s">
        <v>1150</v>
      </c>
      <c r="M6" t="s">
        <v>5</v>
      </c>
      <c r="N6" t="b">
        <v>1</v>
      </c>
      <c r="O6" t="str">
        <f t="shared" si="0"/>
        <v>Number KWL_Standby_Mode_Duration "Standby Mode Duration" &lt;time&gt; (gKWL_Operation, gKWL_Standby) {channel="modbus:helios-ventilation-easycontrols:modbus-gateway:kwl:standbyModeDuration"}</v>
      </c>
      <c r="P6" t="str">
        <f t="shared" si="1"/>
        <v>Number KWL_Ruhebetrieb_Dauer "Ruhebetrieb Dauer" &lt;time&gt; (gKWL_Betrieb, gKWL_Ruhe) {channel="modbus:helios-ventilation-easycontrols:modbus-gateway:kwl:standbyModeDuration"}</v>
      </c>
    </row>
    <row r="7" spans="1:16" x14ac:dyDescent="0.25">
      <c r="A7" s="12" t="s">
        <v>48</v>
      </c>
      <c r="B7" t="s">
        <v>225</v>
      </c>
      <c r="C7" t="s">
        <v>470</v>
      </c>
      <c r="D7" t="s">
        <v>657</v>
      </c>
      <c r="E7" s="9" t="s">
        <v>868</v>
      </c>
      <c r="F7" s="9" t="s">
        <v>949</v>
      </c>
      <c r="G7" s="12">
        <f>LOOKUP(H7,Groups!$C$2:$C$41,Groups!$A$2:$A$41)</f>
        <v>1</v>
      </c>
      <c r="H7" t="s">
        <v>1148</v>
      </c>
      <c r="I7" t="s">
        <v>1149</v>
      </c>
      <c r="J7" s="12">
        <f>IF(NOT(ISERROR(LOOKUP(K7,Groups!$C$2:$C$41,Groups!$B$2:$B$41))),LOOKUP(K7,Groups!$C$2:$C$41,Groups!$B$2:$B$41),"")</f>
        <v>2</v>
      </c>
      <c r="K7" t="s">
        <v>1289</v>
      </c>
      <c r="L7" t="s">
        <v>1150</v>
      </c>
      <c r="M7" t="s">
        <v>1186</v>
      </c>
      <c r="N7" t="b">
        <v>1</v>
      </c>
      <c r="O7" t="str">
        <f t="shared" si="0"/>
        <v>Number KWL_Standby_Mode_Fan_Stage "Standby Mode Fan Stage" &lt;fan&gt; (gKWL_Operation, gKWL_Standby) {channel="modbus:helios-ventilation-easycontrols:modbus-gateway:kwl:standbyModeFanStage"}</v>
      </c>
      <c r="P7" t="str">
        <f t="shared" si="1"/>
        <v>Number KWL_Ruhebetrieb_Luefterstufe "Ruhebetrieb Lüfterstufe" &lt;fan&gt; (gKWL_Betrieb, gKWL_Ruhe) {channel="modbus:helios-ventilation-easycontrols:modbus-gateway:kwl:standbyModeFanStage"}</v>
      </c>
    </row>
    <row r="8" spans="1:16" x14ac:dyDescent="0.25">
      <c r="A8" s="12" t="s">
        <v>49</v>
      </c>
      <c r="B8" t="s">
        <v>225</v>
      </c>
      <c r="C8" t="s">
        <v>506</v>
      </c>
      <c r="D8" t="s">
        <v>658</v>
      </c>
      <c r="E8" s="9" t="s">
        <v>869</v>
      </c>
      <c r="F8" s="9" t="s">
        <v>790</v>
      </c>
      <c r="G8" s="12">
        <f>LOOKUP(H8,Groups!$C$2:$C$41,Groups!$A$2:$A$41)</f>
        <v>1</v>
      </c>
      <c r="H8" t="s">
        <v>1148</v>
      </c>
      <c r="I8" t="s">
        <v>1149</v>
      </c>
      <c r="J8" s="12">
        <f>IF(NOT(ISERROR(LOOKUP(K8,Groups!$C$2:$C$41,Groups!$B$2:$B$41))),LOOKUP(K8,Groups!$C$2:$C$41,Groups!$B$2:$B$41),"")</f>
        <v>2</v>
      </c>
      <c r="K8" t="s">
        <v>1289</v>
      </c>
      <c r="L8" t="s">
        <v>1150</v>
      </c>
      <c r="M8" t="s">
        <v>5</v>
      </c>
      <c r="N8" t="b">
        <v>1</v>
      </c>
      <c r="O8" t="str">
        <f t="shared" si="0"/>
        <v>Number KWL_Standby_Mode_Rem_Time "Standby Mode Rem Time" &lt;time&gt; (gKWL_Operation, gKWL_Standby) {channel="modbus:helios-ventilation-easycontrols:modbus-gateway:kwl:standbyModeRemainingTime"}</v>
      </c>
      <c r="P8" t="str">
        <f t="shared" si="1"/>
        <v>Number KWL_Ruhebetrieb_Restzeit "Ruhebetrieb Restzeit" &lt;time&gt; (gKWL_Betrieb, gKWL_Ruhe) {channel="modbus:helios-ventilation-easycontrols:modbus-gateway:kwl:standbyModeRemainingTime"}</v>
      </c>
    </row>
    <row r="9" spans="1:16" x14ac:dyDescent="0.25">
      <c r="A9" s="12" t="s">
        <v>50</v>
      </c>
      <c r="B9" t="s">
        <v>224</v>
      </c>
      <c r="C9" t="s">
        <v>471</v>
      </c>
      <c r="D9" t="s">
        <v>659</v>
      </c>
      <c r="E9" s="9" t="s">
        <v>870</v>
      </c>
      <c r="F9" s="9" t="s">
        <v>791</v>
      </c>
      <c r="G9" s="12">
        <f>LOOKUP(H9,Groups!$C$2:$C$41,Groups!$A$2:$A$41)</f>
        <v>1</v>
      </c>
      <c r="H9" t="s">
        <v>1148</v>
      </c>
      <c r="I9" t="s">
        <v>1149</v>
      </c>
      <c r="J9" s="12">
        <f>IF(NOT(ISERROR(LOOKUP(K9,Groups!$C$2:$C$41,Groups!$B$2:$B$41))),LOOKUP(K9,Groups!$C$2:$C$41,Groups!$B$2:$B$41),"")</f>
        <v>2</v>
      </c>
      <c r="K9" t="s">
        <v>1289</v>
      </c>
      <c r="L9" t="s">
        <v>1150</v>
      </c>
      <c r="M9" t="s">
        <v>1200</v>
      </c>
      <c r="N9" t="b">
        <v>1</v>
      </c>
      <c r="O9" t="str">
        <f t="shared" si="0"/>
        <v>Switch KWL_Standby_Mode_Status "Standby Mode Status" &lt;switch&gt; (gKWL_Operation, gKWL_Standby) {channel="modbus:helios-ventilation-easycontrols:modbus-gateway:kwl:standbyModeStatus"}</v>
      </c>
      <c r="P9" t="str">
        <f t="shared" si="1"/>
        <v>Switch KWL_Ruhebetrieb_Status "Ruhebetrieb Status" &lt;switch&gt; (gKWL_Betrieb, gKWL_Ruhe) {channel="modbus:helios-ventilation-easycontrols:modbus-gateway:kwl:standbyModeStatus"}</v>
      </c>
    </row>
    <row r="10" spans="1:16" x14ac:dyDescent="0.25">
      <c r="A10" s="12" t="s">
        <v>99</v>
      </c>
      <c r="B10" t="s">
        <v>225</v>
      </c>
      <c r="C10" t="s">
        <v>550</v>
      </c>
      <c r="D10" t="s">
        <v>705</v>
      </c>
      <c r="E10" s="9" t="s">
        <v>1031</v>
      </c>
      <c r="F10" s="9" t="s">
        <v>1037</v>
      </c>
      <c r="G10" s="12">
        <f>LOOKUP(H10,Groups!$C$2:$C$41,Groups!$A$2:$A$41)</f>
        <v>1</v>
      </c>
      <c r="H10" t="s">
        <v>1148</v>
      </c>
      <c r="I10" t="s">
        <v>1149</v>
      </c>
      <c r="J10" s="12">
        <f>IF(NOT(ISERROR(LOOKUP(K10,Groups!$C$2:$C$41,Groups!$B$2:$B$41))),LOOKUP(K10,Groups!$C$2:$C$41,Groups!$B$2:$B$41),"")</f>
        <v>3</v>
      </c>
      <c r="K10" t="s">
        <v>1170</v>
      </c>
      <c r="L10" t="s">
        <v>1171</v>
      </c>
      <c r="M10" t="s">
        <v>1198</v>
      </c>
      <c r="N10" t="b">
        <v>1</v>
      </c>
      <c r="O10" t="str">
        <f t="shared" si="0"/>
        <v>Number KWL_Holiday_Prog "Holiday Programme" &lt;suitcase&gt; (gKWL_Operation, gKWL_Holiday) {channel="modbus:helios-ventilation-easycontrols:modbus-gateway:kwl:holidayProgramme"}</v>
      </c>
      <c r="P10" t="str">
        <f t="shared" si="1"/>
        <v>Number KWL_Urlaubsprog "Urlaubsprogramm" &lt;suitcase&gt; (gKWL_Betrieb, gKWL_Urlaub) {channel="modbus:helios-ventilation-easycontrols:modbus-gateway:kwl:holidayProgramme"}</v>
      </c>
    </row>
    <row r="11" spans="1:16" x14ac:dyDescent="0.25">
      <c r="A11" s="12" t="s">
        <v>104</v>
      </c>
      <c r="B11" t="s">
        <v>225</v>
      </c>
      <c r="C11" t="s">
        <v>554</v>
      </c>
      <c r="D11" t="s">
        <v>710</v>
      </c>
      <c r="E11" s="9" t="s">
        <v>1036</v>
      </c>
      <c r="F11" s="9" t="s">
        <v>1042</v>
      </c>
      <c r="G11" s="12">
        <f>LOOKUP(H11,Groups!$C$2:$C$41,Groups!$A$2:$A$41)</f>
        <v>1</v>
      </c>
      <c r="H11" t="s">
        <v>1148</v>
      </c>
      <c r="I11" t="s">
        <v>1149</v>
      </c>
      <c r="J11" s="12">
        <f>IF(NOT(ISERROR(LOOKUP(K11,Groups!$C$2:$C$41,Groups!$B$2:$B$41))),LOOKUP(K11,Groups!$C$2:$C$41,Groups!$B$2:$B$41),"")</f>
        <v>3</v>
      </c>
      <c r="K11" t="s">
        <v>1170</v>
      </c>
      <c r="L11" t="s">
        <v>1171</v>
      </c>
      <c r="M11" t="s">
        <v>1198</v>
      </c>
      <c r="N11" t="b">
        <v>1</v>
      </c>
      <c r="O11" t="str">
        <f t="shared" si="0"/>
        <v>Number KWL_Holiday_Prog_Act_Time "Holiday Programme Activation Time" &lt;suitcase&gt; (gKWL_Operation, gKWL_Holiday) {channel="modbus:helios-ventilation-easycontrols:modbus-gateway:kwl:holidayProgrammeActivationTime"}</v>
      </c>
      <c r="P11" t="str">
        <f t="shared" si="1"/>
        <v>Number KWL_Urlaubsprog_Einschaltzeit "Urlaubsprogramm Einschaltzeit" &lt;suitcase&gt; (gKWL_Betrieb, gKWL_Urlaub) {channel="modbus:helios-ventilation-easycontrols:modbus-gateway:kwl:holidayProgrammeActivationTime"}</v>
      </c>
    </row>
    <row r="12" spans="1:16" x14ac:dyDescent="0.25">
      <c r="A12" s="12" t="s">
        <v>102</v>
      </c>
      <c r="B12" t="s">
        <v>223</v>
      </c>
      <c r="C12" t="s">
        <v>553</v>
      </c>
      <c r="D12" t="s">
        <v>708</v>
      </c>
      <c r="E12" s="9" t="s">
        <v>1034</v>
      </c>
      <c r="F12" s="9" t="s">
        <v>1040</v>
      </c>
      <c r="G12" s="12">
        <f>LOOKUP(H12,Groups!$C$2:$C$41,Groups!$A$2:$A$41)</f>
        <v>1</v>
      </c>
      <c r="H12" t="s">
        <v>1148</v>
      </c>
      <c r="I12" t="s">
        <v>1149</v>
      </c>
      <c r="J12" s="12">
        <f>IF(NOT(ISERROR(LOOKUP(K12,Groups!$C$2:$C$41,Groups!$B$2:$B$41))),LOOKUP(K12,Groups!$C$2:$C$41,Groups!$B$2:$B$41),"")</f>
        <v>3</v>
      </c>
      <c r="K12" t="s">
        <v>1170</v>
      </c>
      <c r="L12" t="s">
        <v>1171</v>
      </c>
      <c r="M12" t="s">
        <v>1198</v>
      </c>
      <c r="N12" t="b">
        <v>1</v>
      </c>
      <c r="O12" t="str">
        <f t="shared" si="0"/>
        <v>DateTime KWL_Holiday_Prog_End "Holiday Programme End" &lt;suitcase&gt; (gKWL_Operation, gKWL_Holiday) {channel="modbus:helios-ventilation-easycontrols:modbus-gateway:kwl:holidayProgrammeEnd"}</v>
      </c>
      <c r="P12" t="str">
        <f t="shared" si="1"/>
        <v>DateTime KWL_Urlaubsprog_Ende "Urlaubsprogramm Ende" &lt;suitcase&gt; (gKWL_Betrieb, gKWL_Urlaub) {channel="modbus:helios-ventilation-easycontrols:modbus-gateway:kwl:holidayProgrammeEnd"}</v>
      </c>
    </row>
    <row r="13" spans="1:16" x14ac:dyDescent="0.25">
      <c r="A13" s="12" t="s">
        <v>100</v>
      </c>
      <c r="B13" t="s">
        <v>225</v>
      </c>
      <c r="C13" t="s">
        <v>551</v>
      </c>
      <c r="D13" t="s">
        <v>706</v>
      </c>
      <c r="E13" s="9" t="s">
        <v>1032</v>
      </c>
      <c r="F13" s="9" t="s">
        <v>1038</v>
      </c>
      <c r="G13" s="12">
        <f>LOOKUP(H13,Groups!$C$2:$C$41,Groups!$A$2:$A$41)</f>
        <v>1</v>
      </c>
      <c r="H13" t="s">
        <v>1148</v>
      </c>
      <c r="I13" t="s">
        <v>1149</v>
      </c>
      <c r="J13" s="12">
        <f>IF(NOT(ISERROR(LOOKUP(K13,Groups!$C$2:$C$41,Groups!$B$2:$B$41))),LOOKUP(K13,Groups!$C$2:$C$41,Groups!$B$2:$B$41),"")</f>
        <v>3</v>
      </c>
      <c r="K13" t="s">
        <v>1170</v>
      </c>
      <c r="L13" t="s">
        <v>1171</v>
      </c>
      <c r="M13" t="s">
        <v>1198</v>
      </c>
      <c r="N13" t="b">
        <v>1</v>
      </c>
      <c r="O13" t="str">
        <f t="shared" si="0"/>
        <v>Number KWL_Holiday_Prog_Fan_Stage "Holiday Programme Fan Stage" &lt;suitcase&gt; (gKWL_Operation, gKWL_Holiday) {channel="modbus:helios-ventilation-easycontrols:modbus-gateway:kwl:holidayProgrammeFanStage"}</v>
      </c>
      <c r="P13" t="str">
        <f t="shared" si="1"/>
        <v>Number KWL_Urlaubsprog_Luefterstufe "Urlaubsprogramm Luefterstufe" &lt;suitcase&gt; (gKWL_Betrieb, gKWL_Urlaub) {channel="modbus:helios-ventilation-easycontrols:modbus-gateway:kwl:holidayProgrammeFanStage"}</v>
      </c>
    </row>
    <row r="14" spans="1:16" x14ac:dyDescent="0.25">
      <c r="A14" s="12" t="s">
        <v>103</v>
      </c>
      <c r="B14" t="s">
        <v>225</v>
      </c>
      <c r="C14" t="s">
        <v>555</v>
      </c>
      <c r="D14" t="s">
        <v>709</v>
      </c>
      <c r="E14" s="9" t="s">
        <v>1035</v>
      </c>
      <c r="F14" s="9" t="s">
        <v>1041</v>
      </c>
      <c r="G14" s="12">
        <f>LOOKUP(H14,Groups!$C$2:$C$41,Groups!$A$2:$A$41)</f>
        <v>1</v>
      </c>
      <c r="H14" t="s">
        <v>1148</v>
      </c>
      <c r="I14" t="s">
        <v>1149</v>
      </c>
      <c r="J14" s="12">
        <f>IF(NOT(ISERROR(LOOKUP(K14,Groups!$C$2:$C$41,Groups!$B$2:$B$41))),LOOKUP(K14,Groups!$C$2:$C$41,Groups!$B$2:$B$41),"")</f>
        <v>3</v>
      </c>
      <c r="K14" t="s">
        <v>1170</v>
      </c>
      <c r="L14" t="s">
        <v>1171</v>
      </c>
      <c r="M14" t="s">
        <v>1198</v>
      </c>
      <c r="N14" t="b">
        <v>1</v>
      </c>
      <c r="O14" t="str">
        <f t="shared" si="0"/>
        <v>Number KWL_Holiday_Prog_Interval "Holiday Programme Interval" &lt;suitcase&gt; (gKWL_Operation, gKWL_Holiday) {channel="modbus:helios-ventilation-easycontrols:modbus-gateway:kwl:holidayProgrammeInterval"}</v>
      </c>
      <c r="P14" t="str">
        <f t="shared" si="1"/>
        <v>Number KWL_Urlaubsprog_Intervall "Urlaubsprogramm Intervall" &lt;suitcase&gt; (gKWL_Betrieb, gKWL_Urlaub) {channel="modbus:helios-ventilation-easycontrols:modbus-gateway:kwl:holidayProgrammeInterval"}</v>
      </c>
    </row>
    <row r="15" spans="1:16" x14ac:dyDescent="0.25">
      <c r="A15" s="12" t="s">
        <v>101</v>
      </c>
      <c r="B15" t="s">
        <v>223</v>
      </c>
      <c r="C15" t="s">
        <v>552</v>
      </c>
      <c r="D15" t="s">
        <v>707</v>
      </c>
      <c r="E15" s="9" t="s">
        <v>1033</v>
      </c>
      <c r="F15" s="9" t="s">
        <v>1039</v>
      </c>
      <c r="G15" s="12">
        <f>LOOKUP(H15,Groups!$C$2:$C$41,Groups!$A$2:$A$41)</f>
        <v>1</v>
      </c>
      <c r="H15" t="s">
        <v>1148</v>
      </c>
      <c r="I15" t="s">
        <v>1149</v>
      </c>
      <c r="J15" s="12">
        <f>IF(NOT(ISERROR(LOOKUP(K15,Groups!$C$2:$C$41,Groups!$B$2:$B$41))),LOOKUP(K15,Groups!$C$2:$C$41,Groups!$B$2:$B$41),"")</f>
        <v>3</v>
      </c>
      <c r="K15" t="s">
        <v>1170</v>
      </c>
      <c r="L15" t="s">
        <v>1171</v>
      </c>
      <c r="M15" t="s">
        <v>1198</v>
      </c>
      <c r="N15" t="b">
        <v>1</v>
      </c>
      <c r="O15" t="str">
        <f t="shared" si="0"/>
        <v>DateTime KWL_Holiday_Prog_Start "Holiday Programme Start" &lt;suitcase&gt; (gKWL_Operation, gKWL_Holiday) {channel="modbus:helios-ventilation-easycontrols:modbus-gateway:kwl:holidayProgrammeStart"}</v>
      </c>
      <c r="P15" t="str">
        <f t="shared" si="1"/>
        <v>DateTime KWL_Urlaubsprog_Start "Urlaubsprogramm Start" &lt;suitcase&gt; (gKWL_Betrieb, gKWL_Urlaub) {channel="modbus:helios-ventilation-easycontrols:modbus-gateway:kwl:holidayProgrammeStart"}</v>
      </c>
    </row>
    <row r="16" spans="1:16" x14ac:dyDescent="0.25">
      <c r="A16" s="12" t="s">
        <v>52</v>
      </c>
      <c r="B16" t="s">
        <v>225</v>
      </c>
      <c r="C16" t="s">
        <v>483</v>
      </c>
      <c r="D16" t="s">
        <v>661</v>
      </c>
      <c r="E16" s="9" t="s">
        <v>872</v>
      </c>
      <c r="F16" s="9" t="s">
        <v>950</v>
      </c>
      <c r="G16" s="12">
        <f>LOOKUP(H16,Groups!$C$2:$C$41,Groups!$A$2:$A$41)</f>
        <v>1</v>
      </c>
      <c r="H16" t="s">
        <v>1148</v>
      </c>
      <c r="I16" t="s">
        <v>1149</v>
      </c>
      <c r="J16" s="12" t="str">
        <f>IF(NOT(ISERROR(LOOKUP(K16,Groups!$C$2:$C$41,Groups!$B$2:$B$41))),LOOKUP(K16,Groups!$C$2:$C$41,Groups!$B$2:$B$41),"")</f>
        <v/>
      </c>
      <c r="M16" t="s">
        <v>1186</v>
      </c>
      <c r="N16" t="b">
        <v>1</v>
      </c>
      <c r="O16" t="str">
        <f t="shared" si="0"/>
        <v>Number KWL_Fan_Stage "Fan Stage" &lt;fan&gt; (gKWL_Operation) {channel="modbus:helios-ventilation-easycontrols:modbus-gateway:kwl:fanStage"}</v>
      </c>
      <c r="P16" t="str">
        <f t="shared" si="1"/>
        <v>Number KWL_Luefterstufe "Lüfterstufe" &lt;fan&gt; (gKWL_Betrieb) {channel="modbus:helios-ventilation-easycontrols:modbus-gateway:kwl:fanStage"}</v>
      </c>
    </row>
    <row r="17" spans="1:16" x14ac:dyDescent="0.25">
      <c r="A17" s="12" t="s">
        <v>51</v>
      </c>
      <c r="B17" t="s">
        <v>224</v>
      </c>
      <c r="C17" t="s">
        <v>482</v>
      </c>
      <c r="D17" t="s">
        <v>660</v>
      </c>
      <c r="E17" s="9" t="s">
        <v>871</v>
      </c>
      <c r="F17" s="9" t="s">
        <v>660</v>
      </c>
      <c r="G17" s="12">
        <f>LOOKUP(H17,Groups!$C$2:$C$41,Groups!$A$2:$A$41)</f>
        <v>1</v>
      </c>
      <c r="H17" t="s">
        <v>1148</v>
      </c>
      <c r="I17" t="s">
        <v>1149</v>
      </c>
      <c r="J17" s="12" t="str">
        <f>IF(NOT(ISERROR(LOOKUP(K17,Groups!$C$2:$C$41,Groups!$B$2:$B$41))),LOOKUP(K17,Groups!$C$2:$C$41,Groups!$B$2:$B$41),"")</f>
        <v/>
      </c>
      <c r="M17" t="s">
        <v>1182</v>
      </c>
      <c r="N17" t="b">
        <v>1</v>
      </c>
      <c r="O17" t="str">
        <f t="shared" si="0"/>
        <v>Switch KWL_Operating_Mode "Operating Mode" &lt;settings&gt; (gKWL_Operation) {channel="modbus:helios-ventilation-easycontrols:modbus-gateway:kwl:operatingMode"}</v>
      </c>
      <c r="P17" t="str">
        <f t="shared" si="1"/>
        <v>Switch KWL_Betriebsart "Betriebsart" &lt;settings&gt; (gKWL_Betrieb) {channel="modbus:helios-ventilation-easycontrols:modbus-gateway:kwl:operatingMode"}</v>
      </c>
    </row>
    <row r="18" spans="1:16" x14ac:dyDescent="0.25">
      <c r="A18" s="12" t="s">
        <v>53</v>
      </c>
      <c r="B18" t="s">
        <v>225</v>
      </c>
      <c r="C18" t="s">
        <v>484</v>
      </c>
      <c r="D18" t="s">
        <v>662</v>
      </c>
      <c r="E18" s="9" t="s">
        <v>873</v>
      </c>
      <c r="F18" s="9" t="s">
        <v>951</v>
      </c>
      <c r="G18" s="12">
        <f>LOOKUP(H18,Groups!$C$2:$C$41,Groups!$A$2:$A$41)</f>
        <v>1</v>
      </c>
      <c r="H18" t="s">
        <v>1148</v>
      </c>
      <c r="I18" t="s">
        <v>1149</v>
      </c>
      <c r="J18" s="12" t="str">
        <f>IF(NOT(ISERROR(LOOKUP(K18,Groups!$C$2:$C$41,Groups!$B$2:$B$41))),LOOKUP(K18,Groups!$C$2:$C$41,Groups!$B$2:$B$41),"")</f>
        <v/>
      </c>
      <c r="M18" t="s">
        <v>1186</v>
      </c>
      <c r="N18" t="b">
        <v>1</v>
      </c>
      <c r="O18" t="str">
        <f t="shared" si="0"/>
        <v>Number KWL_Percentage_Fan_Stage "Percentage Fan Stage" &lt;fan&gt; (gKWL_Operation) {channel="modbus:helios-ventilation-easycontrols:modbus-gateway:kwl:percentageFanStage"}</v>
      </c>
      <c r="P18" t="str">
        <f t="shared" si="1"/>
        <v>Number KWL_Proz_Luefterstufe "Prozentuelle Lüfterstufe" &lt;fan&gt; (gKWL_Betrieb) {channel="modbus:helios-ventilation-easycontrols:modbus-gateway:kwl:percentageFanStage"}</v>
      </c>
    </row>
    <row r="19" spans="1:16" x14ac:dyDescent="0.25">
      <c r="A19" s="12" t="s">
        <v>126</v>
      </c>
      <c r="B19" t="s">
        <v>225</v>
      </c>
      <c r="C19" t="s">
        <v>491</v>
      </c>
      <c r="D19" t="s">
        <v>731</v>
      </c>
      <c r="E19" s="9" t="s">
        <v>886</v>
      </c>
      <c r="F19" s="9" t="s">
        <v>1068</v>
      </c>
      <c r="G19" s="12">
        <f>LOOKUP(H19,Groups!$C$2:$C$41,Groups!$A$2:$A$41)</f>
        <v>2</v>
      </c>
      <c r="H19" t="s">
        <v>1118</v>
      </c>
      <c r="I19" t="s">
        <v>1119</v>
      </c>
      <c r="M19" t="s">
        <v>1186</v>
      </c>
      <c r="N19" t="b">
        <v>1</v>
      </c>
      <c r="O19" t="str">
        <f t="shared" si="0"/>
        <v>Number KWL_Assignment_Fan_Stages "Assignment Fan Stages" &lt;fan&gt; (gKWL_UnitConfig) {channel="modbus:helios-ventilation-easycontrols:modbus-gateway:kwl:assignmentFanStages"}</v>
      </c>
      <c r="P19" t="str">
        <f t="shared" si="1"/>
        <v>Number KWL_Zuordnung_Luefterstufen "Zuordnung Lüfterstufen" &lt;fan&gt; (gKWL_GeraeteKonfig) {channel="modbus:helios-ventilation-easycontrols:modbus-gateway:kwl:assignmentFanStages"}</v>
      </c>
    </row>
    <row r="20" spans="1:16" x14ac:dyDescent="0.25">
      <c r="A20" s="12" t="s">
        <v>119</v>
      </c>
      <c r="B20" t="s">
        <v>225</v>
      </c>
      <c r="C20" t="s">
        <v>565</v>
      </c>
      <c r="D20" t="s">
        <v>724</v>
      </c>
      <c r="E20" s="9" t="s">
        <v>1055</v>
      </c>
      <c r="F20" s="9" t="s">
        <v>1057</v>
      </c>
      <c r="G20" s="12">
        <f>LOOKUP(H20,Groups!$C$2:$C$41,Groups!$A$2:$A$41)</f>
        <v>1</v>
      </c>
      <c r="H20" t="s">
        <v>1148</v>
      </c>
      <c r="I20" t="s">
        <v>1149</v>
      </c>
      <c r="J20" s="12">
        <f>IF(NOT(ISERROR(LOOKUP(K20,Groups!$C$2:$C$41,Groups!$B$2:$B$41))),LOOKUP(K20,Groups!$C$2:$C$41,Groups!$B$2:$B$41),"")</f>
        <v>1</v>
      </c>
      <c r="K20" t="s">
        <v>1114</v>
      </c>
      <c r="L20" t="s">
        <v>1115</v>
      </c>
      <c r="M20" t="s">
        <v>1186</v>
      </c>
      <c r="N20" t="b">
        <v>1</v>
      </c>
      <c r="O20" t="str">
        <f t="shared" si="0"/>
        <v>Number KWL_Ext_Air_Fan_Stage "Extract Air Fan Stage" &lt;fan&gt; (gKWL_Operation, gKWL_FanStages) {channel="modbus:helios-ventilation-easycontrols:modbus-gateway:kwl:extractAirFanStage"}</v>
      </c>
      <c r="P20" t="str">
        <f t="shared" si="1"/>
        <v>Number KWL_Abluft_Luefterstufe "Abluft Lüfterstufe" &lt;fan&gt; (gKWL_Betrieb, gKWL_Luefterstufen) {channel="modbus:helios-ventilation-easycontrols:modbus-gateway:kwl:extractAirFanStage"}</v>
      </c>
    </row>
    <row r="21" spans="1:16" x14ac:dyDescent="0.25">
      <c r="A21" s="12" t="s">
        <v>120</v>
      </c>
      <c r="B21" t="s">
        <v>225</v>
      </c>
      <c r="C21" t="s">
        <v>566</v>
      </c>
      <c r="D21" t="s">
        <v>725</v>
      </c>
      <c r="E21" s="9" t="s">
        <v>1063</v>
      </c>
      <c r="F21" s="9" t="s">
        <v>1058</v>
      </c>
      <c r="G21" s="12">
        <f>LOOKUP(H21,Groups!$C$2:$C$41,Groups!$A$2:$A$41)</f>
        <v>2</v>
      </c>
      <c r="H21" t="s">
        <v>1118</v>
      </c>
      <c r="I21" t="s">
        <v>1119</v>
      </c>
      <c r="J21" s="12">
        <f>IF(NOT(ISERROR(LOOKUP(K21,Groups!$C$2:$C$41,Groups!$B$2:$B$41))),LOOKUP(K21,Groups!$C$2:$C$41,Groups!$B$2:$B$41),"")</f>
        <v>1</v>
      </c>
      <c r="K21" t="s">
        <v>1114</v>
      </c>
      <c r="L21" t="s">
        <v>1115</v>
      </c>
      <c r="M21" t="s">
        <v>1186</v>
      </c>
      <c r="N21" t="b">
        <v>1</v>
      </c>
      <c r="O21" t="str">
        <f t="shared" si="0"/>
        <v>Number KWL_Fan_Stage_Stepped_0_2V "Fan Stage Stepped 0-2V" &lt;fan&gt; (gKWL_UnitConfig, gKWL_FanStages) {channel="modbus:helios-ventilation-easycontrols:modbus-gateway:kwl:fanStageStepped0to2v"}</v>
      </c>
      <c r="P21" t="str">
        <f t="shared" si="1"/>
        <v>Number KWL_Luefterstufe_stufig_0_2V "Lüfterstufe stufig 0-2V" &lt;fan&gt; (gKWL_GeraeteKonfig, gKWL_Luefterstufen) {channel="modbus:helios-ventilation-easycontrols:modbus-gateway:kwl:fanStageStepped0to2v"}</v>
      </c>
    </row>
    <row r="22" spans="1:16" x14ac:dyDescent="0.25">
      <c r="A22" s="12" t="s">
        <v>121</v>
      </c>
      <c r="B22" t="s">
        <v>225</v>
      </c>
      <c r="C22" t="s">
        <v>567</v>
      </c>
      <c r="D22" t="s">
        <v>726</v>
      </c>
      <c r="E22" s="9" t="s">
        <v>1064</v>
      </c>
      <c r="F22" s="9" t="s">
        <v>1059</v>
      </c>
      <c r="G22" s="12">
        <f>LOOKUP(H22,Groups!$C$2:$C$41,Groups!$A$2:$A$41)</f>
        <v>2</v>
      </c>
      <c r="H22" t="s">
        <v>1118</v>
      </c>
      <c r="I22" t="s">
        <v>1119</v>
      </c>
      <c r="J22" s="12">
        <f>IF(NOT(ISERROR(LOOKUP(K22,Groups!$C$2:$C$41,Groups!$B$2:$B$41))),LOOKUP(K22,Groups!$C$2:$C$41,Groups!$B$2:$B$41),"")</f>
        <v>1</v>
      </c>
      <c r="K22" t="s">
        <v>1114</v>
      </c>
      <c r="L22" t="s">
        <v>1115</v>
      </c>
      <c r="M22" t="s">
        <v>1186</v>
      </c>
      <c r="N22" t="b">
        <v>1</v>
      </c>
      <c r="O22" t="str">
        <f t="shared" si="0"/>
        <v>Number KWL_Fan_Stage_Stepped_2_4V "Fan Stage Stepped 2-4V" &lt;fan&gt; (gKWL_UnitConfig, gKWL_FanStages) {channel="modbus:helios-ventilation-easycontrols:modbus-gateway:kwl:fanStageStepped2to4v"}</v>
      </c>
      <c r="P22" t="str">
        <f t="shared" si="1"/>
        <v>Number KWL_Luefterstufe_stufig_2_4V "Lüfterstufe stufig 2-4V" &lt;fan&gt; (gKWL_GeraeteKonfig, gKWL_Luefterstufen) {channel="modbus:helios-ventilation-easycontrols:modbus-gateway:kwl:fanStageStepped2to4v"}</v>
      </c>
    </row>
    <row r="23" spans="1:16" x14ac:dyDescent="0.25">
      <c r="A23" s="12" t="s">
        <v>122</v>
      </c>
      <c r="B23" t="s">
        <v>225</v>
      </c>
      <c r="C23" t="s">
        <v>568</v>
      </c>
      <c r="D23" t="s">
        <v>727</v>
      </c>
      <c r="E23" s="9" t="s">
        <v>1065</v>
      </c>
      <c r="F23" s="9" t="s">
        <v>1060</v>
      </c>
      <c r="G23" s="12">
        <f>LOOKUP(H23,Groups!$C$2:$C$41,Groups!$A$2:$A$41)</f>
        <v>2</v>
      </c>
      <c r="H23" t="s">
        <v>1118</v>
      </c>
      <c r="I23" t="s">
        <v>1119</v>
      </c>
      <c r="J23" s="12">
        <f>IF(NOT(ISERROR(LOOKUP(K23,Groups!$C$2:$C$41,Groups!$B$2:$B$41))),LOOKUP(K23,Groups!$C$2:$C$41,Groups!$B$2:$B$41),"")</f>
        <v>1</v>
      </c>
      <c r="K23" t="s">
        <v>1114</v>
      </c>
      <c r="L23" t="s">
        <v>1115</v>
      </c>
      <c r="M23" t="s">
        <v>1186</v>
      </c>
      <c r="N23" t="b">
        <v>1</v>
      </c>
      <c r="O23" t="str">
        <f t="shared" si="0"/>
        <v>Number KWL_Fan_Stage_Stepped_4_6V "Fan Stage Stepped 4-6V" &lt;fan&gt; (gKWL_UnitConfig, gKWL_FanStages) {channel="modbus:helios-ventilation-easycontrols:modbus-gateway:kwl:fanStageStepped4to6v"}</v>
      </c>
      <c r="P23" t="str">
        <f t="shared" si="1"/>
        <v>Number KWL_Luefterstufe_stufig_4_6V "Lüfterstufe stufig 4-6V" &lt;fan&gt; (gKWL_GeraeteKonfig, gKWL_Luefterstufen) {channel="modbus:helios-ventilation-easycontrols:modbus-gateway:kwl:fanStageStepped4to6v"}</v>
      </c>
    </row>
    <row r="24" spans="1:16" x14ac:dyDescent="0.25">
      <c r="A24" s="12" t="s">
        <v>123</v>
      </c>
      <c r="B24" t="s">
        <v>225</v>
      </c>
      <c r="C24" t="s">
        <v>569</v>
      </c>
      <c r="D24" t="s">
        <v>728</v>
      </c>
      <c r="E24" s="9" t="s">
        <v>1066</v>
      </c>
      <c r="F24" s="9" t="s">
        <v>1061</v>
      </c>
      <c r="G24" s="12">
        <f>LOOKUP(H24,Groups!$C$2:$C$41,Groups!$A$2:$A$41)</f>
        <v>2</v>
      </c>
      <c r="H24" t="s">
        <v>1118</v>
      </c>
      <c r="I24" t="s">
        <v>1119</v>
      </c>
      <c r="J24" s="12">
        <f>IF(NOT(ISERROR(LOOKUP(K24,Groups!$C$2:$C$41,Groups!$B$2:$B$41))),LOOKUP(K24,Groups!$C$2:$C$41,Groups!$B$2:$B$41),"")</f>
        <v>1</v>
      </c>
      <c r="K24" t="s">
        <v>1114</v>
      </c>
      <c r="L24" t="s">
        <v>1115</v>
      </c>
      <c r="M24" t="s">
        <v>1186</v>
      </c>
      <c r="N24" t="b">
        <v>1</v>
      </c>
      <c r="O24" t="str">
        <f t="shared" si="0"/>
        <v>Number KWL_Fan_Stage_Stepped_6_8V "Fan Stage Stepped 6-8V" &lt;fan&gt; (gKWL_UnitConfig, gKWL_FanStages) {channel="modbus:helios-ventilation-easycontrols:modbus-gateway:kwl:fanStageStepped6to8v"}</v>
      </c>
      <c r="P24" t="str">
        <f t="shared" si="1"/>
        <v>Number KWL_Luefterstufe_stufig_6_8V "Lüfterstufe stufig 6-8V" &lt;fan&gt; (gKWL_GeraeteKonfig, gKWL_Luefterstufen) {channel="modbus:helios-ventilation-easycontrols:modbus-gateway:kwl:fanStageStepped6to8v"}</v>
      </c>
    </row>
    <row r="25" spans="1:16" x14ac:dyDescent="0.25">
      <c r="A25" s="12" t="s">
        <v>124</v>
      </c>
      <c r="B25" t="s">
        <v>225</v>
      </c>
      <c r="C25" t="s">
        <v>570</v>
      </c>
      <c r="D25" t="s">
        <v>729</v>
      </c>
      <c r="E25" s="9" t="s">
        <v>1067</v>
      </c>
      <c r="F25" s="9" t="s">
        <v>1062</v>
      </c>
      <c r="G25" s="12">
        <f>LOOKUP(H25,Groups!$C$2:$C$41,Groups!$A$2:$A$41)</f>
        <v>2</v>
      </c>
      <c r="H25" t="s">
        <v>1118</v>
      </c>
      <c r="I25" t="s">
        <v>1119</v>
      </c>
      <c r="J25" s="12">
        <f>IF(NOT(ISERROR(LOOKUP(K25,Groups!$C$2:$C$41,Groups!$B$2:$B$41))),LOOKUP(K25,Groups!$C$2:$C$41,Groups!$B$2:$B$41),"")</f>
        <v>1</v>
      </c>
      <c r="K25" t="s">
        <v>1114</v>
      </c>
      <c r="L25" t="s">
        <v>1115</v>
      </c>
      <c r="M25" t="s">
        <v>1186</v>
      </c>
      <c r="N25" t="b">
        <v>1</v>
      </c>
      <c r="O25" t="str">
        <f t="shared" si="0"/>
        <v>Number KWL_Fan_Stage_Stepped_8_10V "Fan Stage Stepped 8-10V" &lt;fan&gt; (gKWL_UnitConfig, gKWL_FanStages) {channel="modbus:helios-ventilation-easycontrols:modbus-gateway:kwl:fanStageStepped8to10v"}</v>
      </c>
      <c r="P25" t="str">
        <f t="shared" si="1"/>
        <v>Number KWL_Luefterstufe_stufig_8_10V "Lüfterstufe stufig 8-10V" &lt;fan&gt; (gKWL_GeraeteKonfig, gKWL_Luefterstufen) {channel="modbus:helios-ventilation-easycontrols:modbus-gateway:kwl:fanStageStepped8to10v"}</v>
      </c>
    </row>
    <row r="26" spans="1:16" x14ac:dyDescent="0.25">
      <c r="A26" s="12" t="s">
        <v>17</v>
      </c>
      <c r="B26" t="s">
        <v>225</v>
      </c>
      <c r="C26" t="s">
        <v>449</v>
      </c>
      <c r="D26" t="s">
        <v>625</v>
      </c>
      <c r="E26" s="9" t="s">
        <v>924</v>
      </c>
      <c r="F26" s="9" t="s">
        <v>923</v>
      </c>
      <c r="G26" s="12">
        <f>LOOKUP(H26,Groups!$C$2:$C$41,Groups!$A$2:$A$41)</f>
        <v>2</v>
      </c>
      <c r="H26" t="s">
        <v>1118</v>
      </c>
      <c r="I26" t="s">
        <v>1119</v>
      </c>
      <c r="J26" s="12">
        <f>IF(NOT(ISERROR(LOOKUP(K26,Groups!$C$2:$C$41,Groups!$B$2:$B$41))),LOOKUP(K26,Groups!$C$2:$C$41,Groups!$B$2:$B$41),"")</f>
        <v>1</v>
      </c>
      <c r="K26" t="s">
        <v>1114</v>
      </c>
      <c r="L26" t="s">
        <v>1115</v>
      </c>
      <c r="M26" t="s">
        <v>1186</v>
      </c>
      <c r="N26" t="b">
        <v>1</v>
      </c>
      <c r="O26" t="str">
        <f t="shared" si="0"/>
        <v>Number KWL_Min_Fan_Stage "Minimum Fan Stage" &lt;fan&gt; (gKWL_UnitConfig, gKWL_FanStages) {channel="modbus:helios-ventilation-easycontrols:modbus-gateway:kwl:minFanStage"}</v>
      </c>
      <c r="P26" t="str">
        <f t="shared" si="1"/>
        <v>Number KWL_Min_Luefterstufe "Min. Lüfterstufe" &lt;fan&gt; (gKWL_GeraeteKonfig, gKWL_Luefterstufen) {channel="modbus:helios-ventilation-easycontrols:modbus-gateway:kwl:minFanStage"}</v>
      </c>
    </row>
    <row r="27" spans="1:16" x14ac:dyDescent="0.25">
      <c r="A27" s="12" t="s">
        <v>118</v>
      </c>
      <c r="B27" t="s">
        <v>225</v>
      </c>
      <c r="C27" t="s">
        <v>564</v>
      </c>
      <c r="D27" t="s">
        <v>723</v>
      </c>
      <c r="E27" s="9" t="s">
        <v>1054</v>
      </c>
      <c r="F27" s="9" t="s">
        <v>1056</v>
      </c>
      <c r="G27" s="12">
        <f>LOOKUP(H27,Groups!$C$2:$C$41,Groups!$A$2:$A$41)</f>
        <v>1</v>
      </c>
      <c r="H27" t="s">
        <v>1148</v>
      </c>
      <c r="I27" t="s">
        <v>1149</v>
      </c>
      <c r="M27" t="s">
        <v>1186</v>
      </c>
      <c r="N27" t="b">
        <v>1</v>
      </c>
      <c r="O27" t="str">
        <f t="shared" si="0"/>
        <v>Number KWL_Sup_Air_Fan_Stage "Suply Air Fan Stage" &lt;fan&gt; (gKWL_Operation) {channel="modbus:helios-ventilation-easycontrols:modbus-gateway:kwl:supplyAirFanStage"}</v>
      </c>
      <c r="P27" t="str">
        <f t="shared" si="1"/>
        <v>Number KWL_Zuluft_Luefterstufe "Zuluft Lüfterstufe" &lt;fan&gt; (gKWL_Betrieb) {channel="modbus:helios-ventilation-easycontrols:modbus-gateway:kwl:supplyAirFanStage"}</v>
      </c>
    </row>
    <row r="28" spans="1:16" x14ac:dyDescent="0.25">
      <c r="A28" s="12" t="s">
        <v>9</v>
      </c>
      <c r="B28" t="s">
        <v>225</v>
      </c>
      <c r="C28" t="s">
        <v>441</v>
      </c>
      <c r="D28" t="s">
        <v>617</v>
      </c>
      <c r="E28" s="9" t="s">
        <v>915</v>
      </c>
      <c r="F28" s="9" t="s">
        <v>828</v>
      </c>
      <c r="G28" s="12">
        <f>LOOKUP(H28,Groups!$C$2:$C$41,Groups!$A$2:$A$41)</f>
        <v>2</v>
      </c>
      <c r="H28" t="s">
        <v>1118</v>
      </c>
      <c r="I28" t="s">
        <v>1119</v>
      </c>
      <c r="J28" s="12">
        <f>IF(NOT(ISERROR(LOOKUP(K28,Groups!$C$2:$C$41,Groups!$B$2:$B$41))),LOOKUP(K28,Groups!$C$2:$C$41,Groups!$B$2:$B$41),"")</f>
        <v>1</v>
      </c>
      <c r="K28" t="s">
        <v>1114</v>
      </c>
      <c r="L28" t="s">
        <v>1115</v>
      </c>
      <c r="M28" t="s">
        <v>1186</v>
      </c>
      <c r="N28" t="b">
        <v>1</v>
      </c>
      <c r="O28" t="str">
        <f t="shared" si="0"/>
        <v>Number KWL_Volt_Fan_Stage_1_Ext_Air "Voltage Fan Stage 1 Extract Air" &lt;fan&gt; (gKWL_UnitConfig, gKWL_FanStages) {channel="modbus:helios-ventilation-easycontrols:modbus-gateway:kwl:voltageFanStage1ExtractAir"}</v>
      </c>
      <c r="P28" t="str">
        <f t="shared" si="1"/>
        <v>Number KWL_Spannung_Luefterstufe_1_Abluft "Spannung Lüfterstufe 1 Abluft" &lt;fan&gt; (gKWL_GeraeteKonfig, gKWL_Luefterstufen) {channel="modbus:helios-ventilation-easycontrols:modbus-gateway:kwl:voltageFanStage1ExtractAir"}</v>
      </c>
    </row>
    <row r="29" spans="1:16" x14ac:dyDescent="0.25">
      <c r="A29" s="12" t="s">
        <v>13</v>
      </c>
      <c r="B29" t="s">
        <v>225</v>
      </c>
      <c r="C29" t="s">
        <v>445</v>
      </c>
      <c r="D29" t="s">
        <v>621</v>
      </c>
      <c r="E29" s="9" t="s">
        <v>919</v>
      </c>
      <c r="F29" s="9" t="s">
        <v>832</v>
      </c>
      <c r="G29" s="12">
        <f>LOOKUP(H29,Groups!$C$2:$C$41,Groups!$A$2:$A$41)</f>
        <v>2</v>
      </c>
      <c r="H29" t="s">
        <v>1118</v>
      </c>
      <c r="I29" t="s">
        <v>1119</v>
      </c>
      <c r="J29" s="12">
        <f>IF(NOT(ISERROR(LOOKUP(K29,Groups!$C$2:$C$41,Groups!$B$2:$B$41))),LOOKUP(K29,Groups!$C$2:$C$41,Groups!$B$2:$B$41),"")</f>
        <v>1</v>
      </c>
      <c r="K29" t="s">
        <v>1114</v>
      </c>
      <c r="L29" t="s">
        <v>1115</v>
      </c>
      <c r="M29" t="s">
        <v>1186</v>
      </c>
      <c r="N29" t="b">
        <v>1</v>
      </c>
      <c r="O29" t="str">
        <f t="shared" si="0"/>
        <v>Number KWL_Volt_Fan_Stage_1_Sup_Air "Voltage Fan Stage 1 Supply Air" &lt;fan&gt; (gKWL_UnitConfig, gKWL_FanStages) {channel="modbus:helios-ventilation-easycontrols:modbus-gateway:kwl:voltageFanStage1SupplyAir"}</v>
      </c>
      <c r="P29" t="str">
        <f t="shared" si="1"/>
        <v>Number KWL_Spannung_Luefterstufe_1_Zuluft "Spannung Lüfterstufe 1 Zuluft" &lt;fan&gt; (gKWL_GeraeteKonfig, gKWL_Luefterstufen) {channel="modbus:helios-ventilation-easycontrols:modbus-gateway:kwl:voltageFanStage1SupplyAir"}</v>
      </c>
    </row>
    <row r="30" spans="1:16" x14ac:dyDescent="0.25">
      <c r="A30" s="12" t="s">
        <v>10</v>
      </c>
      <c r="B30" t="s">
        <v>225</v>
      </c>
      <c r="C30" t="s">
        <v>442</v>
      </c>
      <c r="D30" t="s">
        <v>618</v>
      </c>
      <c r="E30" s="9" t="s">
        <v>916</v>
      </c>
      <c r="F30" s="9" t="s">
        <v>829</v>
      </c>
      <c r="G30" s="12">
        <f>LOOKUP(H30,Groups!$C$2:$C$41,Groups!$A$2:$A$41)</f>
        <v>2</v>
      </c>
      <c r="H30" t="s">
        <v>1118</v>
      </c>
      <c r="I30" t="s">
        <v>1119</v>
      </c>
      <c r="J30" s="12">
        <f>IF(NOT(ISERROR(LOOKUP(K30,Groups!$C$2:$C$41,Groups!$B$2:$B$41))),LOOKUP(K30,Groups!$C$2:$C$41,Groups!$B$2:$B$41),"")</f>
        <v>1</v>
      </c>
      <c r="K30" t="s">
        <v>1114</v>
      </c>
      <c r="L30" t="s">
        <v>1115</v>
      </c>
      <c r="M30" t="s">
        <v>1186</v>
      </c>
      <c r="N30" t="b">
        <v>1</v>
      </c>
      <c r="O30" t="str">
        <f t="shared" si="0"/>
        <v>Number KWL_Volt_Fan_Stage_2_Ext_Air "Voltage Fan Stage 2 Extract Air" &lt;fan&gt; (gKWL_UnitConfig, gKWL_FanStages) {channel="modbus:helios-ventilation-easycontrols:modbus-gateway:kwl:voltageFanStage2ExtractAir"}</v>
      </c>
      <c r="P30" t="str">
        <f t="shared" si="1"/>
        <v>Number KWL_Spannung_Luefterstufe_2_Abluft "Spannung Lüfterstufe 2 Abluft" &lt;fan&gt; (gKWL_GeraeteKonfig, gKWL_Luefterstufen) {channel="modbus:helios-ventilation-easycontrols:modbus-gateway:kwl:voltageFanStage2ExtractAir"}</v>
      </c>
    </row>
    <row r="31" spans="1:16" x14ac:dyDescent="0.25">
      <c r="A31" s="12" t="s">
        <v>14</v>
      </c>
      <c r="B31" t="s">
        <v>225</v>
      </c>
      <c r="C31" t="s">
        <v>446</v>
      </c>
      <c r="D31" t="s">
        <v>622</v>
      </c>
      <c r="E31" s="9" t="s">
        <v>920</v>
      </c>
      <c r="F31" s="9" t="s">
        <v>833</v>
      </c>
      <c r="G31" s="12">
        <f>LOOKUP(H31,Groups!$C$2:$C$41,Groups!$A$2:$A$41)</f>
        <v>2</v>
      </c>
      <c r="H31" t="s">
        <v>1118</v>
      </c>
      <c r="I31" t="s">
        <v>1119</v>
      </c>
      <c r="J31" s="12">
        <f>IF(NOT(ISERROR(LOOKUP(K31,Groups!$C$2:$C$41,Groups!$B$2:$B$41))),LOOKUP(K31,Groups!$C$2:$C$41,Groups!$B$2:$B$41),"")</f>
        <v>1</v>
      </c>
      <c r="K31" t="s">
        <v>1114</v>
      </c>
      <c r="L31" t="s">
        <v>1115</v>
      </c>
      <c r="M31" t="s">
        <v>1186</v>
      </c>
      <c r="N31" t="b">
        <v>1</v>
      </c>
      <c r="O31" t="str">
        <f t="shared" si="0"/>
        <v>Number KWL_Volt_Fan_Stage_2_Sup_Air "Voltage Fan Stage 2 Supply Air" &lt;fan&gt; (gKWL_UnitConfig, gKWL_FanStages) {channel="modbus:helios-ventilation-easycontrols:modbus-gateway:kwl:voltageFanStage2SupplyAir"}</v>
      </c>
      <c r="P31" t="str">
        <f t="shared" si="1"/>
        <v>Number KWL_Spannung_Luefterstufe_2_Zuluft "Spannung Lüfterstufe 2 Zuluft" &lt;fan&gt; (gKWL_GeraeteKonfig, gKWL_Luefterstufen) {channel="modbus:helios-ventilation-easycontrols:modbus-gateway:kwl:voltageFanStage2SupplyAir"}</v>
      </c>
    </row>
    <row r="32" spans="1:16" x14ac:dyDescent="0.25">
      <c r="A32" s="12" t="s">
        <v>11</v>
      </c>
      <c r="B32" t="s">
        <v>225</v>
      </c>
      <c r="C32" t="s">
        <v>443</v>
      </c>
      <c r="D32" t="s">
        <v>619</v>
      </c>
      <c r="E32" s="9" t="s">
        <v>917</v>
      </c>
      <c r="F32" s="9" t="s">
        <v>830</v>
      </c>
      <c r="G32" s="12">
        <f>LOOKUP(H32,Groups!$C$2:$C$41,Groups!$A$2:$A$41)</f>
        <v>2</v>
      </c>
      <c r="H32" t="s">
        <v>1118</v>
      </c>
      <c r="I32" t="s">
        <v>1119</v>
      </c>
      <c r="J32" s="12">
        <f>IF(NOT(ISERROR(LOOKUP(K32,Groups!$C$2:$C$41,Groups!$B$2:$B$41))),LOOKUP(K32,Groups!$C$2:$C$41,Groups!$B$2:$B$41),"")</f>
        <v>1</v>
      </c>
      <c r="K32" t="s">
        <v>1114</v>
      </c>
      <c r="L32" t="s">
        <v>1115</v>
      </c>
      <c r="M32" t="s">
        <v>1186</v>
      </c>
      <c r="N32" t="b">
        <v>1</v>
      </c>
      <c r="O32" t="str">
        <f t="shared" si="0"/>
        <v>Number KWL_Volt_Fan_Stage_3_Ext_Air "Voltage Fan Stage 3 Extract Air" &lt;fan&gt; (gKWL_UnitConfig, gKWL_FanStages) {channel="modbus:helios-ventilation-easycontrols:modbus-gateway:kwl:voltageFanStage3ExtractAir"}</v>
      </c>
      <c r="P32" t="str">
        <f t="shared" si="1"/>
        <v>Number KWL_Spannung_Luefterstufe_3_Abluft "Spannung Lüfterstufe 3 Abluft" &lt;fan&gt; (gKWL_GeraeteKonfig, gKWL_Luefterstufen) {channel="modbus:helios-ventilation-easycontrols:modbus-gateway:kwl:voltageFanStage3ExtractAir"}</v>
      </c>
    </row>
    <row r="33" spans="1:16" x14ac:dyDescent="0.25">
      <c r="A33" s="12" t="s">
        <v>15</v>
      </c>
      <c r="B33" t="s">
        <v>225</v>
      </c>
      <c r="C33" t="s">
        <v>447</v>
      </c>
      <c r="D33" t="s">
        <v>623</v>
      </c>
      <c r="E33" s="9" t="s">
        <v>921</v>
      </c>
      <c r="F33" s="9" t="s">
        <v>834</v>
      </c>
      <c r="G33" s="12">
        <f>LOOKUP(H33,Groups!$C$2:$C$41,Groups!$A$2:$A$41)</f>
        <v>2</v>
      </c>
      <c r="H33" t="s">
        <v>1118</v>
      </c>
      <c r="I33" t="s">
        <v>1119</v>
      </c>
      <c r="J33" s="12">
        <f>IF(NOT(ISERROR(LOOKUP(K33,Groups!$C$2:$C$41,Groups!$B$2:$B$41))),LOOKUP(K33,Groups!$C$2:$C$41,Groups!$B$2:$B$41),"")</f>
        <v>1</v>
      </c>
      <c r="K33" t="s">
        <v>1114</v>
      </c>
      <c r="L33" t="s">
        <v>1115</v>
      </c>
      <c r="M33" t="s">
        <v>1186</v>
      </c>
      <c r="N33" t="b">
        <v>1</v>
      </c>
      <c r="O33" t="str">
        <f t="shared" si="0"/>
        <v>Number KWL_Volt_Fan_Stage_3_Sup_Air "Voltage Fan Stage 3 Supply Air" &lt;fan&gt; (gKWL_UnitConfig, gKWL_FanStages) {channel="modbus:helios-ventilation-easycontrols:modbus-gateway:kwl:voltageFanStage3SupplyAir"}</v>
      </c>
      <c r="P33" t="str">
        <f t="shared" si="1"/>
        <v>Number KWL_Spannung_Luefterstufe_3_Zuluft "Spannung Lüfterstufe 3 Zuluft" &lt;fan&gt; (gKWL_GeraeteKonfig, gKWL_Luefterstufen) {channel="modbus:helios-ventilation-easycontrols:modbus-gateway:kwl:voltageFanStage3SupplyAir"}</v>
      </c>
    </row>
    <row r="34" spans="1:16" x14ac:dyDescent="0.25">
      <c r="A34" s="12" t="s">
        <v>12</v>
      </c>
      <c r="B34" t="s">
        <v>225</v>
      </c>
      <c r="C34" t="s">
        <v>444</v>
      </c>
      <c r="D34" t="s">
        <v>620</v>
      </c>
      <c r="E34" s="9" t="s">
        <v>918</v>
      </c>
      <c r="F34" s="9" t="s">
        <v>831</v>
      </c>
      <c r="G34" s="12">
        <f>LOOKUP(H34,Groups!$C$2:$C$41,Groups!$A$2:$A$41)</f>
        <v>2</v>
      </c>
      <c r="H34" t="s">
        <v>1118</v>
      </c>
      <c r="I34" t="s">
        <v>1119</v>
      </c>
      <c r="J34" s="12">
        <f>IF(NOT(ISERROR(LOOKUP(K34,Groups!$C$2:$C$41,Groups!$B$2:$B$41))),LOOKUP(K34,Groups!$C$2:$C$41,Groups!$B$2:$B$41),"")</f>
        <v>1</v>
      </c>
      <c r="K34" t="s">
        <v>1114</v>
      </c>
      <c r="L34" t="s">
        <v>1115</v>
      </c>
      <c r="M34" t="s">
        <v>1186</v>
      </c>
      <c r="N34" t="b">
        <v>1</v>
      </c>
      <c r="O34" t="str">
        <f t="shared" ref="O34:O69" si="2">IF($N34,$B34&amp;" "&amp;item_prefix&amp;"_"&amp;C34&amp;" """&amp;E34&amp;""" &lt;"&amp;$M34&amp;"&gt; ("&amp;group_prefix&amp;item_prefix&amp;"_"&amp;H34&amp;IF(NOT(ISBLANK(K34)),", "&amp;group_prefix&amp;item_prefix&amp;"_"&amp;K34,"")&amp;") {channel="""&amp;channel_prefix&amp;$A34&amp;"""}","")</f>
        <v>Number KWL_Volt_Fan_Stage_4_Ext_Air "Voltage Fan Stage 4 Extract Air" &lt;fan&gt; (gKWL_UnitConfig, gKWL_FanStages) {channel="modbus:helios-ventilation-easycontrols:modbus-gateway:kwl:voltageFanStage4ExtractAir"}</v>
      </c>
      <c r="P34" t="str">
        <f t="shared" ref="P34:P69" si="3">IF($N34,$B34&amp;" "&amp;item_prefix&amp;"_"&amp;D34&amp;" """&amp;F34&amp;""" &lt;"&amp;$M34&amp;"&gt; ("&amp;group_prefix&amp;item_prefix&amp;"_"&amp;I34&amp;IF(NOT(ISBLANK(L34)),", "&amp;group_prefix&amp;item_prefix&amp;"_"&amp;L34,"")&amp;") {channel="""&amp;channel_prefix&amp;$A34&amp;"""}","")</f>
        <v>Number KWL_Spannung_Luefterstufe_4_Abluft "Spannung Lüfterstufe 4 Abluft" &lt;fan&gt; (gKWL_GeraeteKonfig, gKWL_Luefterstufen) {channel="modbus:helios-ventilation-easycontrols:modbus-gateway:kwl:voltageFanStage4ExtractAir"}</v>
      </c>
    </row>
    <row r="35" spans="1:16" x14ac:dyDescent="0.25">
      <c r="A35" s="12" t="s">
        <v>16</v>
      </c>
      <c r="B35" t="s">
        <v>225</v>
      </c>
      <c r="C35" t="s">
        <v>448</v>
      </c>
      <c r="D35" t="s">
        <v>624</v>
      </c>
      <c r="E35" s="9" t="s">
        <v>922</v>
      </c>
      <c r="F35" s="9" t="s">
        <v>835</v>
      </c>
      <c r="G35" s="12">
        <f>LOOKUP(H35,Groups!$C$2:$C$41,Groups!$A$2:$A$41)</f>
        <v>2</v>
      </c>
      <c r="H35" t="s">
        <v>1118</v>
      </c>
      <c r="I35" t="s">
        <v>1119</v>
      </c>
      <c r="J35" s="12">
        <f>IF(NOT(ISERROR(LOOKUP(K35,Groups!$C$2:$C$41,Groups!$B$2:$B$41))),LOOKUP(K35,Groups!$C$2:$C$41,Groups!$B$2:$B$41),"")</f>
        <v>1</v>
      </c>
      <c r="K35" t="s">
        <v>1114</v>
      </c>
      <c r="L35" t="s">
        <v>1115</v>
      </c>
      <c r="M35" t="s">
        <v>1186</v>
      </c>
      <c r="N35" t="b">
        <v>1</v>
      </c>
      <c r="O35" t="str">
        <f t="shared" si="2"/>
        <v>Number KWL_Volt_Fan_Stage_4_Sup_Air "Voltage Fan Stage 4 Supply Air" &lt;fan&gt; (gKWL_UnitConfig, gKWL_FanStages) {channel="modbus:helios-ventilation-easycontrols:modbus-gateway:kwl:voltageFanStage4SupplyAir"}</v>
      </c>
      <c r="P35" t="str">
        <f t="shared" si="3"/>
        <v>Number KWL_Spannung_Luefterstufe_4_Zuluft "Spannung Lüfterstufe 4 Zuluft" &lt;fan&gt; (gKWL_GeraeteKonfig, gKWL_Luefterstufen) {channel="modbus:helios-ventilation-easycontrols:modbus-gateway:kwl:voltageFanStage4SupplyAir"}</v>
      </c>
    </row>
    <row r="36" spans="1:16" x14ac:dyDescent="0.25">
      <c r="A36" s="12" t="s">
        <v>114</v>
      </c>
      <c r="B36" t="s">
        <v>225</v>
      </c>
      <c r="C36" t="s">
        <v>561</v>
      </c>
      <c r="D36" t="s">
        <v>719</v>
      </c>
      <c r="E36" s="9" t="s">
        <v>882</v>
      </c>
      <c r="F36" s="9" t="s">
        <v>1053</v>
      </c>
      <c r="G36" s="12">
        <f>LOOKUP(H36,Groups!$C$2:$C$41,Groups!$A$2:$A$41)</f>
        <v>2</v>
      </c>
      <c r="H36" t="s">
        <v>1118</v>
      </c>
      <c r="I36" t="s">
        <v>1119</v>
      </c>
      <c r="J36" s="12" t="str">
        <f>IF(NOT(ISERROR(LOOKUP(K36,Groups!$C$2:$C$41,Groups!$B$2:$B$41))),LOOKUP(K36,Groups!$C$2:$C$41,Groups!$B$2:$B$41),"")</f>
        <v/>
      </c>
      <c r="M36" t="s">
        <v>186</v>
      </c>
      <c r="N36" t="b">
        <v>1</v>
      </c>
      <c r="O36" t="str">
        <f t="shared" si="2"/>
        <v>Number KWL_Bypass_Min_Out_Temp "Bypass Min Out Temp" &lt;temperature&gt; (gKWL_UnitConfig) {channel="modbus:helios-ventilation-easycontrols:modbus-gateway:kwl:bypassMinOutsideTemperature"}</v>
      </c>
      <c r="P36" t="str">
        <f t="shared" si="3"/>
        <v>Number KWL_Bypass_Min_Aussentemp "Bypass Min Aussentemperatur" &lt;temperature&gt; (gKWL_GeraeteKonfig) {channel="modbus:helios-ventilation-easycontrols:modbus-gateway:kwl:bypassMinOutsideTemperature"}</v>
      </c>
    </row>
    <row r="37" spans="1:16" x14ac:dyDescent="0.25">
      <c r="A37" s="12" t="s">
        <v>113</v>
      </c>
      <c r="B37" t="s">
        <v>225</v>
      </c>
      <c r="C37" t="s">
        <v>560</v>
      </c>
      <c r="D37" t="s">
        <v>720</v>
      </c>
      <c r="E37" s="9" t="s">
        <v>1051</v>
      </c>
      <c r="F37" s="9" t="s">
        <v>1052</v>
      </c>
      <c r="G37" s="12">
        <f>LOOKUP(H37,Groups!$C$2:$C$41,Groups!$A$2:$A$41)</f>
        <v>2</v>
      </c>
      <c r="H37" t="s">
        <v>1118</v>
      </c>
      <c r="I37" t="s">
        <v>1119</v>
      </c>
      <c r="J37" s="12" t="str">
        <f>IF(NOT(ISERROR(LOOKUP(K37,Groups!$C$2:$C$41,Groups!$B$2:$B$41))),LOOKUP(K37,Groups!$C$2:$C$41,Groups!$B$2:$B$41),"")</f>
        <v/>
      </c>
      <c r="M37" t="s">
        <v>186</v>
      </c>
      <c r="N37" t="b">
        <v>1</v>
      </c>
      <c r="O37" t="str">
        <f t="shared" si="2"/>
        <v>Number KWL_Bypass_Room_Temp "Bypass Room Temperature" &lt;temperature&gt; (gKWL_UnitConfig) {channel="modbus:helios-ventilation-easycontrols:modbus-gateway:kwl:bypassRoomTemperature"}</v>
      </c>
      <c r="P37" t="str">
        <f t="shared" si="3"/>
        <v>Number KWL_Bypass_Raumtemp "Bypass Raumtemperatur" &lt;temperature&gt; (gKWL_GeraeteKonfig) {channel="modbus:helios-ventilation-easycontrols:modbus-gateway:kwl:bypassRoomTemperature"}</v>
      </c>
    </row>
    <row r="38" spans="1:16" x14ac:dyDescent="0.25">
      <c r="A38" s="12" t="s">
        <v>1254</v>
      </c>
      <c r="B38" t="s">
        <v>225</v>
      </c>
      <c r="C38" t="s">
        <v>1290</v>
      </c>
      <c r="D38" t="s">
        <v>1294</v>
      </c>
      <c r="E38" s="9" t="s">
        <v>1299</v>
      </c>
      <c r="F38" s="9" t="s">
        <v>1302</v>
      </c>
      <c r="G38" s="12">
        <f>LOOKUP(H38,Groups!$C$2:$C$41,Groups!$A$2:$A$41)</f>
        <v>2</v>
      </c>
      <c r="H38" t="s">
        <v>1118</v>
      </c>
      <c r="I38" t="s">
        <v>1119</v>
      </c>
    </row>
    <row r="39" spans="1:16" x14ac:dyDescent="0.25">
      <c r="A39" s="12" t="s">
        <v>1255</v>
      </c>
      <c r="B39" t="s">
        <v>225</v>
      </c>
      <c r="C39" t="s">
        <v>1291</v>
      </c>
      <c r="D39" t="s">
        <v>1295</v>
      </c>
      <c r="E39" s="9" t="s">
        <v>1298</v>
      </c>
      <c r="F39" s="9" t="s">
        <v>1303</v>
      </c>
      <c r="G39" s="12">
        <f>LOOKUP(H39,Groups!$C$2:$C$41,Groups!$A$2:$A$41)</f>
        <v>2</v>
      </c>
      <c r="H39" t="s">
        <v>1118</v>
      </c>
      <c r="I39" t="s">
        <v>1119</v>
      </c>
    </row>
    <row r="40" spans="1:16" x14ac:dyDescent="0.25">
      <c r="A40" s="12" t="s">
        <v>1256</v>
      </c>
      <c r="B40" t="s">
        <v>225</v>
      </c>
      <c r="C40" t="s">
        <v>1292</v>
      </c>
      <c r="D40" t="s">
        <v>1296</v>
      </c>
      <c r="E40" s="9" t="s">
        <v>1300</v>
      </c>
      <c r="F40" s="9" t="s">
        <v>1304</v>
      </c>
      <c r="G40" s="12">
        <f>LOOKUP(H40,Groups!$C$2:$C$41,Groups!$A$2:$A$41)</f>
        <v>2</v>
      </c>
      <c r="H40" t="s">
        <v>1118</v>
      </c>
      <c r="I40" t="s">
        <v>1119</v>
      </c>
    </row>
    <row r="41" spans="1:16" x14ac:dyDescent="0.25">
      <c r="A41" s="12" t="s">
        <v>1257</v>
      </c>
      <c r="B41" t="s">
        <v>225</v>
      </c>
      <c r="C41" t="s">
        <v>1293</v>
      </c>
      <c r="D41" t="s">
        <v>1297</v>
      </c>
      <c r="E41" s="9" t="s">
        <v>1301</v>
      </c>
      <c r="F41" s="9" t="s">
        <v>1305</v>
      </c>
      <c r="G41" s="12">
        <f>LOOKUP(H41,Groups!$C$2:$C$41,Groups!$A$2:$A$41)</f>
        <v>2</v>
      </c>
      <c r="H41" t="s">
        <v>1118</v>
      </c>
      <c r="I41" t="s">
        <v>1119</v>
      </c>
    </row>
    <row r="42" spans="1:16" x14ac:dyDescent="0.25">
      <c r="A42" s="12" t="s">
        <v>40</v>
      </c>
      <c r="B42" t="s">
        <v>225</v>
      </c>
      <c r="C42" t="s">
        <v>465</v>
      </c>
      <c r="D42" t="s">
        <v>648</v>
      </c>
      <c r="E42" s="9" t="s">
        <v>255</v>
      </c>
      <c r="F42" s="9" t="s">
        <v>945</v>
      </c>
      <c r="G42" s="12">
        <f>LOOKUP(H42,Groups!$C$2:$C$41,Groups!$A$2:$A$41)</f>
        <v>2</v>
      </c>
      <c r="H42" t="s">
        <v>1118</v>
      </c>
      <c r="I42" t="s">
        <v>1119</v>
      </c>
      <c r="J42" s="12" t="str">
        <f>IF(NOT(ISERROR(LOOKUP(K42,Groups!$C$2:$C$41,Groups!$B$2:$B$41))),LOOKUP(K42,Groups!$C$2:$C$41,Groups!$B$2:$B$41),"")</f>
        <v/>
      </c>
      <c r="M42" t="s">
        <v>186</v>
      </c>
      <c r="N42" t="b">
        <v>1</v>
      </c>
      <c r="O42" t="str">
        <f t="shared" si="2"/>
        <v>Number KWL_Comfort_Temp "Comfort Temperature" &lt;temperature&gt; (gKWL_UnitConfig) {channel="modbus:helios-ventilation-easycontrols:modbus-gateway:kwl:comfortTemp"}</v>
      </c>
      <c r="P42" t="str">
        <f t="shared" si="3"/>
        <v>Number KWL_Komfort_Temp "Komforttemperatur" &lt;temperature&gt; (gKWL_GeraeteKonfig) {channel="modbus:helios-ventilation-easycontrols:modbus-gateway:kwl:comfortTemp"}</v>
      </c>
    </row>
    <row r="43" spans="1:16" x14ac:dyDescent="0.25">
      <c r="A43" s="12" t="s">
        <v>109</v>
      </c>
      <c r="B43" t="s">
        <v>225</v>
      </c>
      <c r="C43" t="s">
        <v>487</v>
      </c>
      <c r="D43" t="s">
        <v>715</v>
      </c>
      <c r="E43" s="9" t="s">
        <v>879</v>
      </c>
      <c r="F43" s="9" t="s">
        <v>1049</v>
      </c>
      <c r="G43" s="12">
        <f>LOOKUP(H43,Groups!$C$2:$C$41,Groups!$A$2:$A$41)</f>
        <v>2</v>
      </c>
      <c r="H43" t="s">
        <v>1118</v>
      </c>
      <c r="I43" t="s">
        <v>1119</v>
      </c>
      <c r="J43" s="12" t="str">
        <f>IF(NOT(ISERROR(LOOKUP(K43,Groups!$C$2:$C$41,Groups!$B$2:$B$41))),LOOKUP(K43,Groups!$C$2:$C$41,Groups!$B$2:$B$41),"")</f>
        <v/>
      </c>
      <c r="M43" t="s">
        <v>1182</v>
      </c>
      <c r="N43" t="b">
        <v>1</v>
      </c>
      <c r="O43" t="str">
        <f t="shared" si="2"/>
        <v>Number KWL_Error_Output_Function "Error Output Function" &lt;settings&gt; (gKWL_UnitConfig) {channel="modbus:helios-ventilation-easycontrols:modbus-gateway:kwl:errorOutputFunction"}</v>
      </c>
      <c r="P43" t="str">
        <f t="shared" si="3"/>
        <v>Number KWL_Funktion_Stoerausgang "Funktion Störausgang" &lt;settings&gt; (gKWL_GeraeteKonfig) {channel="modbus:helios-ventilation-easycontrols:modbus-gateway:kwl:errorOutputFunction"}</v>
      </c>
    </row>
    <row r="44" spans="1:16" x14ac:dyDescent="0.25">
      <c r="A44" s="12" t="s">
        <v>108</v>
      </c>
      <c r="B44" t="s">
        <v>225</v>
      </c>
      <c r="C44" t="s">
        <v>559</v>
      </c>
      <c r="D44" t="s">
        <v>714</v>
      </c>
      <c r="E44" s="9" t="s">
        <v>1047</v>
      </c>
      <c r="F44" s="9" t="s">
        <v>1048</v>
      </c>
      <c r="G44" s="12">
        <f>LOOKUP(H44,Groups!$C$2:$C$41,Groups!$A$2:$A$41)</f>
        <v>2</v>
      </c>
      <c r="H44" t="s">
        <v>1118</v>
      </c>
      <c r="I44" t="s">
        <v>1119</v>
      </c>
      <c r="J44" s="12" t="str">
        <f>IF(NOT(ISERROR(LOOKUP(K44,Groups!$C$2:$C$41,Groups!$B$2:$B$41))),LOOKUP(K44,Groups!$C$2:$C$41,Groups!$B$2:$B$41),"")</f>
        <v/>
      </c>
      <c r="M44" t="s">
        <v>1182</v>
      </c>
      <c r="N44" t="b">
        <v>1</v>
      </c>
      <c r="O44" t="str">
        <f t="shared" si="2"/>
        <v>Number KWL_Ext_Contact "External Contact" &lt;settings&gt; (gKWL_UnitConfig) {channel="modbus:helios-ventilation-easycontrols:modbus-gateway:kwl:externalContact"}</v>
      </c>
      <c r="P44" t="str">
        <f t="shared" si="3"/>
        <v>Number KWL_Ext_Kontakt "Externer Kontakt" &lt;settings&gt; (gKWL_GeraeteKonfig) {channel="modbus:helios-ventilation-easycontrols:modbus-gateway:kwl:externalContact"}</v>
      </c>
    </row>
    <row r="45" spans="1:16" x14ac:dyDescent="0.25">
      <c r="A45" s="12" t="s">
        <v>110</v>
      </c>
      <c r="B45" t="s">
        <v>224</v>
      </c>
      <c r="C45" t="s">
        <v>488</v>
      </c>
      <c r="D45" t="s">
        <v>716</v>
      </c>
      <c r="E45" s="9" t="s">
        <v>880</v>
      </c>
      <c r="F45" s="9" t="s">
        <v>716</v>
      </c>
      <c r="G45" s="12">
        <f>LOOKUP(H45,Groups!$C$2:$C$41,Groups!$A$2:$A$41)</f>
        <v>3</v>
      </c>
      <c r="H45" t="s">
        <v>1110</v>
      </c>
      <c r="I45" t="s">
        <v>1111</v>
      </c>
      <c r="J45" s="12">
        <f>IF(NOT(ISERROR(LOOKUP(K45,Groups!$C$2:$C$41,Groups!$B$2:$B$41))),LOOKUP(K45,Groups!$C$2:$C$41,Groups!$B$2:$B$41),"")</f>
        <v>1</v>
      </c>
      <c r="K45" t="s">
        <v>1151</v>
      </c>
      <c r="L45" t="s">
        <v>1151</v>
      </c>
      <c r="M45" t="s">
        <v>1179</v>
      </c>
      <c r="N45" t="b">
        <v>1</v>
      </c>
      <c r="O45" t="str">
        <f t="shared" si="2"/>
        <v>Switch KWL_Filter_Change "Filter Change" &lt;fan_box&gt; (gKWL_General, gKWL_Status) {channel="modbus:helios-ventilation-easycontrols:modbus-gateway:kwl:filterChange"}</v>
      </c>
      <c r="P45" t="str">
        <f t="shared" si="3"/>
        <v>Switch KWL_Filterwechsel "Filterwechsel" &lt;fan_box&gt; (gKWL_Allg, gKWL_Status) {channel="modbus:helios-ventilation-easycontrols:modbus-gateway:kwl:filterChange"}</v>
      </c>
    </row>
    <row r="46" spans="1:16" x14ac:dyDescent="0.25">
      <c r="A46" s="12" t="s">
        <v>111</v>
      </c>
      <c r="B46" t="s">
        <v>225</v>
      </c>
      <c r="C46" t="s">
        <v>489</v>
      </c>
      <c r="D46" t="s">
        <v>717</v>
      </c>
      <c r="E46" s="9" t="s">
        <v>881</v>
      </c>
      <c r="F46" s="9" t="s">
        <v>797</v>
      </c>
      <c r="G46" s="12">
        <f>LOOKUP(H46,Groups!$C$2:$C$41,Groups!$A$2:$A$41)</f>
        <v>2</v>
      </c>
      <c r="H46" t="s">
        <v>1118</v>
      </c>
      <c r="I46" t="s">
        <v>1119</v>
      </c>
      <c r="J46" s="12" t="str">
        <f>IF(NOT(ISERROR(LOOKUP(K46,Groups!$C$2:$C$41,Groups!$B$2:$B$41))),LOOKUP(K46,Groups!$C$2:$C$41,Groups!$B$2:$B$41),"")</f>
        <v/>
      </c>
      <c r="M46" t="s">
        <v>5</v>
      </c>
      <c r="N46" t="b">
        <v>1</v>
      </c>
      <c r="O46" t="str">
        <f t="shared" si="2"/>
        <v>Number KWL_Filter_Change_Interval "Filter Change Interval" &lt;time&gt; (gKWL_UnitConfig) {channel="modbus:helios-ventilation-easycontrols:modbus-gateway:kwl:filterChangeInterval"}</v>
      </c>
      <c r="P46" t="str">
        <f t="shared" si="3"/>
        <v>Number KWL_Filter_Wechselintervall "Filter Wechselintervall" &lt;time&gt; (gKWL_GeraeteKonfig) {channel="modbus:helios-ventilation-easycontrols:modbus-gateway:kwl:filterChangeInterval"}</v>
      </c>
    </row>
    <row r="47" spans="1:16" x14ac:dyDescent="0.25">
      <c r="A47" s="12" t="s">
        <v>106</v>
      </c>
      <c r="B47" t="s">
        <v>225</v>
      </c>
      <c r="C47" t="s">
        <v>557</v>
      </c>
      <c r="D47" t="s">
        <v>712</v>
      </c>
      <c r="E47" s="9" t="s">
        <v>1043</v>
      </c>
      <c r="F47" s="9" t="s">
        <v>1044</v>
      </c>
      <c r="G47" s="12">
        <f>LOOKUP(H47,Groups!$C$2:$C$41,Groups!$A$2:$A$41)</f>
        <v>2</v>
      </c>
      <c r="H47" t="s">
        <v>1118</v>
      </c>
      <c r="I47" t="s">
        <v>1119</v>
      </c>
      <c r="J47" s="12" t="str">
        <f>IF(NOT(ISERROR(LOOKUP(K47,Groups!$C$2:$C$41,Groups!$B$2:$B$41))),LOOKUP(K47,Groups!$C$2:$C$41,Groups!$B$2:$B$41),"")</f>
        <v/>
      </c>
      <c r="M47" t="s">
        <v>1182</v>
      </c>
      <c r="N47" t="b">
        <v>1</v>
      </c>
      <c r="O47" t="str">
        <f t="shared" si="2"/>
        <v>Number KWL_Function_Type_KWL_EM "Function Type KWL-EM" &lt;settings&gt; (gKWL_UnitConfig) {channel="modbus:helios-ventilation-easycontrols:modbus-gateway:kwl:functionTypeKwlEm"}</v>
      </c>
      <c r="P47" t="str">
        <f t="shared" si="3"/>
        <v>Number KWL_Funktion_KWL_EM "Funktion KWL-EM" &lt;settings&gt; (gKWL_GeraeteKonfig) {channel="modbus:helios-ventilation-easycontrols:modbus-gateway:kwl:functionTypeKwlEm"}</v>
      </c>
    </row>
    <row r="48" spans="1:16" x14ac:dyDescent="0.25">
      <c r="A48" s="12" t="s">
        <v>43</v>
      </c>
      <c r="B48" t="s">
        <v>225</v>
      </c>
      <c r="C48" t="s">
        <v>479</v>
      </c>
      <c r="D48" t="s">
        <v>651</v>
      </c>
      <c r="E48" s="9" t="s">
        <v>1089</v>
      </c>
      <c r="F48" s="9" t="s">
        <v>947</v>
      </c>
      <c r="G48" s="12">
        <f>LOOKUP(H48,Groups!$C$2:$C$41,Groups!$A$2:$A$41)</f>
        <v>2</v>
      </c>
      <c r="H48" t="s">
        <v>1118</v>
      </c>
      <c r="I48" t="s">
        <v>1119</v>
      </c>
      <c r="J48" s="12" t="str">
        <f>IF(NOT(ISERROR(LOOKUP(K48,Groups!$C$2:$C$41,Groups!$B$2:$B$41))),LOOKUP(K48,Groups!$C$2:$C$41,Groups!$B$2:$B$41),"")</f>
        <v/>
      </c>
      <c r="M48" t="s">
        <v>1192</v>
      </c>
      <c r="N48" t="b">
        <v>1</v>
      </c>
      <c r="O48" t="str">
        <f t="shared" si="2"/>
        <v>Number KWL_Heat_Exchg_Type "Heat Exchanger Type" &lt;flow&gt; (gKWL_UnitConfig) {channel="modbus:helios-ventilation-easycontrols:modbus-gateway:kwl:heatExchangerType"}</v>
      </c>
      <c r="P48" t="str">
        <f t="shared" si="3"/>
        <v>Number KWL_Waermetauscher_Typ "Wärmetauscher Typ" &lt;flow&gt; (gKWL_GeraeteKonfig) {channel="modbus:helios-ventilation-easycontrols:modbus-gateway:kwl:heatExchangerType"}</v>
      </c>
    </row>
    <row r="49" spans="1:16" x14ac:dyDescent="0.25">
      <c r="A49" s="12" t="s">
        <v>18</v>
      </c>
      <c r="B49" t="s">
        <v>224</v>
      </c>
      <c r="C49" t="s">
        <v>454</v>
      </c>
      <c r="D49" t="s">
        <v>627</v>
      </c>
      <c r="E49" s="9" t="s">
        <v>925</v>
      </c>
      <c r="F49" s="9" t="s">
        <v>838</v>
      </c>
      <c r="G49" s="12">
        <f>LOOKUP(H49,Groups!$C$2:$C$41,Groups!$A$2:$A$41)</f>
        <v>2</v>
      </c>
      <c r="H49" t="s">
        <v>1118</v>
      </c>
      <c r="I49" t="s">
        <v>1119</v>
      </c>
      <c r="J49" s="12" t="str">
        <f>IF(NOT(ISERROR(LOOKUP(K49,Groups!$C$2:$C$41,Groups!$B$2:$B$41))),LOOKUP(K49,Groups!$C$2:$C$41,Groups!$B$2:$B$41),"")</f>
        <v/>
      </c>
      <c r="M49" t="s">
        <v>1187</v>
      </c>
      <c r="N49" t="b">
        <v>1</v>
      </c>
      <c r="O49" t="str">
        <f t="shared" si="2"/>
        <v>Switch KWL_KWL_BE_active "KWL-BE active" &lt;wallswitch&gt; (gKWL_UnitConfig) {channel="modbus:helios-ventilation-easycontrols:modbus-gateway:kwl:kwlBe"}</v>
      </c>
      <c r="P49" t="str">
        <f t="shared" si="3"/>
        <v>Switch KWL_KWL_BE_aktiv "KWL-BE aktiv" &lt;wallswitch&gt; (gKWL_GeraeteKonfig) {channel="modbus:helios-ventilation-easycontrols:modbus-gateway:kwl:kwlBe"}</v>
      </c>
    </row>
    <row r="50" spans="1:16" x14ac:dyDescent="0.25">
      <c r="A50" s="12" t="s">
        <v>19</v>
      </c>
      <c r="B50" t="s">
        <v>224</v>
      </c>
      <c r="C50" t="s">
        <v>455</v>
      </c>
      <c r="D50" t="s">
        <v>626</v>
      </c>
      <c r="E50" s="9" t="s">
        <v>926</v>
      </c>
      <c r="F50" s="9" t="s">
        <v>839</v>
      </c>
      <c r="G50" s="12">
        <f>LOOKUP(H50,Groups!$C$2:$C$41,Groups!$A$2:$A$41)</f>
        <v>2</v>
      </c>
      <c r="H50" t="s">
        <v>1118</v>
      </c>
      <c r="I50" t="s">
        <v>1119</v>
      </c>
      <c r="J50" s="12" t="str">
        <f>IF(NOT(ISERROR(LOOKUP(K50,Groups!$C$2:$C$41,Groups!$B$2:$B$41))),LOOKUP(K50,Groups!$C$2:$C$41,Groups!$B$2:$B$41),"")</f>
        <v/>
      </c>
      <c r="M50" t="s">
        <v>1187</v>
      </c>
      <c r="N50" t="b">
        <v>1</v>
      </c>
      <c r="O50" t="str">
        <f t="shared" si="2"/>
        <v>Switch KWL_KWL_BEC_active "KWL-BEC active" &lt;wallswitch&gt; (gKWL_UnitConfig) {channel="modbus:helios-ventilation-easycontrols:modbus-gateway:kwl:kwlBec"}</v>
      </c>
      <c r="P50" t="str">
        <f t="shared" si="3"/>
        <v>Switch KWL_KWL_BEC_aktiv "KWL-BEC aktiv" &lt;wallswitch&gt; (gKWL_GeraeteKonfig) {channel="modbus:helios-ventilation-easycontrols:modbus-gateway:kwl:kwlBec"}</v>
      </c>
    </row>
    <row r="51" spans="1:16" x14ac:dyDescent="0.25">
      <c r="A51" s="12" t="s">
        <v>125</v>
      </c>
      <c r="B51" t="s">
        <v>225</v>
      </c>
      <c r="C51" t="s">
        <v>571</v>
      </c>
      <c r="D51" t="s">
        <v>730</v>
      </c>
      <c r="E51" s="9" t="s">
        <v>885</v>
      </c>
      <c r="F51" s="9" t="s">
        <v>800</v>
      </c>
      <c r="G51" s="12">
        <f>LOOKUP(H51,Groups!$C$2:$C$41,Groups!$A$2:$A$41)</f>
        <v>2</v>
      </c>
      <c r="H51" t="s">
        <v>1118</v>
      </c>
      <c r="I51" t="s">
        <v>1119</v>
      </c>
      <c r="J51" s="12" t="str">
        <f>IF(NOT(ISERROR(LOOKUP(K51,Groups!$C$2:$C$41,Groups!$B$2:$B$41))),LOOKUP(K51,Groups!$C$2:$C$41,Groups!$B$2:$B$41),"")</f>
        <v/>
      </c>
      <c r="M51" t="s">
        <v>1182</v>
      </c>
      <c r="N51" t="b">
        <v>1</v>
      </c>
      <c r="O51" t="str">
        <f t="shared" si="2"/>
        <v>Number KWL_Offset_Ext_Air "Offset Ext Air" &lt;settings&gt; (gKWL_UnitConfig) {channel="modbus:helios-ventilation-easycontrols:modbus-gateway:kwl:offsetExtractAir"}</v>
      </c>
      <c r="P51" t="str">
        <f t="shared" si="3"/>
        <v>Number KWL_Offset_Abluft "Offset Abluft" &lt;settings&gt; (gKWL_GeraeteKonfig) {channel="modbus:helios-ventilation-easycontrols:modbus-gateway:kwl:offsetExtractAir"}</v>
      </c>
    </row>
    <row r="52" spans="1:16" x14ac:dyDescent="0.25">
      <c r="A52" s="12" t="s">
        <v>21</v>
      </c>
      <c r="B52" t="s">
        <v>224</v>
      </c>
      <c r="C52" t="s">
        <v>450</v>
      </c>
      <c r="D52" t="s">
        <v>629</v>
      </c>
      <c r="E52" s="9" t="s">
        <v>852</v>
      </c>
      <c r="F52" s="9" t="s">
        <v>785</v>
      </c>
      <c r="G52" s="12">
        <f>LOOKUP(H52,Groups!$C$2:$C$41,Groups!$A$2:$A$41)</f>
        <v>3</v>
      </c>
      <c r="H52" t="s">
        <v>1110</v>
      </c>
      <c r="I52" t="s">
        <v>1111</v>
      </c>
      <c r="J52" s="12">
        <f>IF(NOT(ISERROR(LOOKUP(K52,Groups!$C$2:$C$41,Groups!$B$2:$B$41))),LOOKUP(K52,Groups!$C$2:$C$41,Groups!$B$2:$B$41),"")</f>
        <v>1</v>
      </c>
      <c r="K52" t="s">
        <v>1151</v>
      </c>
      <c r="L52" t="s">
        <v>1151</v>
      </c>
      <c r="M52" t="s">
        <v>1188</v>
      </c>
      <c r="N52" t="b">
        <v>1</v>
      </c>
      <c r="O52" t="str">
        <f t="shared" si="2"/>
        <v>Switch KWL_Pre_Heater_Status "Pre Heater Status" &lt;heating&gt; (gKWL_General, gKWL_Status) {channel="modbus:helios-ventilation-easycontrols:modbus-gateway:kwl:preHeaterStatus"}</v>
      </c>
      <c r="P52" t="str">
        <f t="shared" si="3"/>
        <v>Switch KWL_Vorheizung_Status "Vorheizung Status" &lt;heating&gt; (gKWL_Allg, gKWL_Status) {channel="modbus:helios-ventilation-easycontrols:modbus-gateway:kwl:preHeaterStatus"}</v>
      </c>
    </row>
    <row r="53" spans="1:16" x14ac:dyDescent="0.25">
      <c r="A53" s="12" t="s">
        <v>105</v>
      </c>
      <c r="B53" t="s">
        <v>225</v>
      </c>
      <c r="C53" t="s">
        <v>556</v>
      </c>
      <c r="D53" t="s">
        <v>711</v>
      </c>
      <c r="E53" s="9" t="s">
        <v>878</v>
      </c>
      <c r="F53" s="9" t="s">
        <v>796</v>
      </c>
      <c r="G53" s="12">
        <f>LOOKUP(H53,Groups!$C$2:$C$41,Groups!$A$2:$A$41)</f>
        <v>2</v>
      </c>
      <c r="H53" t="s">
        <v>1118</v>
      </c>
      <c r="I53" t="s">
        <v>1119</v>
      </c>
      <c r="J53" s="12" t="str">
        <f>IF(NOT(ISERROR(LOOKUP(K53,Groups!$C$2:$C$41,Groups!$B$2:$B$41))),LOOKUP(K53,Groups!$C$2:$C$41,Groups!$B$2:$B$41),"")</f>
        <v/>
      </c>
      <c r="M53" t="s">
        <v>1182</v>
      </c>
      <c r="N53" t="b">
        <v>1</v>
      </c>
      <c r="O53" t="str">
        <f t="shared" si="2"/>
        <v>Number KWL_Pre_Heater_Type "Pre Heater Type" &lt;settings&gt; (gKWL_UnitConfig) {channel="modbus:helios-ventilation-easycontrols:modbus-gateway:kwl:vhzType"}</v>
      </c>
      <c r="P53" t="str">
        <f t="shared" si="3"/>
        <v>Number KWL_VHZ_Typ "VHZ Typ" &lt;settings&gt; (gKWL_GeraeteKonfig) {channel="modbus:helios-ventilation-easycontrols:modbus-gateway:kwl:vhzType"}</v>
      </c>
    </row>
    <row r="54" spans="1:16" x14ac:dyDescent="0.25">
      <c r="A54" s="12" t="s">
        <v>107</v>
      </c>
      <c r="B54" t="s">
        <v>225</v>
      </c>
      <c r="C54" t="s">
        <v>558</v>
      </c>
      <c r="D54" t="s">
        <v>713</v>
      </c>
      <c r="E54" s="9" t="s">
        <v>1045</v>
      </c>
      <c r="F54" s="9" t="s">
        <v>1046</v>
      </c>
      <c r="G54" s="12">
        <f>LOOKUP(H54,Groups!$C$2:$C$41,Groups!$A$2:$A$41)</f>
        <v>2</v>
      </c>
      <c r="H54" t="s">
        <v>1118</v>
      </c>
      <c r="I54" t="s">
        <v>1119</v>
      </c>
      <c r="J54" s="12" t="str">
        <f>IF(NOT(ISERROR(LOOKUP(K54,Groups!$C$2:$C$41,Groups!$B$2:$B$41))),LOOKUP(K54,Groups!$C$2:$C$41,Groups!$B$2:$B$41),"")</f>
        <v/>
      </c>
      <c r="M54" t="s">
        <v>5</v>
      </c>
      <c r="N54" t="b">
        <v>1</v>
      </c>
      <c r="O54" t="str">
        <f t="shared" si="2"/>
        <v>Number KWL_Run_On_Time_Pre_After_Heater "Run-On Time Pre/After Heater" &lt;time&gt; (gKWL_UnitConfig) {channel="modbus:helios-ventilation-easycontrols:modbus-gateway:kwl:runOnTimeVhzNhz"}</v>
      </c>
      <c r="P54" t="str">
        <f t="shared" si="3"/>
        <v>Number KWL_Nachlaufzeit_VHZ_NHZ "Nachlaufzeit VHZ/NHZ" &lt;time&gt; (gKWL_GeraeteKonfig) {channel="modbus:helios-ventilation-easycontrols:modbus-gateway:kwl:runOnTimeVhzNhz"}</v>
      </c>
    </row>
    <row r="55" spans="1:16" x14ac:dyDescent="0.25">
      <c r="A55" s="12" t="s">
        <v>20</v>
      </c>
      <c r="B55" t="s">
        <v>225</v>
      </c>
      <c r="C55" t="s">
        <v>434</v>
      </c>
      <c r="D55" t="s">
        <v>628</v>
      </c>
      <c r="E55" s="9" t="s">
        <v>851</v>
      </c>
      <c r="F55" s="9" t="s">
        <v>836</v>
      </c>
      <c r="G55" s="12">
        <f>LOOKUP(H55,Groups!$C$2:$C$41,Groups!$A$2:$A$41)</f>
        <v>2</v>
      </c>
      <c r="H55" t="s">
        <v>1118</v>
      </c>
      <c r="I55" t="s">
        <v>1119</v>
      </c>
      <c r="J55" s="12" t="str">
        <f>IF(NOT(ISERROR(LOOKUP(K55,Groups!$C$2:$C$41,Groups!$B$2:$B$41))),LOOKUP(K55,Groups!$C$2:$C$41,Groups!$B$2:$B$41),"")</f>
        <v/>
      </c>
      <c r="M55" t="s">
        <v>1182</v>
      </c>
      <c r="N55" t="b">
        <v>1</v>
      </c>
      <c r="O55" t="str">
        <f t="shared" si="2"/>
        <v>Number KWL_Unit_Config "Unit Config" &lt;settings&gt; (gKWL_UnitConfig) {channel="modbus:helios-ventilation-easycontrols:modbus-gateway:kwl:unitConfig"}</v>
      </c>
      <c r="P55" t="str">
        <f t="shared" si="3"/>
        <v>Number KWL_Geraetekonfiguration "Gerätekonfiguration" &lt;settings&gt; (gKWL_GeraeteKonfig) {channel="modbus:helios-ventilation-easycontrols:modbus-gateway:kwl:unitConfig"}</v>
      </c>
    </row>
    <row r="56" spans="1:16" x14ac:dyDescent="0.25">
      <c r="A56" s="12" t="s">
        <v>92</v>
      </c>
      <c r="B56" t="s">
        <v>225</v>
      </c>
      <c r="C56" t="s">
        <v>546</v>
      </c>
      <c r="D56" t="s">
        <v>701</v>
      </c>
      <c r="E56" s="9" t="s">
        <v>876</v>
      </c>
      <c r="F56" s="9" t="s">
        <v>792</v>
      </c>
      <c r="G56" s="12">
        <f>LOOKUP(H56,Groups!$C$2:$C$41,Groups!$A$2:$A$41)</f>
        <v>3</v>
      </c>
      <c r="H56" t="s">
        <v>1110</v>
      </c>
      <c r="I56" t="s">
        <v>1111</v>
      </c>
      <c r="J56" s="12">
        <f>IF(NOT(ISERROR(LOOKUP(K56,Groups!$C$2:$C$41,Groups!$B$2:$B$41))),LOOKUP(K56,Groups!$C$2:$C$41,Groups!$B$2:$B$41),"")</f>
        <v>1</v>
      </c>
      <c r="K56" t="s">
        <v>1151</v>
      </c>
      <c r="L56" t="s">
        <v>1151</v>
      </c>
      <c r="M56" t="s">
        <v>186</v>
      </c>
      <c r="N56" t="b">
        <v>1</v>
      </c>
      <c r="O56" t="str">
        <f t="shared" si="2"/>
        <v>Number KWL_After_Heater_Duct_Sensor "After Heater Duct Sensor" &lt;temperature&gt; (gKWL_General, gKWL_Status) {channel="modbus:helios-ventilation-easycontrols:modbus-gateway:kwl:nhzDuctSensor"}</v>
      </c>
      <c r="P56" t="str">
        <f t="shared" si="3"/>
        <v>Number KWL_NHZ_Kanalfuehler "NHZ Kanalfuehler" &lt;temperature&gt; (gKWL_Allg, gKWL_Status) {channel="modbus:helios-ventilation-easycontrols:modbus-gateway:kwl:nhzDuctSensor"}</v>
      </c>
    </row>
    <row r="57" spans="1:16" x14ac:dyDescent="0.25">
      <c r="A57" s="12" t="s">
        <v>59</v>
      </c>
      <c r="B57" t="s">
        <v>225</v>
      </c>
      <c r="C57" t="s">
        <v>513</v>
      </c>
      <c r="D57" t="s">
        <v>668</v>
      </c>
      <c r="E57" s="9" t="s">
        <v>875</v>
      </c>
      <c r="F57" s="9" t="s">
        <v>957</v>
      </c>
      <c r="G57" s="12">
        <f>LOOKUP(H57,Groups!$C$2:$C$41,Groups!$A$2:$A$41)</f>
        <v>3</v>
      </c>
      <c r="H57" t="s">
        <v>1110</v>
      </c>
      <c r="I57" t="s">
        <v>1111</v>
      </c>
      <c r="J57" s="12">
        <f>IF(NOT(ISERROR(LOOKUP(K57,Groups!$C$2:$C$41,Groups!$B$2:$B$41))),LOOKUP(K57,Groups!$C$2:$C$41,Groups!$B$2:$B$41),"")</f>
        <v>1</v>
      </c>
      <c r="K57" t="s">
        <v>1151</v>
      </c>
      <c r="L57" t="s">
        <v>1151</v>
      </c>
      <c r="M57" t="s">
        <v>186</v>
      </c>
      <c r="N57" t="b">
        <v>1</v>
      </c>
      <c r="O57" t="str">
        <f t="shared" si="2"/>
        <v>Number KWL_After_Heater_Return_Sensor "After Heater Return Sensor" &lt;temperature&gt; (gKWL_General, gKWL_Status) {channel="modbus:helios-ventilation-easycontrols:modbus-gateway:kwl:nhzReturnSensor"}</v>
      </c>
      <c r="P57" t="str">
        <f t="shared" si="3"/>
        <v>Number KWL_NHZ_Ruecklauffuehler "NHZ Rücklauffühler" &lt;temperature&gt; (gKWL_Allg, gKWL_Status) {channel="modbus:helios-ventilation-easycontrols:modbus-gateway:kwl:nhzReturnSensor"}</v>
      </c>
    </row>
    <row r="58" spans="1:16" x14ac:dyDescent="0.25">
      <c r="A58" s="12" t="s">
        <v>97</v>
      </c>
      <c r="B58" t="s">
        <v>225</v>
      </c>
      <c r="C58" t="s">
        <v>549</v>
      </c>
      <c r="D58" t="s">
        <v>704</v>
      </c>
      <c r="E58" s="9" t="s">
        <v>1030</v>
      </c>
      <c r="F58" s="9" t="s">
        <v>795</v>
      </c>
      <c r="G58" s="12">
        <f>LOOKUP(H58,Groups!$C$2:$C$41,Groups!$A$2:$A$41)</f>
        <v>3</v>
      </c>
      <c r="H58" t="s">
        <v>1110</v>
      </c>
      <c r="I58" t="s">
        <v>1111</v>
      </c>
      <c r="J58" s="12">
        <f>IF(NOT(ISERROR(LOOKUP(K58,Groups!$C$2:$C$41,Groups!$B$2:$B$41))),LOOKUP(K58,Groups!$C$2:$C$41,Groups!$B$2:$B$41),"")</f>
        <v>1</v>
      </c>
      <c r="K58" t="s">
        <v>1151</v>
      </c>
      <c r="L58" t="s">
        <v>1151</v>
      </c>
      <c r="M58" t="s">
        <v>1186</v>
      </c>
      <c r="N58" t="b">
        <v>1</v>
      </c>
      <c r="O58" t="str">
        <f t="shared" si="2"/>
        <v>Number KWL_Ext_Air_RPM "Extract Air RPM" &lt;fan&gt; (gKWL_General, gKWL_Status) {channel="modbus:helios-ventilation-easycontrols:modbus-gateway:kwl:extractAirRpm"}</v>
      </c>
      <c r="P58" t="str">
        <f t="shared" si="3"/>
        <v>Number KWL_Abluft_RPM "Abluft RPM" &lt;fan&gt; (gKWL_Allg, gKWL_Status) {channel="modbus:helios-ventilation-easycontrols:modbus-gateway:kwl:extractAirRpm"}</v>
      </c>
    </row>
    <row r="59" spans="1:16" x14ac:dyDescent="0.25">
      <c r="A59" s="12" t="s">
        <v>112</v>
      </c>
      <c r="B59" t="s">
        <v>225</v>
      </c>
      <c r="C59" t="s">
        <v>507</v>
      </c>
      <c r="D59" t="s">
        <v>718</v>
      </c>
      <c r="E59" s="9" t="s">
        <v>1050</v>
      </c>
      <c r="F59" s="9" t="s">
        <v>798</v>
      </c>
      <c r="G59" s="12">
        <f>LOOKUP(H59,Groups!$C$2:$C$41,Groups!$A$2:$A$41)</f>
        <v>3</v>
      </c>
      <c r="H59" t="s">
        <v>1110</v>
      </c>
      <c r="I59" t="s">
        <v>1111</v>
      </c>
      <c r="J59" s="12">
        <f>IF(NOT(ISERROR(LOOKUP(K59,Groups!$C$2:$C$41,Groups!$B$2:$B$41))),LOOKUP(K59,Groups!$C$2:$C$41,Groups!$B$2:$B$41),"")</f>
        <v>1</v>
      </c>
      <c r="K59" t="s">
        <v>1151</v>
      </c>
      <c r="L59" t="s">
        <v>1151</v>
      </c>
      <c r="M59" t="s">
        <v>5</v>
      </c>
      <c r="N59" t="b">
        <v>1</v>
      </c>
      <c r="O59" t="str">
        <f t="shared" si="2"/>
        <v>Number KWL_Filter_Change_Rem_Time "Filter Change Remaining Time" &lt;time&gt; (gKWL_General, gKWL_Status) {channel="modbus:helios-ventilation-easycontrols:modbus-gateway:kwl:filterChangeRemainingTime"}</v>
      </c>
      <c r="P59" t="str">
        <f t="shared" si="3"/>
        <v>Number KWL_Filter_Restlaufzeit "Filter Restlaufzeit" &lt;time&gt; (gKWL_Allg, gKWL_Status) {channel="modbus:helios-ventilation-easycontrols:modbus-gateway:kwl:filterChangeRemainingTime"}</v>
      </c>
    </row>
    <row r="60" spans="1:16" x14ac:dyDescent="0.25">
      <c r="A60" s="12" t="s">
        <v>1172</v>
      </c>
      <c r="B60" t="s">
        <v>225</v>
      </c>
      <c r="C60" t="s">
        <v>1174</v>
      </c>
      <c r="D60" t="s">
        <v>1176</v>
      </c>
      <c r="E60" s="9" t="s">
        <v>1175</v>
      </c>
      <c r="F60" s="9" t="s">
        <v>1177</v>
      </c>
      <c r="G60" s="12">
        <f>LOOKUP(H60,Groups!$C$2:$C$41,Groups!$A$2:$A$41)</f>
        <v>3</v>
      </c>
      <c r="H60" t="s">
        <v>1110</v>
      </c>
      <c r="I60" t="s">
        <v>1111</v>
      </c>
      <c r="J60" s="12">
        <f>IF(NOT(ISERROR(LOOKUP(K60,Groups!$C$2:$C$41,Groups!$B$2:$B$41))),LOOKUP(K60,Groups!$C$2:$C$41,Groups!$B$2:$B$41),"")</f>
        <v>1</v>
      </c>
      <c r="K60" t="s">
        <v>1151</v>
      </c>
      <c r="L60" t="s">
        <v>1151</v>
      </c>
      <c r="M60" t="s">
        <v>1179</v>
      </c>
      <c r="N60" t="b">
        <v>1</v>
      </c>
      <c r="O60" t="str">
        <f t="shared" si="2"/>
        <v>Number KWL_Filter_Change_Reset "Filter Change Reset" &lt;fan_box&gt; (gKWL_General, gKWL_Status) {channel="modbus:helios-ventilation-easycontrols:modbus-gateway:kwl:filterChangeReset"}</v>
      </c>
      <c r="P60" t="str">
        <f t="shared" si="3"/>
        <v>Number KWL_Filterwechsel_Reset "Filterwechsel Reset" &lt;fan_box&gt; (gKWL_Allg, gKWL_Status) {channel="modbus:helios-ventilation-easycontrols:modbus-gateway:kwl:filterChangeReset"}</v>
      </c>
    </row>
    <row r="61" spans="1:16" x14ac:dyDescent="0.25">
      <c r="A61" s="12" t="s">
        <v>155</v>
      </c>
      <c r="B61" t="s">
        <v>225</v>
      </c>
      <c r="C61" t="s">
        <v>599</v>
      </c>
      <c r="D61" t="s">
        <v>760</v>
      </c>
      <c r="E61" s="9" t="s">
        <v>904</v>
      </c>
      <c r="F61" s="9" t="s">
        <v>819</v>
      </c>
      <c r="G61" s="12">
        <f>LOOKUP(H61,Groups!$C$2:$C$41,Groups!$A$2:$A$41)</f>
        <v>3</v>
      </c>
      <c r="H61" t="s">
        <v>1110</v>
      </c>
      <c r="I61" t="s">
        <v>1111</v>
      </c>
      <c r="J61" s="12">
        <f>IF(NOT(ISERROR(LOOKUP(K61,Groups!$C$2:$C$41,Groups!$B$2:$B$41))),LOOKUP(K61,Groups!$C$2:$C$41,Groups!$B$2:$B$41),"")</f>
        <v>1</v>
      </c>
      <c r="K61" t="s">
        <v>1151</v>
      </c>
      <c r="L61" t="s">
        <v>1151</v>
      </c>
      <c r="M61" t="s">
        <v>5</v>
      </c>
      <c r="N61" t="b">
        <v>1</v>
      </c>
      <c r="O61" t="str">
        <f t="shared" si="2"/>
        <v>Number KWL_Operating_Hours_After_Heater "Operating Hours After Heater" &lt;time&gt; (gKWL_General, gKWL_Status) {channel="modbus:helios-ventilation-easycontrols:modbus-gateway:kwl:operatingHoursNhz"}</v>
      </c>
      <c r="P61" t="str">
        <f t="shared" si="3"/>
        <v>Number KWL_Betriebsstunden_NHZ "Betriebsstunden NHZ" &lt;time&gt; (gKWL_Allg, gKWL_Status) {channel="modbus:helios-ventilation-easycontrols:modbus-gateway:kwl:operatingHoursNhz"}</v>
      </c>
    </row>
    <row r="62" spans="1:16" x14ac:dyDescent="0.25">
      <c r="A62" s="12" t="s">
        <v>153</v>
      </c>
      <c r="B62" t="s">
        <v>225</v>
      </c>
      <c r="C62" t="s">
        <v>597</v>
      </c>
      <c r="D62" t="s">
        <v>758</v>
      </c>
      <c r="E62" s="9" t="s">
        <v>1088</v>
      </c>
      <c r="F62" s="9" t="s">
        <v>1086</v>
      </c>
      <c r="G62" s="12">
        <f>LOOKUP(H62,Groups!$C$2:$C$41,Groups!$A$2:$A$41)</f>
        <v>3</v>
      </c>
      <c r="H62" t="s">
        <v>1110</v>
      </c>
      <c r="I62" t="s">
        <v>1111</v>
      </c>
      <c r="J62" s="12">
        <f>IF(NOT(ISERROR(LOOKUP(K62,Groups!$C$2:$C$41,Groups!$B$2:$B$41))),LOOKUP(K62,Groups!$C$2:$C$41,Groups!$B$2:$B$41),"")</f>
        <v>1</v>
      </c>
      <c r="K62" t="s">
        <v>1151</v>
      </c>
      <c r="L62" t="s">
        <v>1151</v>
      </c>
      <c r="M62" t="s">
        <v>5</v>
      </c>
      <c r="N62" t="b">
        <v>1</v>
      </c>
      <c r="O62" t="str">
        <f t="shared" si="2"/>
        <v>Number KWL_Operating_Hours_Ext_Air_Vent "Operating Hours Extract Air Ventilator" &lt;time&gt; (gKWL_General, gKWL_Status) {channel="modbus:helios-ventilation-easycontrols:modbus-gateway:kwl:operatingHoursExtractAirVent"}</v>
      </c>
      <c r="P62" t="str">
        <f t="shared" si="3"/>
        <v>Number KWL_Betriebsstunden_Abluft_Vent "Betriebsstunden Abluft-Ventilator" &lt;time&gt; (gKWL_Allg, gKWL_Status) {channel="modbus:helios-ventilation-easycontrols:modbus-gateway:kwl:operatingHoursExtractAirVent"}</v>
      </c>
    </row>
    <row r="63" spans="1:16" x14ac:dyDescent="0.25">
      <c r="A63" s="12" t="s">
        <v>154</v>
      </c>
      <c r="B63" t="s">
        <v>225</v>
      </c>
      <c r="C63" t="s">
        <v>598</v>
      </c>
      <c r="D63" t="s">
        <v>759</v>
      </c>
      <c r="E63" s="9" t="s">
        <v>903</v>
      </c>
      <c r="F63" s="9" t="s">
        <v>818</v>
      </c>
      <c r="G63" s="12">
        <f>LOOKUP(H63,Groups!$C$2:$C$41,Groups!$A$2:$A$41)</f>
        <v>3</v>
      </c>
      <c r="H63" t="s">
        <v>1110</v>
      </c>
      <c r="I63" t="s">
        <v>1111</v>
      </c>
      <c r="J63" s="12">
        <f>IF(NOT(ISERROR(LOOKUP(K63,Groups!$C$2:$C$41,Groups!$B$2:$B$41))),LOOKUP(K63,Groups!$C$2:$C$41,Groups!$B$2:$B$41),"")</f>
        <v>1</v>
      </c>
      <c r="K63" t="s">
        <v>1151</v>
      </c>
      <c r="L63" t="s">
        <v>1151</v>
      </c>
      <c r="M63" t="s">
        <v>5</v>
      </c>
      <c r="N63" t="b">
        <v>1</v>
      </c>
      <c r="O63" t="str">
        <f t="shared" si="2"/>
        <v>Number KWL_Operating_Hours_Pre_Heater "Operating Hours Pre Heater" &lt;time&gt; (gKWL_General, gKWL_Status) {channel="modbus:helios-ventilation-easycontrols:modbus-gateway:kwl:operatingHoursVhz"}</v>
      </c>
      <c r="P63" t="str">
        <f t="shared" si="3"/>
        <v>Number KWL_Betriebsstunden_VHZ "Betriebsstunden VHZ" &lt;time&gt; (gKWL_Allg, gKWL_Status) {channel="modbus:helios-ventilation-easycontrols:modbus-gateway:kwl:operatingHoursVhz"}</v>
      </c>
    </row>
    <row r="64" spans="1:16" x14ac:dyDescent="0.25">
      <c r="A64" s="12" t="s">
        <v>152</v>
      </c>
      <c r="B64" t="s">
        <v>225</v>
      </c>
      <c r="C64" t="s">
        <v>596</v>
      </c>
      <c r="D64" t="s">
        <v>757</v>
      </c>
      <c r="E64" s="9" t="s">
        <v>1087</v>
      </c>
      <c r="F64" s="9" t="s">
        <v>1085</v>
      </c>
      <c r="G64" s="12">
        <f>LOOKUP(H64,Groups!$C$2:$C$41,Groups!$A$2:$A$41)</f>
        <v>3</v>
      </c>
      <c r="H64" t="s">
        <v>1110</v>
      </c>
      <c r="I64" t="s">
        <v>1111</v>
      </c>
      <c r="J64" s="12">
        <f>IF(NOT(ISERROR(LOOKUP(K64,Groups!$C$2:$C$41,Groups!$B$2:$B$41))),LOOKUP(K64,Groups!$C$2:$C$41,Groups!$B$2:$B$41),"")</f>
        <v>1</v>
      </c>
      <c r="K64" t="s">
        <v>1151</v>
      </c>
      <c r="L64" t="s">
        <v>1151</v>
      </c>
      <c r="M64" t="s">
        <v>5</v>
      </c>
      <c r="N64" t="b">
        <v>1</v>
      </c>
      <c r="O64" t="str">
        <f t="shared" si="2"/>
        <v>Number KWL_Operating_Hours_Sup_Air_Vent "Operating Hours Supply Air Ventilator" &lt;time&gt; (gKWL_General, gKWL_Status) {channel="modbus:helios-ventilation-easycontrols:modbus-gateway:kwl:operatingHoursSupplyAirVent"}</v>
      </c>
      <c r="P64" t="str">
        <f t="shared" si="3"/>
        <v>Number KWL_Betriebsstunden_Zuluft_Vent "Betriebsstunden Zuluft-Ventilator" &lt;time&gt; (gKWL_Allg, gKWL_Status) {channel="modbus:helios-ventilation-easycontrols:modbus-gateway:kwl:operatingHoursSupplyAirVent"}</v>
      </c>
    </row>
    <row r="65" spans="1:16" x14ac:dyDescent="0.25">
      <c r="A65" s="12" t="s">
        <v>157</v>
      </c>
      <c r="B65" t="s">
        <v>225</v>
      </c>
      <c r="C65" t="s">
        <v>601</v>
      </c>
      <c r="D65" t="s">
        <v>762</v>
      </c>
      <c r="E65" s="9" t="s">
        <v>906</v>
      </c>
      <c r="F65" s="9" t="s">
        <v>821</v>
      </c>
      <c r="G65" s="12">
        <f>LOOKUP(H65,Groups!$C$2:$C$41,Groups!$A$2:$A$41)</f>
        <v>3</v>
      </c>
      <c r="H65" t="s">
        <v>1110</v>
      </c>
      <c r="I65" t="s">
        <v>1111</v>
      </c>
      <c r="J65" s="12">
        <f>IF(NOT(ISERROR(LOOKUP(K65,Groups!$C$2:$C$41,Groups!$B$2:$B$41))),LOOKUP(K65,Groups!$C$2:$C$41,Groups!$B$2:$B$41),"")</f>
        <v>1</v>
      </c>
      <c r="K65" t="s">
        <v>1151</v>
      </c>
      <c r="L65" t="s">
        <v>1151</v>
      </c>
      <c r="M65" t="s">
        <v>1201</v>
      </c>
      <c r="N65" t="b">
        <v>1</v>
      </c>
      <c r="O65" t="str">
        <f t="shared" si="2"/>
        <v>Number KWL_Output_Power_After_Heater "Output Power After Heater" &lt;pressure&gt; (gKWL_General, gKWL_Status) {channel="modbus:helios-ventilation-easycontrols:modbus-gateway:kwl:outputPowerNhz"}</v>
      </c>
      <c r="P65" t="str">
        <f t="shared" si="3"/>
        <v>Number KWL_Leistung_NHZ "Leistung NHZ" &lt;pressure&gt; (gKWL_Allg, gKWL_Status) {channel="modbus:helios-ventilation-easycontrols:modbus-gateway:kwl:outputPowerNhz"}</v>
      </c>
    </row>
    <row r="66" spans="1:16" x14ac:dyDescent="0.25">
      <c r="A66" s="12" t="s">
        <v>156</v>
      </c>
      <c r="B66" t="s">
        <v>225</v>
      </c>
      <c r="C66" t="s">
        <v>600</v>
      </c>
      <c r="D66" t="s">
        <v>761</v>
      </c>
      <c r="E66" s="9" t="s">
        <v>905</v>
      </c>
      <c r="F66" s="9" t="s">
        <v>820</v>
      </c>
      <c r="G66" s="12">
        <f>LOOKUP(H66,Groups!$C$2:$C$41,Groups!$A$2:$A$41)</f>
        <v>3</v>
      </c>
      <c r="H66" t="s">
        <v>1110</v>
      </c>
      <c r="I66" t="s">
        <v>1111</v>
      </c>
      <c r="J66" s="12">
        <f>IF(NOT(ISERROR(LOOKUP(K66,Groups!$C$2:$C$41,Groups!$B$2:$B$41))),LOOKUP(K66,Groups!$C$2:$C$41,Groups!$B$2:$B$41),"")</f>
        <v>1</v>
      </c>
      <c r="K66" t="s">
        <v>1151</v>
      </c>
      <c r="L66" t="s">
        <v>1151</v>
      </c>
      <c r="M66" t="s">
        <v>1201</v>
      </c>
      <c r="N66" t="b">
        <v>1</v>
      </c>
      <c r="O66" t="str">
        <f t="shared" si="2"/>
        <v>Number KWL_Output_Power_Pre_Heater "Output Power Pre Heater" &lt;pressure&gt; (gKWL_General, gKWL_Status) {channel="modbus:helios-ventilation-easycontrols:modbus-gateway:kwl:outputPowerVhz"}</v>
      </c>
      <c r="P66" t="str">
        <f t="shared" si="3"/>
        <v>Number KWL_Leistung_VHZ "Leistung VHZ" &lt;pressure&gt; (gKWL_Allg, gKWL_Status) {channel="modbus:helios-ventilation-easycontrols:modbus-gateway:kwl:outputPowerVhz"}</v>
      </c>
    </row>
    <row r="67" spans="1:16" x14ac:dyDescent="0.25">
      <c r="A67" s="12" t="s">
        <v>58</v>
      </c>
      <c r="B67" t="s">
        <v>225</v>
      </c>
      <c r="C67" t="s">
        <v>512</v>
      </c>
      <c r="D67" t="s">
        <v>667</v>
      </c>
      <c r="E67" s="9" t="s">
        <v>874</v>
      </c>
      <c r="F67" s="9" t="s">
        <v>956</v>
      </c>
      <c r="G67" s="12">
        <f>LOOKUP(H67,Groups!$C$2:$C$41,Groups!$A$2:$A$41)</f>
        <v>3</v>
      </c>
      <c r="H67" t="s">
        <v>1110</v>
      </c>
      <c r="I67" t="s">
        <v>1111</v>
      </c>
      <c r="J67" s="12">
        <f>IF(NOT(ISERROR(LOOKUP(K67,Groups!$C$2:$C$41,Groups!$B$2:$B$41))),LOOKUP(K67,Groups!$C$2:$C$41,Groups!$B$2:$B$41),"")</f>
        <v>1</v>
      </c>
      <c r="K67" t="s">
        <v>1151</v>
      </c>
      <c r="L67" t="s">
        <v>1151</v>
      </c>
      <c r="M67" t="s">
        <v>186</v>
      </c>
      <c r="N67" t="b">
        <v>1</v>
      </c>
      <c r="O67" t="str">
        <f t="shared" si="2"/>
        <v>Number KWL_Pre_Heater_Duct_Sensor "Pre Heater Duct Sensor" &lt;temperature&gt; (gKWL_General, gKWL_Status) {channel="modbus:helios-ventilation-easycontrols:modbus-gateway:kwl:vhzDuctSensor"}</v>
      </c>
      <c r="P67" t="str">
        <f t="shared" si="3"/>
        <v>Number KWL_VHZ_Kanalfuehler "VHZ Kanalfühler" &lt;temperature&gt; (gKWL_Allg, gKWL_Status) {channel="modbus:helios-ventilation-easycontrols:modbus-gateway:kwl:vhzDuctSensor"}</v>
      </c>
    </row>
    <row r="68" spans="1:16" x14ac:dyDescent="0.25">
      <c r="A68" s="12" t="s">
        <v>96</v>
      </c>
      <c r="B68" t="s">
        <v>225</v>
      </c>
      <c r="C68" t="s">
        <v>548</v>
      </c>
      <c r="D68" t="s">
        <v>703</v>
      </c>
      <c r="E68" s="9" t="s">
        <v>1029</v>
      </c>
      <c r="F68" s="9" t="s">
        <v>794</v>
      </c>
      <c r="G68" s="12">
        <f>LOOKUP(H68,Groups!$C$2:$C$41,Groups!$A$2:$A$41)</f>
        <v>3</v>
      </c>
      <c r="H68" t="s">
        <v>1110</v>
      </c>
      <c r="I68" t="s">
        <v>1111</v>
      </c>
      <c r="J68" s="12">
        <f>IF(NOT(ISERROR(LOOKUP(K68,Groups!$C$2:$C$41,Groups!$B$2:$B$41))),LOOKUP(K68,Groups!$C$2:$C$41,Groups!$B$2:$B$41),"")</f>
        <v>1</v>
      </c>
      <c r="K68" t="s">
        <v>1151</v>
      </c>
      <c r="L68" t="s">
        <v>1151</v>
      </c>
      <c r="M68" t="s">
        <v>1186</v>
      </c>
      <c r="N68" t="b">
        <v>1</v>
      </c>
      <c r="O68" t="str">
        <f t="shared" si="2"/>
        <v>Number KWL_Sup_Air_RPM "Supply Air RPM" &lt;fan&gt; (gKWL_General, gKWL_Status) {channel="modbus:helios-ventilation-easycontrols:modbus-gateway:kwl:supplyAirRpm"}</v>
      </c>
      <c r="P68" t="str">
        <f t="shared" si="3"/>
        <v>Number KWL_Zuluft_RPM "Zuluft RPM" &lt;fan&gt; (gKWL_Allg, gKWL_Status) {channel="modbus:helios-ventilation-easycontrols:modbus-gateway:kwl:supplyAirRpm"}</v>
      </c>
    </row>
    <row r="69" spans="1:16" x14ac:dyDescent="0.25">
      <c r="A69" s="12" t="s">
        <v>115</v>
      </c>
      <c r="B69" t="s">
        <v>225</v>
      </c>
      <c r="C69" t="s">
        <v>562</v>
      </c>
      <c r="D69" t="str">
        <f>C69</f>
        <v>TBD</v>
      </c>
      <c r="E69" s="9" t="s">
        <v>562</v>
      </c>
      <c r="F69" s="9" t="s">
        <v>562</v>
      </c>
      <c r="G69" s="12">
        <f>LOOKUP(H69,Groups!$C$2:$C$41,Groups!$A$2:$A$41)</f>
        <v>3</v>
      </c>
      <c r="H69" t="s">
        <v>1110</v>
      </c>
      <c r="I69" t="s">
        <v>1111</v>
      </c>
      <c r="J69" s="12">
        <f>IF(NOT(ISERROR(LOOKUP(K69,Groups!$C$2:$C$41,Groups!$B$2:$B$41))),LOOKUP(K69,Groups!$C$2:$C$41,Groups!$B$2:$B$41),"")</f>
        <v>1</v>
      </c>
      <c r="K69" t="s">
        <v>1151</v>
      </c>
      <c r="L69" t="s">
        <v>1151</v>
      </c>
      <c r="M69" t="s">
        <v>186</v>
      </c>
      <c r="N69" t="b">
        <v>1</v>
      </c>
      <c r="O69" t="str">
        <f t="shared" si="2"/>
        <v>Number KWL_TBD "TBD" &lt;temperature&gt; (gKWL_General, gKWL_Status) {channel="modbus:helios-ventilation-easycontrols:modbus-gateway:kwl:tbd"}</v>
      </c>
      <c r="P69" t="str">
        <f t="shared" si="3"/>
        <v>Number KWL_TBD "TBD" &lt;temperature&gt; (gKWL_Allg, gKWL_Status) {channel="modbus:helios-ventilation-easycontrols:modbus-gateway:kwl:tbd"}</v>
      </c>
    </row>
    <row r="70" spans="1:16" x14ac:dyDescent="0.25">
      <c r="A70" s="12" t="s">
        <v>57</v>
      </c>
      <c r="B70" t="s">
        <v>225</v>
      </c>
      <c r="C70" t="s">
        <v>511</v>
      </c>
      <c r="D70" t="s">
        <v>666</v>
      </c>
      <c r="E70" s="9" t="s">
        <v>1009</v>
      </c>
      <c r="F70" s="9" t="s">
        <v>955</v>
      </c>
      <c r="G70" s="12">
        <f>LOOKUP(H70,Groups!$C$2:$C$41,Groups!$A$2:$A$41)</f>
        <v>3</v>
      </c>
      <c r="H70" t="s">
        <v>1110</v>
      </c>
      <c r="I70" t="s">
        <v>1111</v>
      </c>
      <c r="J70" s="12">
        <f>IF(NOT(ISERROR(LOOKUP(K70,Groups!$C$2:$C$41,Groups!$B$2:$B$41))),LOOKUP(K70,Groups!$C$2:$C$41,Groups!$B$2:$B$41),"")</f>
        <v>1</v>
      </c>
      <c r="K70" t="s">
        <v>1151</v>
      </c>
      <c r="L70" t="s">
        <v>1151</v>
      </c>
      <c r="M70" t="s">
        <v>186</v>
      </c>
      <c r="N70" t="b">
        <v>1</v>
      </c>
      <c r="O70" t="str">
        <f t="shared" ref="O70:O101" si="4">IF($N70,$B70&amp;" "&amp;item_prefix&amp;"_"&amp;C70&amp;" """&amp;E70&amp;""" &lt;"&amp;$M70&amp;"&gt; ("&amp;group_prefix&amp;item_prefix&amp;"_"&amp;H70&amp;IF(NOT(ISBLANK(K70)),", "&amp;group_prefix&amp;item_prefix&amp;"_"&amp;K70,"")&amp;") {channel="""&amp;channel_prefix&amp;$A70&amp;"""}","")</f>
        <v>Number KWL_Temp_Extract_Air "Temperature Extract Air" &lt;temperature&gt; (gKWL_General, gKWL_Status) {channel="modbus:helios-ventilation-easycontrols:modbus-gateway:kwl:temperatureExtractAir"}</v>
      </c>
      <c r="P70" t="str">
        <f t="shared" ref="P70:P101" si="5">IF($N70,$B70&amp;" "&amp;item_prefix&amp;"_"&amp;D70&amp;" """&amp;F70&amp;""" &lt;"&amp;$M70&amp;"&gt; ("&amp;group_prefix&amp;item_prefix&amp;"_"&amp;I70&amp;IF(NOT(ISBLANK(L70)),", "&amp;group_prefix&amp;item_prefix&amp;"_"&amp;L70,"")&amp;") {channel="""&amp;channel_prefix&amp;$A70&amp;"""}","")</f>
        <v>Number KWL_Temp_Abluft "Temperatur Abluft" &lt;temperature&gt; (gKWL_Allg, gKWL_Status) {channel="modbus:helios-ventilation-easycontrols:modbus-gateway:kwl:temperatureExtractAir"}</v>
      </c>
    </row>
    <row r="71" spans="1:16" x14ac:dyDescent="0.25">
      <c r="A71" s="12" t="s">
        <v>56</v>
      </c>
      <c r="B71" t="s">
        <v>225</v>
      </c>
      <c r="C71" t="s">
        <v>510</v>
      </c>
      <c r="D71" t="s">
        <v>665</v>
      </c>
      <c r="E71" s="9" t="s">
        <v>1008</v>
      </c>
      <c r="F71" s="9" t="s">
        <v>954</v>
      </c>
      <c r="G71" s="12">
        <f>LOOKUP(H71,Groups!$C$2:$C$41,Groups!$A$2:$A$41)</f>
        <v>3</v>
      </c>
      <c r="H71" t="s">
        <v>1110</v>
      </c>
      <c r="I71" t="s">
        <v>1111</v>
      </c>
      <c r="J71" s="12">
        <f>IF(NOT(ISERROR(LOOKUP(K71,Groups!$C$2:$C$41,Groups!$B$2:$B$41))),LOOKUP(K71,Groups!$C$2:$C$41,Groups!$B$2:$B$41),"")</f>
        <v>1</v>
      </c>
      <c r="K71" t="s">
        <v>1151</v>
      </c>
      <c r="L71" t="s">
        <v>1151</v>
      </c>
      <c r="M71" t="s">
        <v>186</v>
      </c>
      <c r="N71" t="b">
        <v>1</v>
      </c>
      <c r="O71" t="str">
        <f t="shared" si="4"/>
        <v>Number KWL_Temp_Outgoing_Air "Temperature Outgoing Air" &lt;temperature&gt; (gKWL_General, gKWL_Status) {channel="modbus:helios-ventilation-easycontrols:modbus-gateway:kwl:temperatureOutgoingAir"}</v>
      </c>
      <c r="P71" t="str">
        <f t="shared" si="5"/>
        <v>Number KWL_Temp_Fortluft "Temperatur Fortluft" &lt;temperature&gt; (gKWL_Allg, gKWL_Status) {channel="modbus:helios-ventilation-easycontrols:modbus-gateway:kwl:temperatureOutgoingAir"}</v>
      </c>
    </row>
    <row r="72" spans="1:16" x14ac:dyDescent="0.25">
      <c r="A72" s="12" t="s">
        <v>54</v>
      </c>
      <c r="B72" t="s">
        <v>225</v>
      </c>
      <c r="C72" t="s">
        <v>508</v>
      </c>
      <c r="D72" t="s">
        <v>663</v>
      </c>
      <c r="E72" s="9" t="s">
        <v>1006</v>
      </c>
      <c r="F72" s="9" t="s">
        <v>952</v>
      </c>
      <c r="G72" s="12">
        <f>LOOKUP(H72,Groups!$C$2:$C$41,Groups!$A$2:$A$41)</f>
        <v>3</v>
      </c>
      <c r="H72" t="s">
        <v>1110</v>
      </c>
      <c r="I72" t="s">
        <v>1111</v>
      </c>
      <c r="J72" s="12">
        <f>IF(NOT(ISERROR(LOOKUP(K72,Groups!$C$2:$C$41,Groups!$B$2:$B$41))),LOOKUP(K72,Groups!$C$2:$C$41,Groups!$B$2:$B$41),"")</f>
        <v>1</v>
      </c>
      <c r="K72" t="s">
        <v>1151</v>
      </c>
      <c r="L72" t="s">
        <v>1151</v>
      </c>
      <c r="M72" t="s">
        <v>186</v>
      </c>
      <c r="N72" t="b">
        <v>1</v>
      </c>
      <c r="O72" t="str">
        <f t="shared" si="4"/>
        <v>Number KWL_Temp_Outside_Air "Temperature Outside Air" &lt;temperature&gt; (gKWL_General, gKWL_Status) {channel="modbus:helios-ventilation-easycontrols:modbus-gateway:kwl:temperatureOutsideAir"}</v>
      </c>
      <c r="P72" t="str">
        <f t="shared" si="5"/>
        <v>Number KWL_Temp_Aussenluft "Temperatur Außenluft" &lt;temperature&gt; (gKWL_Allg, gKWL_Status) {channel="modbus:helios-ventilation-easycontrols:modbus-gateway:kwl:temperatureOutsideAir"}</v>
      </c>
    </row>
    <row r="73" spans="1:16" x14ac:dyDescent="0.25">
      <c r="A73" s="12" t="s">
        <v>55</v>
      </c>
      <c r="B73" t="s">
        <v>225</v>
      </c>
      <c r="C73" t="s">
        <v>509</v>
      </c>
      <c r="D73" t="s">
        <v>664</v>
      </c>
      <c r="E73" s="9" t="s">
        <v>1007</v>
      </c>
      <c r="F73" s="9" t="s">
        <v>953</v>
      </c>
      <c r="G73" s="12">
        <f>LOOKUP(H73,Groups!$C$2:$C$41,Groups!$A$2:$A$41)</f>
        <v>3</v>
      </c>
      <c r="H73" t="s">
        <v>1110</v>
      </c>
      <c r="I73" t="s">
        <v>1111</v>
      </c>
      <c r="J73" s="12">
        <f>IF(NOT(ISERROR(LOOKUP(K73,Groups!$C$2:$C$41,Groups!$B$2:$B$41))),LOOKUP(K73,Groups!$C$2:$C$41,Groups!$B$2:$B$41),"")</f>
        <v>1</v>
      </c>
      <c r="K73" t="s">
        <v>1151</v>
      </c>
      <c r="L73" t="s">
        <v>1151</v>
      </c>
      <c r="M73" t="s">
        <v>186</v>
      </c>
      <c r="N73" t="b">
        <v>1</v>
      </c>
      <c r="O73" t="str">
        <f t="shared" si="4"/>
        <v>Number KWL_Temp_Sup_Air "Temperature Sup Air" &lt;temperature&gt; (gKWL_General, gKWL_Status) {channel="modbus:helios-ventilation-easycontrols:modbus-gateway:kwl:temperatureSupplyAir"}</v>
      </c>
      <c r="P73" t="str">
        <f t="shared" si="5"/>
        <v>Number KWL_Temp_Zuluft "Temperatur Zuluft" &lt;temperature&gt; (gKWL_Allg, gKWL_Status) {channel="modbus:helios-ventilation-easycontrols:modbus-gateway:kwl:temperatureSupplyAir"}</v>
      </c>
    </row>
    <row r="74" spans="1:16" x14ac:dyDescent="0.25">
      <c r="A74" s="12" t="s">
        <v>179</v>
      </c>
      <c r="B74" t="s">
        <v>224</v>
      </c>
      <c r="C74" t="s">
        <v>505</v>
      </c>
      <c r="D74" t="s">
        <v>780</v>
      </c>
      <c r="E74" s="9" t="s">
        <v>914</v>
      </c>
      <c r="F74" s="9" t="s">
        <v>1109</v>
      </c>
      <c r="G74" s="12">
        <f>LOOKUP(H74,Groups!$C$2:$C$41,Groups!$A$2:$A$41)</f>
        <v>3</v>
      </c>
      <c r="H74" t="s">
        <v>1110</v>
      </c>
      <c r="I74" t="s">
        <v>1111</v>
      </c>
      <c r="J74" s="12">
        <f>IF(NOT(ISERROR(LOOKUP(K74,Groups!$C$2:$C$41,Groups!$B$2:$B$41))),LOOKUP(K74,Groups!$C$2:$C$41,Groups!$B$2:$B$41),"")</f>
        <v>2</v>
      </c>
      <c r="K74" t="s">
        <v>493</v>
      </c>
      <c r="L74" t="s">
        <v>763</v>
      </c>
      <c r="M74" t="s">
        <v>1182</v>
      </c>
      <c r="N74" t="b">
        <v>1</v>
      </c>
      <c r="O74" t="str">
        <f t="shared" si="4"/>
        <v>Switch KWL_Clear_Error "Clear Error" &lt;settings&gt; (gKWL_General, gKWL_Errors) {channel="modbus:helios-ventilation-easycontrols:modbus-gateway:kwl:clearError"}</v>
      </c>
      <c r="P74" t="str">
        <f t="shared" si="5"/>
        <v>Switch KWL_Fehler_loeschen "Fehler löschen" &lt;settings&gt; (gKWL_Allg, gKWL_Fehler) {channel="modbus:helios-ventilation-easycontrols:modbus-gateway:kwl:clearError"}</v>
      </c>
    </row>
    <row r="75" spans="1:16" x14ac:dyDescent="0.25">
      <c r="A75" s="12" t="s">
        <v>159</v>
      </c>
      <c r="B75" t="s">
        <v>225</v>
      </c>
      <c r="C75" t="s">
        <v>493</v>
      </c>
      <c r="D75" t="s">
        <v>763</v>
      </c>
      <c r="E75" s="9" t="s">
        <v>493</v>
      </c>
      <c r="F75" s="9" t="s">
        <v>763</v>
      </c>
      <c r="G75" s="12">
        <f>LOOKUP(H75,Groups!$C$2:$C$41,Groups!$A$2:$A$41)</f>
        <v>3</v>
      </c>
      <c r="H75" t="s">
        <v>1110</v>
      </c>
      <c r="I75" t="s">
        <v>1111</v>
      </c>
      <c r="J75" s="12">
        <f>IF(NOT(ISERROR(LOOKUP(K75,Groups!$C$2:$C$41,Groups!$B$2:$B$41))),LOOKUP(K75,Groups!$C$2:$C$41,Groups!$B$2:$B$41),"")</f>
        <v>2</v>
      </c>
      <c r="K75" t="s">
        <v>493</v>
      </c>
      <c r="L75" t="s">
        <v>763</v>
      </c>
      <c r="M75" t="s">
        <v>1199</v>
      </c>
      <c r="N75" t="b">
        <v>1</v>
      </c>
      <c r="O75" t="str">
        <f t="shared" si="4"/>
        <v>Number KWL_Errors "Errors" &lt;error&gt; (gKWL_General, gKWL_Errors) {channel="modbus:helios-ventilation-easycontrols:modbus-gateway:kwl:errors"}</v>
      </c>
      <c r="P75" t="str">
        <f t="shared" si="5"/>
        <v>Number KWL_Fehler "Fehler" &lt;error&gt; (gKWL_Allg, gKWL_Fehler) {channel="modbus:helios-ventilation-easycontrols:modbus-gateway:kwl:errors"}</v>
      </c>
    </row>
    <row r="76" spans="1:16" x14ac:dyDescent="0.25">
      <c r="A76" s="12" t="s">
        <v>165</v>
      </c>
      <c r="B76" t="s">
        <v>221</v>
      </c>
      <c r="C76" t="s">
        <v>499</v>
      </c>
      <c r="D76" t="s">
        <v>768</v>
      </c>
      <c r="E76" s="9" t="s">
        <v>910</v>
      </c>
      <c r="F76" s="9" t="s">
        <v>823</v>
      </c>
      <c r="G76" s="12">
        <f>LOOKUP(H76,Groups!$C$2:$C$41,Groups!$A$2:$A$41)</f>
        <v>3</v>
      </c>
      <c r="H76" t="s">
        <v>1110</v>
      </c>
      <c r="I76" t="s">
        <v>1111</v>
      </c>
      <c r="J76" s="12">
        <f>IF(NOT(ISERROR(LOOKUP(K76,Groups!$C$2:$C$41,Groups!$B$2:$B$41))),LOOKUP(K76,Groups!$C$2:$C$41,Groups!$B$2:$B$41),"")</f>
        <v>2</v>
      </c>
      <c r="K76" t="s">
        <v>493</v>
      </c>
      <c r="L76" t="s">
        <v>763</v>
      </c>
      <c r="M76" t="s">
        <v>1199</v>
      </c>
      <c r="N76" t="b">
        <v>1</v>
      </c>
      <c r="O76" t="str">
        <f t="shared" si="4"/>
        <v>String KWL_Errors_Msg "Errors Msg" &lt;error&gt; (gKWL_General, gKWL_Errors) {channel="modbus:helios-ventilation-easycontrols:modbus-gateway:kwl:errorsMsg"}</v>
      </c>
      <c r="P76" t="str">
        <f t="shared" si="5"/>
        <v>String KWL_Fehler_Text "Fehler Text" &lt;error&gt; (gKWL_Allg, gKWL_Fehler) {channel="modbus:helios-ventilation-easycontrols:modbus-gateway:kwl:errorsMsg"}</v>
      </c>
    </row>
    <row r="77" spans="1:16" x14ac:dyDescent="0.25">
      <c r="A77" s="12" t="s">
        <v>161</v>
      </c>
      <c r="B77" t="s">
        <v>225</v>
      </c>
      <c r="C77" t="s">
        <v>495</v>
      </c>
      <c r="D77" t="str">
        <f>C77</f>
        <v>Infos</v>
      </c>
      <c r="E77" s="9" t="s">
        <v>495</v>
      </c>
      <c r="F77" s="9" t="s">
        <v>495</v>
      </c>
      <c r="G77" s="12">
        <f>LOOKUP(H77,Groups!$C$2:$C$41,Groups!$A$2:$A$41)</f>
        <v>3</v>
      </c>
      <c r="H77" t="s">
        <v>1110</v>
      </c>
      <c r="I77" t="s">
        <v>1111</v>
      </c>
      <c r="J77" s="12">
        <f>IF(NOT(ISERROR(LOOKUP(K77,Groups!$C$2:$C$41,Groups!$B$2:$B$41))),LOOKUP(K77,Groups!$C$2:$C$41,Groups!$B$2:$B$41),"")</f>
        <v>2</v>
      </c>
      <c r="K77" t="s">
        <v>493</v>
      </c>
      <c r="L77" t="s">
        <v>763</v>
      </c>
      <c r="M77" t="s">
        <v>1199</v>
      </c>
      <c r="N77" t="b">
        <v>1</v>
      </c>
      <c r="O77" t="str">
        <f t="shared" si="4"/>
        <v>Number KWL_Infos "Infos" &lt;error&gt; (gKWL_General, gKWL_Errors) {channel="modbus:helios-ventilation-easycontrols:modbus-gateway:kwl:infos"}</v>
      </c>
      <c r="P77" t="str">
        <f t="shared" si="5"/>
        <v>Number KWL_Infos "Infos" &lt;error&gt; (gKWL_Allg, gKWL_Fehler) {channel="modbus:helios-ventilation-easycontrols:modbus-gateway:kwl:infos"}</v>
      </c>
    </row>
    <row r="78" spans="1:16" x14ac:dyDescent="0.25">
      <c r="A78" s="12" t="s">
        <v>167</v>
      </c>
      <c r="B78" t="s">
        <v>221</v>
      </c>
      <c r="C78" t="s">
        <v>501</v>
      </c>
      <c r="D78" t="s">
        <v>770</v>
      </c>
      <c r="E78" s="9" t="s">
        <v>912</v>
      </c>
      <c r="F78" s="9" t="s">
        <v>825</v>
      </c>
      <c r="G78" s="12">
        <f>LOOKUP(H78,Groups!$C$2:$C$41,Groups!$A$2:$A$41)</f>
        <v>3</v>
      </c>
      <c r="H78" t="s">
        <v>1110</v>
      </c>
      <c r="I78" t="s">
        <v>1111</v>
      </c>
      <c r="J78" s="12">
        <f>IF(NOT(ISERROR(LOOKUP(K78,Groups!$C$2:$C$41,Groups!$B$2:$B$41))),LOOKUP(K78,Groups!$C$2:$C$41,Groups!$B$2:$B$41),"")</f>
        <v>2</v>
      </c>
      <c r="K78" t="s">
        <v>493</v>
      </c>
      <c r="L78" t="s">
        <v>763</v>
      </c>
      <c r="M78" t="s">
        <v>1199</v>
      </c>
      <c r="N78" t="b">
        <v>1</v>
      </c>
      <c r="O78" t="str">
        <f t="shared" si="4"/>
        <v>String KWL_Infos_Msg "Infos Msg" &lt;error&gt; (gKWL_General, gKWL_Errors) {channel="modbus:helios-ventilation-easycontrols:modbus-gateway:kwl:infosMsg"}</v>
      </c>
      <c r="P78" t="str">
        <f t="shared" si="5"/>
        <v>String KWL_Infos_Text "Infos Text" &lt;error&gt; (gKWL_Allg, gKWL_Fehler) {channel="modbus:helios-ventilation-easycontrols:modbus-gateway:kwl:infosMsg"}</v>
      </c>
    </row>
    <row r="79" spans="1:16" x14ac:dyDescent="0.25">
      <c r="A79" s="12" t="s">
        <v>162</v>
      </c>
      <c r="B79" t="s">
        <v>225</v>
      </c>
      <c r="C79" t="s">
        <v>496</v>
      </c>
      <c r="D79" t="s">
        <v>765</v>
      </c>
      <c r="E79" s="9" t="s">
        <v>907</v>
      </c>
      <c r="F79" s="9" t="s">
        <v>1090</v>
      </c>
      <c r="G79" s="12">
        <f>LOOKUP(H79,Groups!$C$2:$C$41,Groups!$A$2:$A$41)</f>
        <v>3</v>
      </c>
      <c r="H79" t="s">
        <v>1110</v>
      </c>
      <c r="I79" t="s">
        <v>1111</v>
      </c>
      <c r="J79" s="12">
        <f>IF(NOT(ISERROR(LOOKUP(K79,Groups!$C$2:$C$41,Groups!$B$2:$B$41))),LOOKUP(K79,Groups!$C$2:$C$41,Groups!$B$2:$B$41),"")</f>
        <v>2</v>
      </c>
      <c r="K79" t="s">
        <v>493</v>
      </c>
      <c r="L79" t="s">
        <v>763</v>
      </c>
      <c r="M79" t="s">
        <v>1199</v>
      </c>
      <c r="N79" t="b">
        <v>1</v>
      </c>
      <c r="O79" t="str">
        <f t="shared" si="4"/>
        <v>Number KWL_No_Of_Errors "No Of Errors" &lt;error&gt; (gKWL_General, gKWL_Errors) {channel="modbus:helios-ventilation-easycontrols:modbus-gateway:kwl:noOfErrors"}</v>
      </c>
      <c r="P79" t="str">
        <f t="shared" si="5"/>
        <v>Number KWL_Anz_Fehler "Anzahl Fehler" &lt;error&gt; (gKWL_Allg, gKWL_Fehler) {channel="modbus:helios-ventilation-easycontrols:modbus-gateway:kwl:noOfErrors"}</v>
      </c>
    </row>
    <row r="80" spans="1:16" x14ac:dyDescent="0.25">
      <c r="A80" s="12" t="s">
        <v>164</v>
      </c>
      <c r="B80" t="s">
        <v>225</v>
      </c>
      <c r="C80" t="s">
        <v>498</v>
      </c>
      <c r="D80" t="s">
        <v>767</v>
      </c>
      <c r="E80" s="9" t="s">
        <v>909</v>
      </c>
      <c r="F80" s="9" t="s">
        <v>1092</v>
      </c>
      <c r="G80" s="12">
        <f>LOOKUP(H80,Groups!$C$2:$C$41,Groups!$A$2:$A$41)</f>
        <v>3</v>
      </c>
      <c r="H80" t="s">
        <v>1110</v>
      </c>
      <c r="I80" t="s">
        <v>1111</v>
      </c>
      <c r="J80" s="12">
        <f>IF(NOT(ISERROR(LOOKUP(K80,Groups!$C$2:$C$41,Groups!$B$2:$B$41))),LOOKUP(K80,Groups!$C$2:$C$41,Groups!$B$2:$B$41),"")</f>
        <v>2</v>
      </c>
      <c r="K80" t="s">
        <v>493</v>
      </c>
      <c r="L80" t="s">
        <v>763</v>
      </c>
      <c r="M80" t="s">
        <v>1199</v>
      </c>
      <c r="N80" t="b">
        <v>1</v>
      </c>
      <c r="O80" t="str">
        <f t="shared" si="4"/>
        <v>Number KWL_No_Of_Infos "No Of Infos" &lt;error&gt; (gKWL_General, gKWL_Errors) {channel="modbus:helios-ventilation-easycontrols:modbus-gateway:kwl:noOfInfos"}</v>
      </c>
      <c r="P80" t="str">
        <f t="shared" si="5"/>
        <v>Number KWL_Anz_Infos "Anzahl Infos" &lt;error&gt; (gKWL_Allg, gKWL_Fehler) {channel="modbus:helios-ventilation-easycontrols:modbus-gateway:kwl:noOfInfos"}</v>
      </c>
    </row>
    <row r="81" spans="1:16" x14ac:dyDescent="0.25">
      <c r="A81" s="12" t="s">
        <v>163</v>
      </c>
      <c r="B81" t="s">
        <v>225</v>
      </c>
      <c r="C81" t="s">
        <v>497</v>
      </c>
      <c r="D81" t="s">
        <v>766</v>
      </c>
      <c r="E81" s="9" t="s">
        <v>908</v>
      </c>
      <c r="F81" s="9" t="s">
        <v>1091</v>
      </c>
      <c r="G81" s="12">
        <f>LOOKUP(H81,Groups!$C$2:$C$41,Groups!$A$2:$A$41)</f>
        <v>3</v>
      </c>
      <c r="H81" t="s">
        <v>1110</v>
      </c>
      <c r="I81" t="s">
        <v>1111</v>
      </c>
      <c r="J81" s="12">
        <f>IF(NOT(ISERROR(LOOKUP(K81,Groups!$C$2:$C$41,Groups!$B$2:$B$41))),LOOKUP(K81,Groups!$C$2:$C$41,Groups!$B$2:$B$41),"")</f>
        <v>2</v>
      </c>
      <c r="K81" t="s">
        <v>493</v>
      </c>
      <c r="L81" t="s">
        <v>763</v>
      </c>
      <c r="M81" t="s">
        <v>1199</v>
      </c>
      <c r="N81" t="b">
        <v>1</v>
      </c>
      <c r="O81" t="str">
        <f t="shared" si="4"/>
        <v>Number KWL_No_Of_Warnings "No Of Warnings" &lt;error&gt; (gKWL_General, gKWL_Errors) {channel="modbus:helios-ventilation-easycontrols:modbus-gateway:kwl:noOfWarnings"}</v>
      </c>
      <c r="P81" t="str">
        <f t="shared" si="5"/>
        <v>Number KWL_Anz_Warnungen "Anzahl Warnungen" &lt;error&gt; (gKWL_Allg, gKWL_Fehler) {channel="modbus:helios-ventilation-easycontrols:modbus-gateway:kwl:noOfWarnings"}</v>
      </c>
    </row>
    <row r="82" spans="1:16" x14ac:dyDescent="0.25">
      <c r="A82" s="12" t="s">
        <v>168</v>
      </c>
      <c r="B82" t="s">
        <v>221</v>
      </c>
      <c r="C82" t="s">
        <v>502</v>
      </c>
      <c r="D82" t="s">
        <v>771</v>
      </c>
      <c r="E82" s="9" t="s">
        <v>913</v>
      </c>
      <c r="F82" s="9" t="s">
        <v>771</v>
      </c>
      <c r="G82" s="12">
        <f>LOOKUP(H82,Groups!$C$2:$C$41,Groups!$A$2:$A$41)</f>
        <v>3</v>
      </c>
      <c r="H82" t="s">
        <v>1110</v>
      </c>
      <c r="I82" t="s">
        <v>1111</v>
      </c>
      <c r="J82" s="12">
        <f>IF(NOT(ISERROR(LOOKUP(K82,Groups!$C$2:$C$41,Groups!$B$2:$B$41))),LOOKUP(K82,Groups!$C$2:$C$41,Groups!$B$2:$B$41),"")</f>
        <v>2</v>
      </c>
      <c r="K82" t="s">
        <v>493</v>
      </c>
      <c r="L82" t="s">
        <v>763</v>
      </c>
      <c r="M82" t="s">
        <v>1199</v>
      </c>
      <c r="N82" t="b">
        <v>1</v>
      </c>
      <c r="O82" t="str">
        <f t="shared" si="4"/>
        <v>String KWL_Status_Flags "Status Flags" &lt;error&gt; (gKWL_General, gKWL_Errors) {channel="modbus:helios-ventilation-easycontrols:modbus-gateway:kwl:statusFlags"}</v>
      </c>
      <c r="P82" t="str">
        <f t="shared" si="5"/>
        <v>String KWL_Statusflags "Statusflags" &lt;error&gt; (gKWL_Allg, gKWL_Fehler) {channel="modbus:helios-ventilation-easycontrols:modbus-gateway:kwl:statusFlags"}</v>
      </c>
    </row>
    <row r="83" spans="1:16" x14ac:dyDescent="0.25">
      <c r="A83" s="12" t="s">
        <v>160</v>
      </c>
      <c r="B83" t="s">
        <v>225</v>
      </c>
      <c r="C83" t="s">
        <v>494</v>
      </c>
      <c r="D83" t="s">
        <v>764</v>
      </c>
      <c r="E83" s="9" t="s">
        <v>494</v>
      </c>
      <c r="F83" s="9" t="s">
        <v>764</v>
      </c>
      <c r="G83" s="12">
        <f>LOOKUP(H83,Groups!$C$2:$C$41,Groups!$A$2:$A$41)</f>
        <v>3</v>
      </c>
      <c r="H83" t="s">
        <v>1110</v>
      </c>
      <c r="I83" t="s">
        <v>1111</v>
      </c>
      <c r="J83" s="12">
        <f>IF(NOT(ISERROR(LOOKUP(K83,Groups!$C$2:$C$41,Groups!$B$2:$B$41))),LOOKUP(K83,Groups!$C$2:$C$41,Groups!$B$2:$B$41),"")</f>
        <v>2</v>
      </c>
      <c r="K83" t="s">
        <v>493</v>
      </c>
      <c r="L83" t="s">
        <v>763</v>
      </c>
      <c r="M83" t="s">
        <v>1199</v>
      </c>
      <c r="N83" t="b">
        <v>1</v>
      </c>
      <c r="O83" t="str">
        <f t="shared" si="4"/>
        <v>Number KWL_Warnings "Warnings" &lt;error&gt; (gKWL_General, gKWL_Errors) {channel="modbus:helios-ventilation-easycontrols:modbus-gateway:kwl:warnings"}</v>
      </c>
      <c r="P83" t="str">
        <f t="shared" si="5"/>
        <v>Number KWL_Warnungen "Warnungen" &lt;error&gt; (gKWL_Allg, gKWL_Fehler) {channel="modbus:helios-ventilation-easycontrols:modbus-gateway:kwl:warnings"}</v>
      </c>
    </row>
    <row r="84" spans="1:16" x14ac:dyDescent="0.25">
      <c r="A84" s="12" t="s">
        <v>166</v>
      </c>
      <c r="B84" t="s">
        <v>221</v>
      </c>
      <c r="C84" t="s">
        <v>500</v>
      </c>
      <c r="D84" t="s">
        <v>769</v>
      </c>
      <c r="E84" s="9" t="s">
        <v>911</v>
      </c>
      <c r="F84" s="9" t="s">
        <v>824</v>
      </c>
      <c r="G84" s="12">
        <f>LOOKUP(H84,Groups!$C$2:$C$41,Groups!$A$2:$A$41)</f>
        <v>3</v>
      </c>
      <c r="H84" t="s">
        <v>1110</v>
      </c>
      <c r="I84" t="s">
        <v>1111</v>
      </c>
      <c r="J84" s="12">
        <f>IF(NOT(ISERROR(LOOKUP(K84,Groups!$C$2:$C$41,Groups!$B$2:$B$41))),LOOKUP(K84,Groups!$C$2:$C$41,Groups!$B$2:$B$41),"")</f>
        <v>2</v>
      </c>
      <c r="K84" t="s">
        <v>493</v>
      </c>
      <c r="L84" t="s">
        <v>763</v>
      </c>
      <c r="M84" t="s">
        <v>1199</v>
      </c>
      <c r="N84" t="b">
        <v>1</v>
      </c>
      <c r="O84" t="str">
        <f t="shared" si="4"/>
        <v>String KWL_Warnings_Msg "Warnings Msg" &lt;error&gt; (gKWL_General, gKWL_Errors) {channel="modbus:helios-ventilation-easycontrols:modbus-gateway:kwl:warningsMsg"}</v>
      </c>
      <c r="P84" t="str">
        <f t="shared" si="5"/>
        <v>String KWL_Warnungen_Text "Warnungen Text" &lt;error&gt; (gKWL_Allg, gKWL_Fehler) {channel="modbus:helios-ventilation-easycontrols:modbus-gateway:kwl:warningsMsg"}</v>
      </c>
    </row>
    <row r="85" spans="1:16" x14ac:dyDescent="0.25">
      <c r="A85" s="12" t="s">
        <v>0</v>
      </c>
      <c r="B85" t="s">
        <v>221</v>
      </c>
      <c r="C85" t="s">
        <v>431</v>
      </c>
      <c r="D85" t="s">
        <v>610</v>
      </c>
      <c r="E85" s="9" t="s">
        <v>848</v>
      </c>
      <c r="F85" s="9" t="s">
        <v>610</v>
      </c>
      <c r="G85" s="12">
        <f>LOOKUP(H85,Groups!$C$2:$C$41,Groups!$A$2:$A$41)</f>
        <v>3</v>
      </c>
      <c r="H85" t="s">
        <v>1110</v>
      </c>
      <c r="I85" t="s">
        <v>1111</v>
      </c>
      <c r="J85" s="12">
        <f>IF(NOT(ISERROR(LOOKUP(K85,Groups!$C$2:$C$41,Groups!$B$2:$B$41))),LOOKUP(K85,Groups!$C$2:$C$41,Groups!$B$2:$B$41),"")</f>
        <v>3</v>
      </c>
      <c r="K85" t="s">
        <v>1125</v>
      </c>
      <c r="L85" t="s">
        <v>1127</v>
      </c>
      <c r="M85" t="s">
        <v>1180</v>
      </c>
      <c r="N85" t="b">
        <v>1</v>
      </c>
      <c r="O85" t="str">
        <f t="shared" si="4"/>
        <v>String KWL_Article_Description "Article Description" &lt;text&gt; (gKWL_General, gKWL_Unit) {channel="modbus:helios-ventilation-easycontrols:modbus-gateway:kwl:articleDescription"}</v>
      </c>
      <c r="P85" t="str">
        <f t="shared" si="5"/>
        <v>String KWL_Artikelbeschreibung "Artikelbeschreibung" &lt;text&gt; (gKWL_Allg, gKWL_Geraet) {channel="modbus:helios-ventilation-easycontrols:modbus-gateway:kwl:articleDescription"}</v>
      </c>
    </row>
    <row r="86" spans="1:16" x14ac:dyDescent="0.25">
      <c r="A86" s="12" t="s">
        <v>117</v>
      </c>
      <c r="B86" t="s">
        <v>224</v>
      </c>
      <c r="C86" t="s">
        <v>490</v>
      </c>
      <c r="D86" t="s">
        <v>722</v>
      </c>
      <c r="E86" s="9" t="s">
        <v>884</v>
      </c>
      <c r="F86" s="9" t="s">
        <v>722</v>
      </c>
      <c r="G86" s="12">
        <f>LOOKUP(H86,Groups!$C$2:$C$41,Groups!$A$2:$A$41)</f>
        <v>3</v>
      </c>
      <c r="H86" t="s">
        <v>1110</v>
      </c>
      <c r="I86" t="s">
        <v>1111</v>
      </c>
      <c r="J86" s="12">
        <f>IF(NOT(ISERROR(LOOKUP(K86,Groups!$C$2:$C$41,Groups!$B$2:$B$41))),LOOKUP(K86,Groups!$C$2:$C$41,Groups!$B$2:$B$41),"")</f>
        <v>3</v>
      </c>
      <c r="K86" t="s">
        <v>1125</v>
      </c>
      <c r="L86" t="s">
        <v>1127</v>
      </c>
      <c r="M86" t="s">
        <v>1182</v>
      </c>
      <c r="N86" t="b">
        <v>1</v>
      </c>
      <c r="O86" t="str">
        <f t="shared" si="4"/>
        <v>Switch KWL_Factory_Reset "Factory Reset" &lt;settings&gt; (gKWL_General, gKWL_Unit) {channel="modbus:helios-ventilation-easycontrols:modbus-gateway:kwl:factoryReset"}</v>
      </c>
      <c r="P86" t="str">
        <f t="shared" si="5"/>
        <v>Switch KWL_Werksreset "Werksreset" &lt;settings&gt; (gKWL_Allg, gKWL_Geraet) {channel="modbus:helios-ventilation-easycontrols:modbus-gateway:kwl:factoryReset"}</v>
      </c>
    </row>
    <row r="87" spans="1:16" x14ac:dyDescent="0.25">
      <c r="A87" s="12" t="s">
        <v>116</v>
      </c>
      <c r="B87" t="s">
        <v>224</v>
      </c>
      <c r="C87" t="s">
        <v>563</v>
      </c>
      <c r="D87" t="s">
        <v>721</v>
      </c>
      <c r="E87" s="9" t="s">
        <v>883</v>
      </c>
      <c r="F87" s="9" t="s">
        <v>799</v>
      </c>
      <c r="G87" s="12">
        <f>LOOKUP(H87,Groups!$C$2:$C$41,Groups!$A$2:$A$41)</f>
        <v>3</v>
      </c>
      <c r="H87" t="s">
        <v>1110</v>
      </c>
      <c r="I87" t="s">
        <v>1111</v>
      </c>
      <c r="J87" s="12">
        <f>IF(NOT(ISERROR(LOOKUP(K87,Groups!$C$2:$C$41,Groups!$B$2:$B$41))),LOOKUP(K87,Groups!$C$2:$C$41,Groups!$B$2:$B$41),"")</f>
        <v>3</v>
      </c>
      <c r="K87" t="s">
        <v>1125</v>
      </c>
      <c r="L87" t="s">
        <v>1127</v>
      </c>
      <c r="M87" t="s">
        <v>1182</v>
      </c>
      <c r="N87" t="b">
        <v>1</v>
      </c>
      <c r="O87" t="str">
        <f t="shared" si="4"/>
        <v>Switch KWL_Factory_Setting_WZU "Factory Setting WZU" &lt;settings&gt; (gKWL_General, gKWL_Unit) {channel="modbus:helios-ventilation-easycontrols:modbus-gateway:kwl:factorySettingWzu"}</v>
      </c>
      <c r="P87" t="str">
        <f t="shared" si="5"/>
        <v>Switch KWL_Auslieferzustand_WZU "Auslieferzustand WZU" &lt;settings&gt; (gKWL_Allg, gKWL_Geraet) {channel="modbus:helios-ventilation-easycontrols:modbus-gateway:kwl:factorySettingWzu"}</v>
      </c>
    </row>
    <row r="88" spans="1:16" x14ac:dyDescent="0.25">
      <c r="A88" s="12" t="s">
        <v>2</v>
      </c>
      <c r="B88" t="s">
        <v>221</v>
      </c>
      <c r="C88" t="s">
        <v>436</v>
      </c>
      <c r="D88" t="s">
        <v>612</v>
      </c>
      <c r="E88" s="9" t="s">
        <v>850</v>
      </c>
      <c r="F88" s="9" t="s">
        <v>782</v>
      </c>
      <c r="G88" s="12">
        <f>LOOKUP(H88,Groups!$C$2:$C$41,Groups!$A$2:$A$41)</f>
        <v>3</v>
      </c>
      <c r="H88" t="s">
        <v>1110</v>
      </c>
      <c r="I88" t="s">
        <v>1111</v>
      </c>
      <c r="J88" s="12">
        <f>IF(NOT(ISERROR(LOOKUP(K88,Groups!$C$2:$C$41,Groups!$B$2:$B$41))),LOOKUP(K88,Groups!$C$2:$C$41,Groups!$B$2:$B$41),"")</f>
        <v>3</v>
      </c>
      <c r="K88" t="s">
        <v>1125</v>
      </c>
      <c r="L88" t="s">
        <v>1127</v>
      </c>
      <c r="M88" t="s">
        <v>1181</v>
      </c>
      <c r="N88" t="b">
        <v>1</v>
      </c>
      <c r="O88" t="str">
        <f t="shared" si="4"/>
        <v>String KWL_MAC_Address "MAC Address" &lt;network&gt; (gKWL_General, gKWL_Unit) {channel="modbus:helios-ventilation-easycontrols:modbus-gateway:kwl:macAddress"}</v>
      </c>
      <c r="P88" t="str">
        <f t="shared" si="5"/>
        <v>String KWL_MAC_Adresse "MAC Adresse" &lt;network&gt; (gKWL_Allg, gKWL_Geraet) {channel="modbus:helios-ventilation-easycontrols:modbus-gateway:kwl:macAddress"}</v>
      </c>
    </row>
    <row r="89" spans="1:16" x14ac:dyDescent="0.25">
      <c r="A89" s="12" t="s">
        <v>95</v>
      </c>
      <c r="B89" t="s">
        <v>221</v>
      </c>
      <c r="C89" t="s">
        <v>486</v>
      </c>
      <c r="D89" t="str">
        <f>C89</f>
        <v>Prod_Code</v>
      </c>
      <c r="E89" s="9" t="s">
        <v>321</v>
      </c>
      <c r="F89" s="9" t="s">
        <v>1147</v>
      </c>
      <c r="G89" s="12">
        <f>LOOKUP(H89,Groups!$C$2:$C$41,Groups!$A$2:$A$41)</f>
        <v>3</v>
      </c>
      <c r="H89" t="s">
        <v>1110</v>
      </c>
      <c r="I89" t="s">
        <v>1111</v>
      </c>
      <c r="J89" s="12">
        <f>IF(NOT(ISERROR(LOOKUP(K89,Groups!$C$2:$C$41,Groups!$B$2:$B$41))),LOOKUP(K89,Groups!$C$2:$C$41,Groups!$B$2:$B$41),"")</f>
        <v>3</v>
      </c>
      <c r="K89" t="s">
        <v>1125</v>
      </c>
      <c r="L89" t="s">
        <v>1127</v>
      </c>
      <c r="M89" t="s">
        <v>1180</v>
      </c>
      <c r="N89" t="b">
        <v>1</v>
      </c>
      <c r="O89" t="str">
        <f t="shared" si="4"/>
        <v>String KWL_Prod_Code "Production Code" &lt;text&gt; (gKWL_General, gKWL_Unit) {channel="modbus:helios-ventilation-easycontrols:modbus-gateway:kwl:prodCode"}</v>
      </c>
      <c r="P89" t="str">
        <f t="shared" si="5"/>
        <v>String KWL_Prod_Code "Produktions-Code" &lt;text&gt; (gKWL_Allg, gKWL_Geraet) {channel="modbus:helios-ventilation-easycontrols:modbus-gateway:kwl:prodCode"}</v>
      </c>
    </row>
    <row r="90" spans="1:16" x14ac:dyDescent="0.25">
      <c r="A90" s="12" t="s">
        <v>1</v>
      </c>
      <c r="B90" t="s">
        <v>221</v>
      </c>
      <c r="C90" t="s">
        <v>432</v>
      </c>
      <c r="D90" t="s">
        <v>611</v>
      </c>
      <c r="E90" s="9" t="s">
        <v>849</v>
      </c>
      <c r="F90" s="9" t="s">
        <v>781</v>
      </c>
      <c r="G90" s="12">
        <f>LOOKUP(H90,Groups!$C$2:$C$41,Groups!$A$2:$A$41)</f>
        <v>3</v>
      </c>
      <c r="H90" t="s">
        <v>1110</v>
      </c>
      <c r="I90" t="s">
        <v>1111</v>
      </c>
      <c r="J90" s="12">
        <f>IF(NOT(ISERROR(LOOKUP(K90,Groups!$C$2:$C$41,Groups!$B$2:$B$41))),LOOKUP(K90,Groups!$C$2:$C$41,Groups!$B$2:$B$41),"")</f>
        <v>3</v>
      </c>
      <c r="K90" t="s">
        <v>1125</v>
      </c>
      <c r="L90" t="s">
        <v>1127</v>
      </c>
      <c r="M90" t="s">
        <v>1180</v>
      </c>
      <c r="N90" t="b">
        <v>1</v>
      </c>
      <c r="O90" t="str">
        <f t="shared" si="4"/>
        <v>String KWL_Ref_No "Ref No" &lt;text&gt; (gKWL_General, gKWL_Unit) {channel="modbus:helios-ventilation-easycontrols:modbus-gateway:kwl:refNo"}</v>
      </c>
      <c r="P90" t="str">
        <f t="shared" si="5"/>
        <v>String KWL_Ref_Nr "Ref Nr" &lt;text&gt; (gKWL_Allg, gKWL_Geraet) {channel="modbus:helios-ventilation-easycontrols:modbus-gateway:kwl:refNo"}</v>
      </c>
    </row>
    <row r="91" spans="1:16" x14ac:dyDescent="0.25">
      <c r="A91" s="12" t="s">
        <v>158</v>
      </c>
      <c r="B91" t="s">
        <v>224</v>
      </c>
      <c r="C91" t="s">
        <v>492</v>
      </c>
      <c r="D91" t="str">
        <f>C91</f>
        <v>Reset_Flag</v>
      </c>
      <c r="E91" s="9" t="s">
        <v>822</v>
      </c>
      <c r="F91" s="9" t="s">
        <v>822</v>
      </c>
      <c r="G91" s="12">
        <f>LOOKUP(H91,Groups!$C$2:$C$41,Groups!$A$2:$A$41)</f>
        <v>3</v>
      </c>
      <c r="H91" t="s">
        <v>1110</v>
      </c>
      <c r="I91" t="s">
        <v>1111</v>
      </c>
      <c r="J91" s="12">
        <f>IF(NOT(ISERROR(LOOKUP(K91,Groups!$C$2:$C$41,Groups!$B$2:$B$41))),LOOKUP(K91,Groups!$C$2:$C$41,Groups!$B$2:$B$41),"")</f>
        <v>3</v>
      </c>
      <c r="K91" t="s">
        <v>1125</v>
      </c>
      <c r="L91" t="s">
        <v>1127</v>
      </c>
      <c r="M91" t="s">
        <v>1182</v>
      </c>
      <c r="N91" t="b">
        <v>1</v>
      </c>
      <c r="O91" t="str">
        <f t="shared" si="4"/>
        <v>Switch KWL_Reset_Flag "Reset Flag" &lt;settings&gt; (gKWL_General, gKWL_Unit) {channel="modbus:helios-ventilation-easycontrols:modbus-gateway:kwl:resetFlag"}</v>
      </c>
      <c r="P91" t="str">
        <f t="shared" si="5"/>
        <v>Switch KWL_Reset_Flag "Reset Flag" &lt;settings&gt; (gKWL_Allg, gKWL_Geraet) {channel="modbus:helios-ventilation-easycontrols:modbus-gateway:kwl:resetFlag"}</v>
      </c>
    </row>
    <row r="92" spans="1:16" x14ac:dyDescent="0.25">
      <c r="A92" s="12" t="s">
        <v>94</v>
      </c>
      <c r="B92" t="s">
        <v>221</v>
      </c>
      <c r="C92" t="s">
        <v>485</v>
      </c>
      <c r="D92" t="str">
        <f>C92</f>
        <v>Ser_No</v>
      </c>
      <c r="E92" s="9" t="s">
        <v>1027</v>
      </c>
      <c r="F92" s="9" t="s">
        <v>1028</v>
      </c>
      <c r="G92" s="12">
        <f>LOOKUP(H92,Groups!$C$2:$C$41,Groups!$A$2:$A$41)</f>
        <v>3</v>
      </c>
      <c r="H92" t="s">
        <v>1110</v>
      </c>
      <c r="I92" t="s">
        <v>1111</v>
      </c>
      <c r="J92" s="12">
        <f>IF(NOT(ISERROR(LOOKUP(K92,Groups!$C$2:$C$41,Groups!$B$2:$B$41))),LOOKUP(K92,Groups!$C$2:$C$41,Groups!$B$2:$B$41),"")</f>
        <v>3</v>
      </c>
      <c r="K92" t="s">
        <v>1125</v>
      </c>
      <c r="L92" t="s">
        <v>1127</v>
      </c>
      <c r="M92" t="s">
        <v>1180</v>
      </c>
      <c r="N92" t="b">
        <v>1</v>
      </c>
      <c r="O92" t="str">
        <f t="shared" si="4"/>
        <v>String KWL_Ser_No "Serial No" &lt;text&gt; (gKWL_General, gKWL_Unit) {channel="modbus:helios-ventilation-easycontrols:modbus-gateway:kwl:serNo"}</v>
      </c>
      <c r="P92" t="str">
        <f t="shared" si="5"/>
        <v>String KWL_Ser_No "Seriennummer" &lt;text&gt; (gKWL_Allg, gKWL_Geraet) {channel="modbus:helios-ventilation-easycontrols:modbus-gateway:kwl:serNo"}</v>
      </c>
    </row>
    <row r="93" spans="1:16" x14ac:dyDescent="0.25">
      <c r="A93" s="12" t="s">
        <v>4</v>
      </c>
      <c r="B93" t="s">
        <v>223</v>
      </c>
      <c r="C93" t="s">
        <v>437</v>
      </c>
      <c r="D93" t="s">
        <v>614</v>
      </c>
      <c r="E93" s="9" t="s">
        <v>437</v>
      </c>
      <c r="F93" s="9" t="s">
        <v>614</v>
      </c>
      <c r="G93" s="12">
        <f>LOOKUP(H93,Groups!$C$2:$C$41,Groups!$A$2:$A$41)</f>
        <v>3</v>
      </c>
      <c r="H93" t="s">
        <v>1110</v>
      </c>
      <c r="I93" t="s">
        <v>1111</v>
      </c>
      <c r="J93" s="12">
        <f>IF(NOT(ISERROR(LOOKUP(K93,Groups!$C$2:$C$41,Groups!$B$2:$B$41))),LOOKUP(K93,Groups!$C$2:$C$41,Groups!$B$2:$B$41),"")</f>
        <v>4</v>
      </c>
      <c r="K93" t="s">
        <v>1131</v>
      </c>
      <c r="L93" t="s">
        <v>1131</v>
      </c>
      <c r="M93" t="s">
        <v>1183</v>
      </c>
      <c r="N93" t="b">
        <v>1</v>
      </c>
      <c r="O93" t="str">
        <f t="shared" si="4"/>
        <v>DateTime KWL_Date "Date" &lt;calendar&gt; (gKWL_General, gKWL_Sys) {channel="modbus:helios-ventilation-easycontrols:modbus-gateway:kwl:date"}</v>
      </c>
      <c r="P93" t="str">
        <f t="shared" si="5"/>
        <v>DateTime KWL_Datum "Datum" &lt;calendar&gt; (gKWL_Allg, gKWL_Sys) {channel="modbus:helios-ventilation-easycontrols:modbus-gateway:kwl:date"}</v>
      </c>
    </row>
    <row r="94" spans="1:16" x14ac:dyDescent="0.25">
      <c r="A94" s="12" t="s">
        <v>42</v>
      </c>
      <c r="B94" t="s">
        <v>225</v>
      </c>
      <c r="C94" t="s">
        <v>466</v>
      </c>
      <c r="D94" t="s">
        <v>650</v>
      </c>
      <c r="E94" s="9" t="s">
        <v>863</v>
      </c>
      <c r="F94" s="9" t="s">
        <v>650</v>
      </c>
      <c r="G94" s="12">
        <f>LOOKUP(H94,Groups!$C$2:$C$41,Groups!$A$2:$A$41)</f>
        <v>3</v>
      </c>
      <c r="H94" t="s">
        <v>1110</v>
      </c>
      <c r="I94" t="s">
        <v>1111</v>
      </c>
      <c r="J94" s="12">
        <f>IF(NOT(ISERROR(LOOKUP(K94,Groups!$C$2:$C$41,Groups!$B$2:$B$41))),LOOKUP(K94,Groups!$C$2:$C$41,Groups!$B$2:$B$41),"")</f>
        <v>4</v>
      </c>
      <c r="K94" t="s">
        <v>1131</v>
      </c>
      <c r="L94" t="s">
        <v>1131</v>
      </c>
      <c r="M94" t="s">
        <v>1183</v>
      </c>
      <c r="N94" t="b">
        <v>1</v>
      </c>
      <c r="O94" t="str">
        <f t="shared" si="4"/>
        <v>Number KWL_Date_Format "Date Format" &lt;calendar&gt; (gKWL_General, gKWL_Sys) {channel="modbus:helios-ventilation-easycontrols:modbus-gateway:kwl:dateFormat"}</v>
      </c>
      <c r="P94" t="str">
        <f t="shared" si="5"/>
        <v>Number KWL_Datumsformat "Datumsformat" &lt;calendar&gt; (gKWL_Allg, gKWL_Sys) {channel="modbus:helios-ventilation-easycontrols:modbus-gateway:kwl:dateFormat"}</v>
      </c>
    </row>
    <row r="95" spans="1:16" x14ac:dyDescent="0.25">
      <c r="A95" s="12" t="s">
        <v>3</v>
      </c>
      <c r="B95" t="s">
        <v>221</v>
      </c>
      <c r="C95" t="s">
        <v>435</v>
      </c>
      <c r="D95" t="s">
        <v>613</v>
      </c>
      <c r="E95" s="9" t="s">
        <v>435</v>
      </c>
      <c r="F95" s="9" t="s">
        <v>613</v>
      </c>
      <c r="G95" s="12">
        <f>LOOKUP(H95,Groups!$C$2:$C$41,Groups!$A$2:$A$41)</f>
        <v>3</v>
      </c>
      <c r="H95" t="s">
        <v>1110</v>
      </c>
      <c r="I95" t="s">
        <v>1111</v>
      </c>
      <c r="J95" s="12">
        <f>IF(NOT(ISERROR(LOOKUP(K95,Groups!$C$2:$C$41,Groups!$B$2:$B$41))),LOOKUP(K95,Groups!$C$2:$C$41,Groups!$B$2:$B$41),"")</f>
        <v>4</v>
      </c>
      <c r="K95" t="s">
        <v>1131</v>
      </c>
      <c r="L95" t="s">
        <v>1131</v>
      </c>
      <c r="M95" t="s">
        <v>1182</v>
      </c>
      <c r="N95" t="b">
        <v>1</v>
      </c>
      <c r="O95" t="str">
        <f t="shared" si="4"/>
        <v>String KWL_Language "Language" &lt;settings&gt; (gKWL_General, gKWL_Sys) {channel="modbus:helios-ventilation-easycontrols:modbus-gateway:kwl:language"}</v>
      </c>
      <c r="P95" t="str">
        <f t="shared" si="5"/>
        <v>String KWL_Sprache "Sprache" &lt;settings&gt; (gKWL_Allg, gKWL_Sys) {channel="modbus:helios-ventilation-easycontrols:modbus-gateway:kwl:language"}</v>
      </c>
    </row>
    <row r="96" spans="1:16" x14ac:dyDescent="0.25">
      <c r="A96" s="12" t="s">
        <v>6</v>
      </c>
      <c r="B96" t="s">
        <v>224</v>
      </c>
      <c r="C96" t="s">
        <v>433</v>
      </c>
      <c r="D96" t="s">
        <v>616</v>
      </c>
      <c r="E96" s="9" t="s">
        <v>1112</v>
      </c>
      <c r="F96" s="9" t="s">
        <v>1113</v>
      </c>
      <c r="G96" s="12">
        <f>LOOKUP(H96,Groups!$C$2:$C$41,Groups!$A$2:$A$41)</f>
        <v>3</v>
      </c>
      <c r="H96" t="s">
        <v>1110</v>
      </c>
      <c r="I96" t="s">
        <v>1111</v>
      </c>
      <c r="J96" s="12">
        <f>IF(NOT(ISERROR(LOOKUP(K96,Groups!$C$2:$C$41,Groups!$B$2:$B$41))),LOOKUP(K96,Groups!$C$2:$C$41,Groups!$B$2:$B$41),"")</f>
        <v>4</v>
      </c>
      <c r="K96" t="s">
        <v>1131</v>
      </c>
      <c r="L96" t="s">
        <v>1131</v>
      </c>
      <c r="M96" t="s">
        <v>5</v>
      </c>
      <c r="N96" t="b">
        <v>1</v>
      </c>
      <c r="O96" t="str">
        <f t="shared" si="4"/>
        <v>Switch KWL_Summer_Winter "Summer/Winter Time" &lt;time&gt; (gKWL_General, gKWL_Sys) {channel="modbus:helios-ventilation-easycontrols:modbus-gateway:kwl:summerWinter"}</v>
      </c>
      <c r="P96" t="str">
        <f t="shared" si="5"/>
        <v>Switch KWL_Sommer_Winter "Sommer-/Winterzeit" &lt;time&gt; (gKWL_Allg, gKWL_Sys) {channel="modbus:helios-ventilation-easycontrols:modbus-gateway:kwl:summerWinter"}</v>
      </c>
    </row>
    <row r="97" spans="1:16" x14ac:dyDescent="0.25">
      <c r="A97" s="12" t="s">
        <v>5</v>
      </c>
      <c r="B97" t="s">
        <v>223</v>
      </c>
      <c r="C97" t="s">
        <v>438</v>
      </c>
      <c r="D97" t="s">
        <v>615</v>
      </c>
      <c r="E97" s="9" t="s">
        <v>438</v>
      </c>
      <c r="F97" s="9" t="s">
        <v>615</v>
      </c>
      <c r="G97" s="12">
        <f>LOOKUP(H97,Groups!$C$2:$C$41,Groups!$A$2:$A$41)</f>
        <v>3</v>
      </c>
      <c r="H97" t="s">
        <v>1110</v>
      </c>
      <c r="I97" t="s">
        <v>1111</v>
      </c>
      <c r="J97" s="12">
        <f>IF(NOT(ISERROR(LOOKUP(K97,Groups!$C$2:$C$41,Groups!$B$2:$B$41))),LOOKUP(K97,Groups!$C$2:$C$41,Groups!$B$2:$B$41),"")</f>
        <v>4</v>
      </c>
      <c r="K97" t="s">
        <v>1131</v>
      </c>
      <c r="L97" t="s">
        <v>1131</v>
      </c>
      <c r="M97" t="s">
        <v>5</v>
      </c>
      <c r="N97" t="b">
        <v>1</v>
      </c>
      <c r="O97" t="str">
        <f t="shared" si="4"/>
        <v>DateTime KWL_Time "Time" &lt;time&gt; (gKWL_General, gKWL_Sys) {channel="modbus:helios-ventilation-easycontrols:modbus-gateway:kwl:time"}</v>
      </c>
      <c r="P97" t="str">
        <f t="shared" si="5"/>
        <v>DateTime KWL_Zeit "Zeit" &lt;time&gt; (gKWL_Allg, gKWL_Sys) {channel="modbus:helios-ventilation-easycontrols:modbus-gateway:kwl:time"}</v>
      </c>
    </row>
    <row r="98" spans="1:16" x14ac:dyDescent="0.25">
      <c r="A98" s="12" t="s">
        <v>41</v>
      </c>
      <c r="B98" t="s">
        <v>225</v>
      </c>
      <c r="C98" t="s">
        <v>478</v>
      </c>
      <c r="D98" t="s">
        <v>649</v>
      </c>
      <c r="E98" s="9" t="s">
        <v>946</v>
      </c>
      <c r="F98" s="9" t="s">
        <v>837</v>
      </c>
      <c r="G98" s="12">
        <f>LOOKUP(H98,Groups!$C$2:$C$41,Groups!$A$2:$A$41)</f>
        <v>3</v>
      </c>
      <c r="H98" t="s">
        <v>1110</v>
      </c>
      <c r="I98" t="s">
        <v>1111</v>
      </c>
      <c r="J98" s="12">
        <f>IF(NOT(ISERROR(LOOKUP(K98,Groups!$C$2:$C$41,Groups!$B$2:$B$41))),LOOKUP(K98,Groups!$C$2:$C$41,Groups!$B$2:$B$41),"")</f>
        <v>4</v>
      </c>
      <c r="K98" t="s">
        <v>1131</v>
      </c>
      <c r="L98" t="s">
        <v>1131</v>
      </c>
      <c r="M98" t="s">
        <v>5</v>
      </c>
      <c r="N98" t="b">
        <v>1</v>
      </c>
      <c r="O98" t="str">
        <f t="shared" si="4"/>
        <v>Number KWL_TZ_Diff_To_GMT "Timezone Difference to GMT" &lt;time&gt; (gKWL_General, gKWL_Sys) {channel="modbus:helios-ventilation-easycontrols:modbus-gateway:kwl:timeZoneDifferenceToGmt"}</v>
      </c>
      <c r="P98" t="str">
        <f t="shared" si="5"/>
        <v>Number KWL_Zeitzone_Abw_zu_GMT "Zeitzone Abweichung zu GMT" &lt;time&gt; (gKWL_Allg, gKWL_Sys) {channel="modbus:helios-ventilation-easycontrols:modbus-gateway:kwl:timeZoneDifferenceToGmt"}</v>
      </c>
    </row>
    <row r="99" spans="1:16" x14ac:dyDescent="0.25">
      <c r="A99" s="12" t="s">
        <v>8</v>
      </c>
      <c r="B99" t="s">
        <v>224</v>
      </c>
      <c r="C99" t="s">
        <v>440</v>
      </c>
      <c r="D99" t="str">
        <f t="shared" ref="D99:D104" si="6">C99</f>
        <v>Access_Helios_Portal</v>
      </c>
      <c r="E99" s="9" t="s">
        <v>784</v>
      </c>
      <c r="F99" s="9" t="s">
        <v>784</v>
      </c>
      <c r="G99" s="12">
        <f>LOOKUP(H99,Groups!$C$2:$C$41,Groups!$A$2:$A$41)</f>
        <v>3</v>
      </c>
      <c r="H99" t="s">
        <v>1110</v>
      </c>
      <c r="I99" t="s">
        <v>1111</v>
      </c>
      <c r="J99" s="12">
        <f>IF(NOT(ISERROR(LOOKUP(K99,Groups!$C$2:$C$41,Groups!$B$2:$B$41))),LOOKUP(K99,Groups!$C$2:$C$41,Groups!$B$2:$B$41),"")</f>
        <v>5</v>
      </c>
      <c r="K99" t="s">
        <v>1130</v>
      </c>
      <c r="L99" t="s">
        <v>1130</v>
      </c>
      <c r="M99" t="s">
        <v>1185</v>
      </c>
      <c r="N99" t="b">
        <v>1</v>
      </c>
      <c r="O99" t="str">
        <f t="shared" si="4"/>
        <v>Switch KWL_Access_Helios_Portal "Access Helios Portal" &lt;flowpipe&gt; (gKWL_General, gKWL_SW) {channel="modbus:helios-ventilation-easycontrols:modbus-gateway:kwl:accessHeliosPortal"}</v>
      </c>
      <c r="P99" t="str">
        <f t="shared" si="5"/>
        <v>Switch KWL_Access_Helios_Portal "Access Helios Portal" &lt;flowpipe&gt; (gKWL_Allg, gKWL_SW) {channel="modbus:helios-ventilation-easycontrols:modbus-gateway:kwl:accessHeliosPortal"}</v>
      </c>
    </row>
    <row r="100" spans="1:16" x14ac:dyDescent="0.25">
      <c r="A100" s="12" t="s">
        <v>7</v>
      </c>
      <c r="B100" t="s">
        <v>224</v>
      </c>
      <c r="C100" t="s">
        <v>439</v>
      </c>
      <c r="D100" t="str">
        <f t="shared" si="6"/>
        <v>Auto_SW_Update</v>
      </c>
      <c r="E100" s="9" t="s">
        <v>783</v>
      </c>
      <c r="F100" s="9" t="s">
        <v>783</v>
      </c>
      <c r="G100" s="12">
        <f>LOOKUP(H100,Groups!$C$2:$C$41,Groups!$A$2:$A$41)</f>
        <v>3</v>
      </c>
      <c r="H100" t="s">
        <v>1110</v>
      </c>
      <c r="I100" t="s">
        <v>1111</v>
      </c>
      <c r="J100" s="12">
        <f>IF(NOT(ISERROR(LOOKUP(K100,Groups!$C$2:$C$41,Groups!$B$2:$B$41))),LOOKUP(K100,Groups!$C$2:$C$41,Groups!$B$2:$B$41),"")</f>
        <v>5</v>
      </c>
      <c r="K100" t="s">
        <v>1130</v>
      </c>
      <c r="L100" t="s">
        <v>1130</v>
      </c>
      <c r="M100" t="s">
        <v>1184</v>
      </c>
      <c r="N100" t="b">
        <v>1</v>
      </c>
      <c r="O100" t="str">
        <f t="shared" si="4"/>
        <v>Switch KWL_Auto_SW_Update "Auto SW Update" &lt;returnpipe&gt; (gKWL_General, gKWL_SW) {channel="modbus:helios-ventilation-easycontrols:modbus-gateway:kwl:autoSwUpdate"}</v>
      </c>
      <c r="P100" t="str">
        <f t="shared" si="5"/>
        <v>Switch KWL_Auto_SW_Update "Auto SW Update" &lt;returnpipe&gt; (gKWL_Allg, gKWL_SW) {channel="modbus:helios-ventilation-easycontrols:modbus-gateway:kwl:autoSwUpdate"}</v>
      </c>
    </row>
    <row r="101" spans="1:16" x14ac:dyDescent="0.25">
      <c r="A101" s="12" t="s">
        <v>177</v>
      </c>
      <c r="B101" t="s">
        <v>224</v>
      </c>
      <c r="C101" t="s">
        <v>503</v>
      </c>
      <c r="D101" t="str">
        <f t="shared" si="6"/>
        <v>Global_Manual_Web_Update</v>
      </c>
      <c r="E101" s="9" t="s">
        <v>826</v>
      </c>
      <c r="F101" s="9" t="s">
        <v>826</v>
      </c>
      <c r="G101" s="12">
        <f>LOOKUP(H101,Groups!$C$2:$C$41,Groups!$A$2:$A$41)</f>
        <v>3</v>
      </c>
      <c r="H101" t="s">
        <v>1110</v>
      </c>
      <c r="I101" t="s">
        <v>1111</v>
      </c>
      <c r="J101" s="12">
        <f>IF(NOT(ISERROR(LOOKUP(K101,Groups!$C$2:$C$41,Groups!$B$2:$B$41))),LOOKUP(K101,Groups!$C$2:$C$41,Groups!$B$2:$B$41),"")</f>
        <v>5</v>
      </c>
      <c r="K101" t="s">
        <v>1130</v>
      </c>
      <c r="L101" t="s">
        <v>1130</v>
      </c>
      <c r="M101" t="s">
        <v>1182</v>
      </c>
      <c r="N101" t="b">
        <v>0</v>
      </c>
      <c r="O101" t="str">
        <f t="shared" si="4"/>
        <v/>
      </c>
      <c r="P101" t="str">
        <f t="shared" si="5"/>
        <v/>
      </c>
    </row>
    <row r="102" spans="1:16" x14ac:dyDescent="0.25">
      <c r="A102" s="12" t="s">
        <v>98</v>
      </c>
      <c r="B102" t="s">
        <v>224</v>
      </c>
      <c r="C102" t="s">
        <v>325</v>
      </c>
      <c r="D102" t="str">
        <f t="shared" si="6"/>
        <v>Logout</v>
      </c>
      <c r="E102" s="9" t="s">
        <v>325</v>
      </c>
      <c r="F102" s="9" t="s">
        <v>325</v>
      </c>
      <c r="G102" s="12">
        <f>LOOKUP(H102,Groups!$C$2:$C$41,Groups!$A$2:$A$41)</f>
        <v>3</v>
      </c>
      <c r="H102" t="s">
        <v>1110</v>
      </c>
      <c r="I102" t="s">
        <v>1111</v>
      </c>
      <c r="J102" s="12">
        <f>IF(NOT(ISERROR(LOOKUP(K102,Groups!$C$2:$C$41,Groups!$B$2:$B$41))),LOOKUP(K102,Groups!$C$2:$C$41,Groups!$B$2:$B$41),"")</f>
        <v>5</v>
      </c>
      <c r="K102" t="s">
        <v>1130</v>
      </c>
      <c r="L102" t="s">
        <v>1130</v>
      </c>
      <c r="M102" t="s">
        <v>1182</v>
      </c>
      <c r="N102" t="b">
        <v>1</v>
      </c>
      <c r="O102" t="str">
        <f t="shared" ref="O102:O133" si="7">IF($N102,$B102&amp;" "&amp;item_prefix&amp;"_"&amp;C102&amp;" """&amp;E102&amp;""" &lt;"&amp;$M102&amp;"&gt; ("&amp;group_prefix&amp;item_prefix&amp;"_"&amp;H102&amp;IF(NOT(ISBLANK(K102)),", "&amp;group_prefix&amp;item_prefix&amp;"_"&amp;K102,"")&amp;") {channel="""&amp;channel_prefix&amp;$A102&amp;"""}","")</f>
        <v>Switch KWL_Logout "Logout" &lt;settings&gt; (gKWL_General, gKWL_SW) {channel="modbus:helios-ventilation-easycontrols:modbus-gateway:kwl:logout"}</v>
      </c>
      <c r="P102" t="str">
        <f t="shared" ref="P102:P133" si="8">IF($N102,$B102&amp;" "&amp;item_prefix&amp;"_"&amp;D102&amp;" """&amp;F102&amp;""" &lt;"&amp;$M102&amp;"&gt; ("&amp;group_prefix&amp;item_prefix&amp;"_"&amp;I102&amp;IF(NOT(ISBLANK(L102)),", "&amp;group_prefix&amp;item_prefix&amp;"_"&amp;L102,"")&amp;") {channel="""&amp;channel_prefix&amp;$A102&amp;"""}","")</f>
        <v>Switch KWL_Logout "Logout" &lt;settings&gt; (gKWL_Allg, gKWL_SW) {channel="modbus:helios-ventilation-easycontrols:modbus-gateway:kwl:logout"}</v>
      </c>
    </row>
    <row r="103" spans="1:16" x14ac:dyDescent="0.25">
      <c r="A103" s="12" t="s">
        <v>178</v>
      </c>
      <c r="B103" t="s">
        <v>225</v>
      </c>
      <c r="C103" t="s">
        <v>504</v>
      </c>
      <c r="D103" t="str">
        <f t="shared" si="6"/>
        <v>Portal_Globals_Error_For_Web</v>
      </c>
      <c r="E103" s="9" t="s">
        <v>827</v>
      </c>
      <c r="F103" s="9" t="s">
        <v>827</v>
      </c>
      <c r="G103" s="12">
        <f>LOOKUP(H103,Groups!$C$2:$C$41,Groups!$A$2:$A$41)</f>
        <v>3</v>
      </c>
      <c r="H103" t="s">
        <v>1110</v>
      </c>
      <c r="I103" t="s">
        <v>1111</v>
      </c>
      <c r="J103" s="12">
        <f>IF(NOT(ISERROR(LOOKUP(K103,Groups!$C$2:$C$41,Groups!$B$2:$B$41))),LOOKUP(K103,Groups!$C$2:$C$41,Groups!$B$2:$B$41),"")</f>
        <v>5</v>
      </c>
      <c r="K103" t="s">
        <v>1130</v>
      </c>
      <c r="L103" t="s">
        <v>1130</v>
      </c>
      <c r="M103" t="s">
        <v>1182</v>
      </c>
      <c r="N103" t="b">
        <v>0</v>
      </c>
      <c r="O103" t="str">
        <f t="shared" si="7"/>
        <v/>
      </c>
      <c r="P103" t="str">
        <f t="shared" si="8"/>
        <v/>
      </c>
    </row>
    <row r="104" spans="1:16" x14ac:dyDescent="0.25">
      <c r="A104" s="12" t="s">
        <v>151</v>
      </c>
      <c r="B104" t="s">
        <v>221</v>
      </c>
      <c r="C104" t="s">
        <v>756</v>
      </c>
      <c r="D104" t="str">
        <f t="shared" si="6"/>
        <v>SW_Version_Basis</v>
      </c>
      <c r="E104" s="9" t="s">
        <v>817</v>
      </c>
      <c r="F104" s="9" t="s">
        <v>817</v>
      </c>
      <c r="G104" s="12">
        <f>LOOKUP(H104,Groups!$C$2:$C$41,Groups!$A$2:$A$41)</f>
        <v>3</v>
      </c>
      <c r="H104" t="s">
        <v>1110</v>
      </c>
      <c r="I104" t="s">
        <v>1111</v>
      </c>
      <c r="J104" s="12">
        <f>IF(NOT(ISERROR(LOOKUP(K104,Groups!$C$2:$C$41,Groups!$B$2:$B$41))),LOOKUP(K104,Groups!$C$2:$C$41,Groups!$B$2:$B$41),"")</f>
        <v>5</v>
      </c>
      <c r="K104" t="s">
        <v>1130</v>
      </c>
      <c r="L104" t="s">
        <v>1130</v>
      </c>
      <c r="M104" t="s">
        <v>1182</v>
      </c>
      <c r="N104" t="b">
        <v>1</v>
      </c>
      <c r="O104" t="str">
        <f t="shared" si="7"/>
        <v>String KWL_SW_Version_Basis "SW Version Basis" &lt;settings&gt; (gKWL_General, gKWL_SW) {channel="modbus:helios-ventilation-easycontrols:modbus-gateway:kwl:softwareVersionBasis"}</v>
      </c>
      <c r="P104" t="str">
        <f t="shared" si="8"/>
        <v>String KWL_SW_Version_Basis "SW Version Basis" &lt;settings&gt; (gKWL_Allg, gKWL_SW) {channel="modbus:helios-ventilation-easycontrols:modbus-gateway:kwl:softwareVersionBasis"}</v>
      </c>
    </row>
    <row r="105" spans="1:16" x14ac:dyDescent="0.25">
      <c r="A105" s="12" t="s">
        <v>93</v>
      </c>
      <c r="B105" t="s">
        <v>225</v>
      </c>
      <c r="C105" t="s">
        <v>547</v>
      </c>
      <c r="D105" t="s">
        <v>702</v>
      </c>
      <c r="E105" s="9" t="s">
        <v>877</v>
      </c>
      <c r="F105" s="9" t="s">
        <v>793</v>
      </c>
      <c r="G105" s="12">
        <f>LOOKUP(H105,Groups!$C$2:$C$41,Groups!$A$2:$A$41)</f>
        <v>4</v>
      </c>
      <c r="H105" t="s">
        <v>1168</v>
      </c>
      <c r="I105" t="s">
        <v>1169</v>
      </c>
      <c r="J105" s="12" t="str">
        <f>IF(NOT(ISERROR(LOOKUP(K105,Groups!$C$2:$C$41,Groups!$B$2:$B$41))),LOOKUP(K105,Groups!$C$2:$C$41,Groups!$B$2:$B$41),"")</f>
        <v/>
      </c>
      <c r="M105" t="s">
        <v>1196</v>
      </c>
      <c r="N105" t="b">
        <v>1</v>
      </c>
      <c r="O105" t="str">
        <f t="shared" si="7"/>
        <v>Number KWL_Week_Profile_After_Heater "Week Profile After Heater" &lt;line&gt; (gKWL_Profiles) {channel="modbus:helios-ventilation-easycontrols:modbus-gateway:kwl:weekProfileNhz"}</v>
      </c>
      <c r="P105" t="str">
        <f t="shared" si="8"/>
        <v>Number KWL_Wochenprofil_NHZ "Wochenprofil NHZ" &lt;line&gt; (gKWL_Profile) {channel="modbus:helios-ventilation-easycontrols:modbus-gateway:kwl:weekProfileNhz"}</v>
      </c>
    </row>
    <row r="106" spans="1:16" x14ac:dyDescent="0.25">
      <c r="A106" s="12" t="s">
        <v>60</v>
      </c>
      <c r="B106" t="s">
        <v>225</v>
      </c>
      <c r="C106" t="s">
        <v>514</v>
      </c>
      <c r="D106" t="s">
        <v>669</v>
      </c>
      <c r="E106" s="9" t="s">
        <v>990</v>
      </c>
      <c r="F106" s="9" t="s">
        <v>958</v>
      </c>
      <c r="G106" s="12">
        <f>LOOKUP(H106,Groups!$C$2:$C$41,Groups!$A$2:$A$41)</f>
        <v>5</v>
      </c>
      <c r="H106" t="s">
        <v>1132</v>
      </c>
      <c r="I106" t="s">
        <v>1144</v>
      </c>
      <c r="J106" s="12">
        <f>IF(NOT(ISERROR(LOOKUP(K106,Groups!$C$2:$C$41,Groups!$B$2:$B$41))),LOOKUP(K106,Groups!$C$2:$C$41,Groups!$B$2:$B$41),"")</f>
        <v>1</v>
      </c>
      <c r="K106" t="s">
        <v>1133</v>
      </c>
      <c r="L106" t="s">
        <v>1133</v>
      </c>
      <c r="M106" t="s">
        <v>187</v>
      </c>
      <c r="N106" t="b">
        <v>1</v>
      </c>
      <c r="O106" t="str">
        <f t="shared" si="7"/>
        <v>Number KWL_External_Sensor_KWL_FTF_Humidity_1 "External Sensor KWL-FTF Humidity 1" &lt;humidity&gt; (gKWL_HumCtrl, gKWL_FTF1) {channel="modbus:helios-ventilation-easycontrols:modbus-gateway:kwl:externalSensorKwlFtfHumidity1"}</v>
      </c>
      <c r="P106" t="str">
        <f t="shared" si="8"/>
        <v>Number KWL_Ext_Fuehler_KWL_FTF_Feuchte_1 "Externer Fühler KWL-FTF Feuchte 1" &lt;humidity&gt; (gKWL_Feuchtestrg, gKWL_FTF1) {channel="modbus:helios-ventilation-easycontrols:modbus-gateway:kwl:externalSensorKwlFtfHumidity1"}</v>
      </c>
    </row>
    <row r="107" spans="1:16" x14ac:dyDescent="0.25">
      <c r="A107" s="12" t="s">
        <v>68</v>
      </c>
      <c r="B107" t="s">
        <v>225</v>
      </c>
      <c r="C107" t="s">
        <v>522</v>
      </c>
      <c r="D107" t="s">
        <v>677</v>
      </c>
      <c r="E107" s="9" t="s">
        <v>998</v>
      </c>
      <c r="F107" s="9" t="s">
        <v>966</v>
      </c>
      <c r="G107" s="12">
        <f>LOOKUP(H107,Groups!$C$2:$C$41,Groups!$A$2:$A$41)</f>
        <v>5</v>
      </c>
      <c r="H107" t="s">
        <v>1132</v>
      </c>
      <c r="I107" t="s">
        <v>1144</v>
      </c>
      <c r="J107" s="12">
        <f>IF(NOT(ISERROR(LOOKUP(K107,Groups!$C$2:$C$41,Groups!$B$2:$B$41))),LOOKUP(K107,Groups!$C$2:$C$41,Groups!$B$2:$B$41),"")</f>
        <v>1</v>
      </c>
      <c r="K107" t="s">
        <v>1133</v>
      </c>
      <c r="L107" t="s">
        <v>1133</v>
      </c>
      <c r="M107" t="s">
        <v>187</v>
      </c>
      <c r="N107" t="b">
        <v>1</v>
      </c>
      <c r="O107" t="str">
        <f t="shared" si="7"/>
        <v>Number KWL_External_Sensor_KWL_FTF_Temp_1 "External Sensor KWL-FTF Temperature 1" &lt;humidity&gt; (gKWL_HumCtrl, gKWL_FTF1) {channel="modbus:helios-ventilation-easycontrols:modbus-gateway:kwl:externalSensorKwlFtfTemperature1"}</v>
      </c>
      <c r="P107" t="str">
        <f t="shared" si="8"/>
        <v>Number KWL_Ext_Fuehler_KWL_FTF_Temp_1 "Externer Fühler KWL-FTF Temperatur 1" &lt;humidity&gt; (gKWL_Feuchtestrg, gKWL_FTF1) {channel="modbus:helios-ventilation-easycontrols:modbus-gateway:kwl:externalSensorKwlFtfTemperature1"}</v>
      </c>
    </row>
    <row r="108" spans="1:16" x14ac:dyDescent="0.25">
      <c r="A108" s="12" t="s">
        <v>22</v>
      </c>
      <c r="B108" t="s">
        <v>225</v>
      </c>
      <c r="C108" t="s">
        <v>456</v>
      </c>
      <c r="D108" t="s">
        <v>630</v>
      </c>
      <c r="E108" s="9" t="s">
        <v>927</v>
      </c>
      <c r="F108" s="9" t="s">
        <v>840</v>
      </c>
      <c r="G108" s="12">
        <f>LOOKUP(H108,Groups!$C$2:$C$41,Groups!$A$2:$A$41)</f>
        <v>5</v>
      </c>
      <c r="H108" t="s">
        <v>1132</v>
      </c>
      <c r="I108" t="s">
        <v>1144</v>
      </c>
      <c r="J108" s="12">
        <f>IF(NOT(ISERROR(LOOKUP(K108,Groups!$C$2:$C$41,Groups!$B$2:$B$41))),LOOKUP(K108,Groups!$C$2:$C$41,Groups!$B$2:$B$41),"")</f>
        <v>1</v>
      </c>
      <c r="K108" t="s">
        <v>1133</v>
      </c>
      <c r="L108" t="s">
        <v>1133</v>
      </c>
      <c r="M108" t="s">
        <v>187</v>
      </c>
      <c r="N108" t="b">
        <v>1</v>
      </c>
      <c r="O108" t="str">
        <f t="shared" si="7"/>
        <v>Number KWL_KWL_FTF_Config_0 "KWL-FTF Config 0" &lt;humidity&gt; (gKWL_HumCtrl, gKWL_FTF1) {channel="modbus:helios-ventilation-easycontrols:modbus-gateway:kwl:kwlFtfConfig0"}</v>
      </c>
      <c r="P108" t="str">
        <f t="shared" si="8"/>
        <v>Number KWL_KWL_FTF_Konfig_0 "KWL-FTF Konfiguration 0" &lt;humidity&gt; (gKWL_Feuchtestrg, gKWL_FTF1) {channel="modbus:helios-ventilation-easycontrols:modbus-gateway:kwl:kwlFtfConfig0"}</v>
      </c>
    </row>
    <row r="109" spans="1:16" x14ac:dyDescent="0.25">
      <c r="A109" s="12" t="s">
        <v>169</v>
      </c>
      <c r="B109" t="s">
        <v>225</v>
      </c>
      <c r="C109" t="s">
        <v>602</v>
      </c>
      <c r="D109" t="s">
        <v>772</v>
      </c>
      <c r="E109" s="9" t="s">
        <v>1093</v>
      </c>
      <c r="F109" s="9" t="s">
        <v>1101</v>
      </c>
      <c r="G109" s="12">
        <f>LOOKUP(H109,Groups!$C$2:$C$41,Groups!$A$2:$A$41)</f>
        <v>5</v>
      </c>
      <c r="H109" t="s">
        <v>1132</v>
      </c>
      <c r="I109" t="s">
        <v>1144</v>
      </c>
      <c r="J109" s="12">
        <f>IF(NOT(ISERROR(LOOKUP(K109,Groups!$C$2:$C$41,Groups!$B$2:$B$41))),LOOKUP(K109,Groups!$C$2:$C$41,Groups!$B$2:$B$41),"")</f>
        <v>1</v>
      </c>
      <c r="K109" t="s">
        <v>1133</v>
      </c>
      <c r="L109" t="s">
        <v>1133</v>
      </c>
      <c r="M109" t="s">
        <v>187</v>
      </c>
      <c r="N109" t="b">
        <v>1</v>
      </c>
      <c r="O109" t="str">
        <f t="shared" si="7"/>
        <v>Number KWL_Sensor_Config_KWL_FTF_1 "Sensor Config KWL-FTF 1" &lt;humidity&gt; (gKWL_HumCtrl, gKWL_FTF1) {channel="modbus:helios-ventilation-easycontrols:modbus-gateway:kwl:sensorConfigKwlFtf1"}</v>
      </c>
      <c r="P109" t="str">
        <f t="shared" si="8"/>
        <v>Number KWL_Sensor_Konfig_KWL_FTF_1 "Sensor Konfiguration KWL-FTF 1" &lt;humidity&gt; (gKWL_Feuchtestrg, gKWL_FTF1) {channel="modbus:helios-ventilation-easycontrols:modbus-gateway:kwl:sensorConfigKwlFtf1"}</v>
      </c>
    </row>
    <row r="110" spans="1:16" x14ac:dyDescent="0.25">
      <c r="A110" s="12" t="s">
        <v>127</v>
      </c>
      <c r="B110" t="s">
        <v>221</v>
      </c>
      <c r="C110" t="s">
        <v>572</v>
      </c>
      <c r="D110" t="s">
        <v>732</v>
      </c>
      <c r="E110" s="9" t="s">
        <v>1077</v>
      </c>
      <c r="F110" s="9" t="s">
        <v>1069</v>
      </c>
      <c r="G110" s="12">
        <f>LOOKUP(H110,Groups!$C$2:$C$41,Groups!$A$2:$A$41)</f>
        <v>5</v>
      </c>
      <c r="H110" t="s">
        <v>1132</v>
      </c>
      <c r="I110" t="s">
        <v>1144</v>
      </c>
      <c r="J110" s="12">
        <f>IF(NOT(ISERROR(LOOKUP(K110,Groups!$C$2:$C$41,Groups!$B$2:$B$41))),LOOKUP(K110,Groups!$C$2:$C$41,Groups!$B$2:$B$41),"")</f>
        <v>1</v>
      </c>
      <c r="K110" t="s">
        <v>1133</v>
      </c>
      <c r="L110" t="s">
        <v>1133</v>
      </c>
      <c r="M110" t="s">
        <v>187</v>
      </c>
      <c r="N110" t="b">
        <v>1</v>
      </c>
      <c r="O110" t="str">
        <f t="shared" si="7"/>
        <v>String KWL_Sensor_Name_Humidity_Temp_1 "Sensor Name Humidity+Temperature 1" &lt;humidity&gt; (gKWL_HumCtrl, gKWL_FTF1) {channel="modbus:helios-ventilation-easycontrols:modbus-gateway:kwl:sensorNameHumidityAndTemp1"}</v>
      </c>
      <c r="P110" t="str">
        <f t="shared" si="8"/>
        <v>String KWL_Sensorname_Feuchte_Temp_1 "Sensorname Feuchte+Temperatur 1" &lt;humidity&gt; (gKWL_Feuchtestrg, gKWL_FTF1) {channel="modbus:helios-ventilation-easycontrols:modbus-gateway:kwl:sensorNameHumidityAndTemp1"}</v>
      </c>
    </row>
    <row r="111" spans="1:16" x14ac:dyDescent="0.25">
      <c r="A111" s="12" t="s">
        <v>61</v>
      </c>
      <c r="B111" t="s">
        <v>225</v>
      </c>
      <c r="C111" t="s">
        <v>515</v>
      </c>
      <c r="D111" t="s">
        <v>670</v>
      </c>
      <c r="E111" s="9" t="s">
        <v>991</v>
      </c>
      <c r="F111" s="9" t="s">
        <v>959</v>
      </c>
      <c r="G111" s="12">
        <f>LOOKUP(H111,Groups!$C$2:$C$41,Groups!$A$2:$A$41)</f>
        <v>5</v>
      </c>
      <c r="H111" t="s">
        <v>1132</v>
      </c>
      <c r="I111" t="s">
        <v>1144</v>
      </c>
      <c r="J111" s="12">
        <f>IF(NOT(ISERROR(LOOKUP(K111,Groups!$C$2:$C$41,Groups!$B$2:$B$41))),LOOKUP(K111,Groups!$C$2:$C$41,Groups!$B$2:$B$41),"")</f>
        <v>2</v>
      </c>
      <c r="K111" t="s">
        <v>1134</v>
      </c>
      <c r="L111" t="s">
        <v>1134</v>
      </c>
      <c r="M111" t="s">
        <v>187</v>
      </c>
      <c r="N111" t="b">
        <v>1</v>
      </c>
      <c r="O111" t="str">
        <f t="shared" si="7"/>
        <v>Number KWL_External_Sensor_KWL_FTF_Humidity_2 "External Sensor KWL-FTF Humidity 2" &lt;humidity&gt; (gKWL_HumCtrl, gKWL_FTF2) {channel="modbus:helios-ventilation-easycontrols:modbus-gateway:kwl:externalSensorKwlFtfHumidity2"}</v>
      </c>
      <c r="P111" t="str">
        <f t="shared" si="8"/>
        <v>Number KWL_Ext_Fuehler_KWL_FTF_Feuchte_2 "Externer Fühler KWL-FTF Feuchte 2" &lt;humidity&gt; (gKWL_Feuchtestrg, gKWL_FTF2) {channel="modbus:helios-ventilation-easycontrols:modbus-gateway:kwl:externalSensorKwlFtfHumidity2"}</v>
      </c>
    </row>
    <row r="112" spans="1:16" x14ac:dyDescent="0.25">
      <c r="A112" s="12" t="s">
        <v>69</v>
      </c>
      <c r="B112" t="s">
        <v>225</v>
      </c>
      <c r="C112" t="s">
        <v>523</v>
      </c>
      <c r="D112" t="s">
        <v>678</v>
      </c>
      <c r="E112" s="9" t="s">
        <v>999</v>
      </c>
      <c r="F112" s="9" t="s">
        <v>967</v>
      </c>
      <c r="G112" s="12">
        <f>LOOKUP(H112,Groups!$C$2:$C$41,Groups!$A$2:$A$41)</f>
        <v>5</v>
      </c>
      <c r="H112" t="s">
        <v>1132</v>
      </c>
      <c r="I112" t="s">
        <v>1144</v>
      </c>
      <c r="J112" s="12">
        <f>IF(NOT(ISERROR(LOOKUP(K112,Groups!$C$2:$C$41,Groups!$B$2:$B$41))),LOOKUP(K112,Groups!$C$2:$C$41,Groups!$B$2:$B$41),"")</f>
        <v>2</v>
      </c>
      <c r="K112" t="s">
        <v>1134</v>
      </c>
      <c r="L112" t="s">
        <v>1134</v>
      </c>
      <c r="M112" t="s">
        <v>187</v>
      </c>
      <c r="N112" t="b">
        <v>1</v>
      </c>
      <c r="O112" t="str">
        <f t="shared" si="7"/>
        <v>Number KWL_External_Sensor_KWL_FTF_Temp_2 "External Sensor KWL-FTF Temperature 2" &lt;humidity&gt; (gKWL_HumCtrl, gKWL_FTF2) {channel="modbus:helios-ventilation-easycontrols:modbus-gateway:kwl:externalSensorKwlFtfTemperature2"}</v>
      </c>
      <c r="P112" t="str">
        <f t="shared" si="8"/>
        <v>Number KWL_Ext_Fuehler_KWL_FTF_Temp_2 "Externer Fühler KWL-FTF Temperatur 2" &lt;humidity&gt; (gKWL_Feuchtestrg, gKWL_FTF2) {channel="modbus:helios-ventilation-easycontrols:modbus-gateway:kwl:externalSensorKwlFtfTemperature2"}</v>
      </c>
    </row>
    <row r="113" spans="1:16" x14ac:dyDescent="0.25">
      <c r="A113" s="12" t="s">
        <v>23</v>
      </c>
      <c r="B113" t="s">
        <v>225</v>
      </c>
      <c r="C113" t="s">
        <v>457</v>
      </c>
      <c r="D113" t="s">
        <v>631</v>
      </c>
      <c r="E113" s="9" t="s">
        <v>928</v>
      </c>
      <c r="F113" s="9" t="s">
        <v>841</v>
      </c>
      <c r="G113" s="12">
        <f>LOOKUP(H113,Groups!$C$2:$C$41,Groups!$A$2:$A$41)</f>
        <v>5</v>
      </c>
      <c r="H113" t="s">
        <v>1132</v>
      </c>
      <c r="I113" t="s">
        <v>1144</v>
      </c>
      <c r="J113" s="12">
        <f>IF(NOT(ISERROR(LOOKUP(K113,Groups!$C$2:$C$41,Groups!$B$2:$B$41))),LOOKUP(K113,Groups!$C$2:$C$41,Groups!$B$2:$B$41),"")</f>
        <v>2</v>
      </c>
      <c r="K113" t="s">
        <v>1134</v>
      </c>
      <c r="L113" t="s">
        <v>1134</v>
      </c>
      <c r="M113" t="s">
        <v>187</v>
      </c>
      <c r="N113" t="b">
        <v>1</v>
      </c>
      <c r="O113" t="str">
        <f t="shared" si="7"/>
        <v>Number KWL_KWL_FTF_Config_1 "KWL-FTF Config 1" &lt;humidity&gt; (gKWL_HumCtrl, gKWL_FTF2) {channel="modbus:helios-ventilation-easycontrols:modbus-gateway:kwl:kwlFtfConfig1"}</v>
      </c>
      <c r="P113" t="str">
        <f t="shared" si="8"/>
        <v>Number KWL_KWL_FTF_Konfig_1 "KWL-FTF Konfiguration 1" &lt;humidity&gt; (gKWL_Feuchtestrg, gKWL_FTF2) {channel="modbus:helios-ventilation-easycontrols:modbus-gateway:kwl:kwlFtfConfig1"}</v>
      </c>
    </row>
    <row r="114" spans="1:16" x14ac:dyDescent="0.25">
      <c r="A114" s="12" t="s">
        <v>170</v>
      </c>
      <c r="B114" t="s">
        <v>225</v>
      </c>
      <c r="C114" t="s">
        <v>603</v>
      </c>
      <c r="D114" t="s">
        <v>773</v>
      </c>
      <c r="E114" s="9" t="s">
        <v>1094</v>
      </c>
      <c r="F114" s="9" t="s">
        <v>1102</v>
      </c>
      <c r="G114" s="12">
        <f>LOOKUP(H114,Groups!$C$2:$C$41,Groups!$A$2:$A$41)</f>
        <v>5</v>
      </c>
      <c r="H114" t="s">
        <v>1132</v>
      </c>
      <c r="I114" t="s">
        <v>1144</v>
      </c>
      <c r="J114" s="12">
        <f>IF(NOT(ISERROR(LOOKUP(K114,Groups!$C$2:$C$41,Groups!$B$2:$B$41))),LOOKUP(K114,Groups!$C$2:$C$41,Groups!$B$2:$B$41),"")</f>
        <v>2</v>
      </c>
      <c r="K114" t="s">
        <v>1134</v>
      </c>
      <c r="L114" t="s">
        <v>1134</v>
      </c>
      <c r="M114" t="s">
        <v>187</v>
      </c>
      <c r="N114" t="b">
        <v>1</v>
      </c>
      <c r="O114" t="str">
        <f t="shared" si="7"/>
        <v>Number KWL_Sensor_Config_KWL_FTF_2 "Sensor Config KWL-FTF 2" &lt;humidity&gt; (gKWL_HumCtrl, gKWL_FTF2) {channel="modbus:helios-ventilation-easycontrols:modbus-gateway:kwl:sensorConfigKwlFtf2"}</v>
      </c>
      <c r="P114" t="str">
        <f t="shared" si="8"/>
        <v>Number KWL_Sensor_Konfig_KWL_FTF_2 "Sensor Konfiguration KWL-FTF 2" &lt;humidity&gt; (gKWL_Feuchtestrg, gKWL_FTF2) {channel="modbus:helios-ventilation-easycontrols:modbus-gateway:kwl:sensorConfigKwlFtf2"}</v>
      </c>
    </row>
    <row r="115" spans="1:16" x14ac:dyDescent="0.25">
      <c r="A115" s="12" t="s">
        <v>128</v>
      </c>
      <c r="B115" t="s">
        <v>221</v>
      </c>
      <c r="C115" t="s">
        <v>573</v>
      </c>
      <c r="D115" t="s">
        <v>733</v>
      </c>
      <c r="E115" s="9" t="s">
        <v>1078</v>
      </c>
      <c r="F115" s="9" t="s">
        <v>1070</v>
      </c>
      <c r="G115" s="12">
        <f>LOOKUP(H115,Groups!$C$2:$C$41,Groups!$A$2:$A$41)</f>
        <v>5</v>
      </c>
      <c r="H115" t="s">
        <v>1132</v>
      </c>
      <c r="I115" t="s">
        <v>1144</v>
      </c>
      <c r="J115" s="12">
        <f>IF(NOT(ISERROR(LOOKUP(K115,Groups!$C$2:$C$41,Groups!$B$2:$B$41))),LOOKUP(K115,Groups!$C$2:$C$41,Groups!$B$2:$B$41),"")</f>
        <v>2</v>
      </c>
      <c r="K115" t="s">
        <v>1134</v>
      </c>
      <c r="L115" t="s">
        <v>1134</v>
      </c>
      <c r="M115" t="s">
        <v>187</v>
      </c>
      <c r="N115" t="b">
        <v>1</v>
      </c>
      <c r="O115" t="str">
        <f t="shared" si="7"/>
        <v>String KWL_Sensor_Name_Humidity_Temp_2 "Sensor Name Humidity+Temperature 2" &lt;humidity&gt; (gKWL_HumCtrl, gKWL_FTF2) {channel="modbus:helios-ventilation-easycontrols:modbus-gateway:kwl:sensorNameHumidityAndTemp2"}</v>
      </c>
      <c r="P115" t="str">
        <f t="shared" si="8"/>
        <v>String KWL_Sensorname_Feuchte_Temp_2 "Sensorname Feuchte+Temperatur 2" &lt;humidity&gt; (gKWL_Feuchtestrg, gKWL_FTF2) {channel="modbus:helios-ventilation-easycontrols:modbus-gateway:kwl:sensorNameHumidityAndTemp2"}</v>
      </c>
    </row>
    <row r="116" spans="1:16" x14ac:dyDescent="0.25">
      <c r="A116" s="12" t="s">
        <v>62</v>
      </c>
      <c r="B116" t="s">
        <v>225</v>
      </c>
      <c r="C116" t="s">
        <v>516</v>
      </c>
      <c r="D116" t="s">
        <v>671</v>
      </c>
      <c r="E116" s="9" t="s">
        <v>992</v>
      </c>
      <c r="F116" s="9" t="s">
        <v>960</v>
      </c>
      <c r="G116" s="12">
        <f>LOOKUP(H116,Groups!$C$2:$C$41,Groups!$A$2:$A$41)</f>
        <v>5</v>
      </c>
      <c r="H116" t="s">
        <v>1132</v>
      </c>
      <c r="I116" t="s">
        <v>1144</v>
      </c>
      <c r="J116" s="12">
        <f>IF(NOT(ISERROR(LOOKUP(K116,Groups!$C$2:$C$41,Groups!$B$2:$B$41))),LOOKUP(K116,Groups!$C$2:$C$41,Groups!$B$2:$B$41),"")</f>
        <v>3</v>
      </c>
      <c r="K116" t="s">
        <v>1135</v>
      </c>
      <c r="L116" t="s">
        <v>1135</v>
      </c>
      <c r="M116" t="s">
        <v>187</v>
      </c>
      <c r="N116" t="b">
        <v>1</v>
      </c>
      <c r="O116" t="str">
        <f t="shared" si="7"/>
        <v>Number KWL_External_Sensor_KWL_FTF_Humidity_3 "External Sensor KWL-FTF Humidity 3" &lt;humidity&gt; (gKWL_HumCtrl, gKWL_FTF3) {channel="modbus:helios-ventilation-easycontrols:modbus-gateway:kwl:externalSensorKwlFtfHumidity3"}</v>
      </c>
      <c r="P116" t="str">
        <f t="shared" si="8"/>
        <v>Number KWL_Ext_Fuehler_KWL_FTF_Feuchte_3 "Externer Fühler KWL-FTF Feuchte 3" &lt;humidity&gt; (gKWL_Feuchtestrg, gKWL_FTF3) {channel="modbus:helios-ventilation-easycontrols:modbus-gateway:kwl:externalSensorKwlFtfHumidity3"}</v>
      </c>
    </row>
    <row r="117" spans="1:16" x14ac:dyDescent="0.25">
      <c r="A117" s="12" t="s">
        <v>70</v>
      </c>
      <c r="B117" t="s">
        <v>225</v>
      </c>
      <c r="C117" t="s">
        <v>524</v>
      </c>
      <c r="D117" t="s">
        <v>679</v>
      </c>
      <c r="E117" s="9" t="s">
        <v>1000</v>
      </c>
      <c r="F117" s="9" t="s">
        <v>968</v>
      </c>
      <c r="G117" s="12">
        <f>LOOKUP(H117,Groups!$C$2:$C$41,Groups!$A$2:$A$41)</f>
        <v>5</v>
      </c>
      <c r="H117" t="s">
        <v>1132</v>
      </c>
      <c r="I117" t="s">
        <v>1144</v>
      </c>
      <c r="J117" s="12">
        <f>IF(NOT(ISERROR(LOOKUP(K117,Groups!$C$2:$C$41,Groups!$B$2:$B$41))),LOOKUP(K117,Groups!$C$2:$C$41,Groups!$B$2:$B$41),"")</f>
        <v>3</v>
      </c>
      <c r="K117" t="s">
        <v>1135</v>
      </c>
      <c r="L117" t="s">
        <v>1135</v>
      </c>
      <c r="M117" t="s">
        <v>187</v>
      </c>
      <c r="N117" t="b">
        <v>1</v>
      </c>
      <c r="O117" t="str">
        <f t="shared" si="7"/>
        <v>Number KWL_External_Sensor_KWL_FTF_Temp_3 "External Sensor KWL-FTF Temperature 3" &lt;humidity&gt; (gKWL_HumCtrl, gKWL_FTF3) {channel="modbus:helios-ventilation-easycontrols:modbus-gateway:kwl:externalSensorKwlFtfTemperature3"}</v>
      </c>
      <c r="P117" t="str">
        <f t="shared" si="8"/>
        <v>Number KWL_Ext_Fuehler_KWL_FTF_Temp_3 "Externer Fühler KWL-FTF Temperatur 3" &lt;humidity&gt; (gKWL_Feuchtestrg, gKWL_FTF3) {channel="modbus:helios-ventilation-easycontrols:modbus-gateway:kwl:externalSensorKwlFtfTemperature3"}</v>
      </c>
    </row>
    <row r="118" spans="1:16" x14ac:dyDescent="0.25">
      <c r="A118" s="12" t="s">
        <v>24</v>
      </c>
      <c r="B118" t="s">
        <v>225</v>
      </c>
      <c r="C118" t="s">
        <v>458</v>
      </c>
      <c r="D118" t="s">
        <v>632</v>
      </c>
      <c r="E118" s="9" t="s">
        <v>929</v>
      </c>
      <c r="F118" s="9" t="s">
        <v>842</v>
      </c>
      <c r="G118" s="12">
        <f>LOOKUP(H118,Groups!$C$2:$C$41,Groups!$A$2:$A$41)</f>
        <v>5</v>
      </c>
      <c r="H118" t="s">
        <v>1132</v>
      </c>
      <c r="I118" t="s">
        <v>1144</v>
      </c>
      <c r="J118" s="12">
        <f>IF(NOT(ISERROR(LOOKUP(K118,Groups!$C$2:$C$41,Groups!$B$2:$B$41))),LOOKUP(K118,Groups!$C$2:$C$41,Groups!$B$2:$B$41),"")</f>
        <v>3</v>
      </c>
      <c r="K118" t="s">
        <v>1135</v>
      </c>
      <c r="L118" t="s">
        <v>1135</v>
      </c>
      <c r="M118" t="s">
        <v>187</v>
      </c>
      <c r="N118" t="b">
        <v>1</v>
      </c>
      <c r="O118" t="str">
        <f t="shared" si="7"/>
        <v>Number KWL_KWL_FTF_Config_2 "KWL-FTF Config 2" &lt;humidity&gt; (gKWL_HumCtrl, gKWL_FTF3) {channel="modbus:helios-ventilation-easycontrols:modbus-gateway:kwl:kwlFtfConfig2"}</v>
      </c>
      <c r="P118" t="str">
        <f t="shared" si="8"/>
        <v>Number KWL_KWL_FTF_Konfig_2 "KWL-FTF Konfiguration 2" &lt;humidity&gt; (gKWL_Feuchtestrg, gKWL_FTF3) {channel="modbus:helios-ventilation-easycontrols:modbus-gateway:kwl:kwlFtfConfig2"}</v>
      </c>
    </row>
    <row r="119" spans="1:16" x14ac:dyDescent="0.25">
      <c r="A119" s="12" t="s">
        <v>171</v>
      </c>
      <c r="B119" t="s">
        <v>225</v>
      </c>
      <c r="C119" t="s">
        <v>604</v>
      </c>
      <c r="D119" t="s">
        <v>774</v>
      </c>
      <c r="E119" s="9" t="s">
        <v>1095</v>
      </c>
      <c r="F119" s="9" t="s">
        <v>1103</v>
      </c>
      <c r="G119" s="12">
        <f>LOOKUP(H119,Groups!$C$2:$C$41,Groups!$A$2:$A$41)</f>
        <v>5</v>
      </c>
      <c r="H119" t="s">
        <v>1132</v>
      </c>
      <c r="I119" t="s">
        <v>1144</v>
      </c>
      <c r="J119" s="12">
        <f>IF(NOT(ISERROR(LOOKUP(K119,Groups!$C$2:$C$41,Groups!$B$2:$B$41))),LOOKUP(K119,Groups!$C$2:$C$41,Groups!$B$2:$B$41),"")</f>
        <v>3</v>
      </c>
      <c r="K119" t="s">
        <v>1135</v>
      </c>
      <c r="L119" t="s">
        <v>1135</v>
      </c>
      <c r="M119" t="s">
        <v>187</v>
      </c>
      <c r="N119" t="b">
        <v>1</v>
      </c>
      <c r="O119" t="str">
        <f t="shared" si="7"/>
        <v>Number KWL_Sensor_Config_KWL_FTF_3 "Sensor Config KWL-FTF 3" &lt;humidity&gt; (gKWL_HumCtrl, gKWL_FTF3) {channel="modbus:helios-ventilation-easycontrols:modbus-gateway:kwl:sensorConfigKwlFtf3"}</v>
      </c>
      <c r="P119" t="str">
        <f t="shared" si="8"/>
        <v>Number KWL_Sensor_Konfig_KWL_FTF_3 "Sensor Konfiguration KWL-FTF 3" &lt;humidity&gt; (gKWL_Feuchtestrg, gKWL_FTF3) {channel="modbus:helios-ventilation-easycontrols:modbus-gateway:kwl:sensorConfigKwlFtf3"}</v>
      </c>
    </row>
    <row r="120" spans="1:16" x14ac:dyDescent="0.25">
      <c r="A120" s="12" t="s">
        <v>129</v>
      </c>
      <c r="B120" t="s">
        <v>221</v>
      </c>
      <c r="C120" t="s">
        <v>574</v>
      </c>
      <c r="D120" t="s">
        <v>734</v>
      </c>
      <c r="E120" s="9" t="s">
        <v>1079</v>
      </c>
      <c r="F120" s="9" t="s">
        <v>1071</v>
      </c>
      <c r="G120" s="12">
        <f>LOOKUP(H120,Groups!$C$2:$C$41,Groups!$A$2:$A$41)</f>
        <v>5</v>
      </c>
      <c r="H120" t="s">
        <v>1132</v>
      </c>
      <c r="I120" t="s">
        <v>1144</v>
      </c>
      <c r="J120" s="12">
        <f>IF(NOT(ISERROR(LOOKUP(K120,Groups!$C$2:$C$41,Groups!$B$2:$B$41))),LOOKUP(K120,Groups!$C$2:$C$41,Groups!$B$2:$B$41),"")</f>
        <v>3</v>
      </c>
      <c r="K120" t="s">
        <v>1135</v>
      </c>
      <c r="L120" t="s">
        <v>1135</v>
      </c>
      <c r="M120" t="s">
        <v>187</v>
      </c>
      <c r="N120" t="b">
        <v>1</v>
      </c>
      <c r="O120" t="str">
        <f t="shared" si="7"/>
        <v>String KWL_Sensor_Name_Humidity_Temp_3 "Sensor Name Humidity+Temperature 3" &lt;humidity&gt; (gKWL_HumCtrl, gKWL_FTF3) {channel="modbus:helios-ventilation-easycontrols:modbus-gateway:kwl:sensorNameHumidityAndTemp3"}</v>
      </c>
      <c r="P120" t="str">
        <f t="shared" si="8"/>
        <v>String KWL_Sensorname_Feuchte_Temp_3 "Sensorname Feuchte+Temperatur 3" &lt;humidity&gt; (gKWL_Feuchtestrg, gKWL_FTF3) {channel="modbus:helios-ventilation-easycontrols:modbus-gateway:kwl:sensorNameHumidityAndTemp3"}</v>
      </c>
    </row>
    <row r="121" spans="1:16" x14ac:dyDescent="0.25">
      <c r="A121" s="12" t="s">
        <v>63</v>
      </c>
      <c r="B121" t="s">
        <v>225</v>
      </c>
      <c r="C121" t="s">
        <v>517</v>
      </c>
      <c r="D121" t="s">
        <v>672</v>
      </c>
      <c r="E121" s="9" t="s">
        <v>993</v>
      </c>
      <c r="F121" s="9" t="s">
        <v>961</v>
      </c>
      <c r="G121" s="12">
        <f>LOOKUP(H121,Groups!$C$2:$C$41,Groups!$A$2:$A$41)</f>
        <v>5</v>
      </c>
      <c r="H121" t="s">
        <v>1132</v>
      </c>
      <c r="I121" t="s">
        <v>1144</v>
      </c>
      <c r="J121" s="12">
        <f>IF(NOT(ISERROR(LOOKUP(K121,Groups!$C$2:$C$41,Groups!$B$2:$B$41))),LOOKUP(K121,Groups!$C$2:$C$41,Groups!$B$2:$B$41),"")</f>
        <v>4</v>
      </c>
      <c r="K121" t="s">
        <v>1136</v>
      </c>
      <c r="L121" t="s">
        <v>1136</v>
      </c>
      <c r="M121" t="s">
        <v>187</v>
      </c>
      <c r="N121" t="b">
        <v>1</v>
      </c>
      <c r="O121" t="str">
        <f t="shared" si="7"/>
        <v>Number KWL_External_Sensor_KWL_FTF_Humidity_4 "External Sensor KWL-FTF Humidity 4" &lt;humidity&gt; (gKWL_HumCtrl, gKWL_FTF4) {channel="modbus:helios-ventilation-easycontrols:modbus-gateway:kwl:externalSensorKwlFtfHumidity4"}</v>
      </c>
      <c r="P121" t="str">
        <f t="shared" si="8"/>
        <v>Number KWL_Ext_Fuehler_KWL_FTF_Feuchte_4 "Externer Fühler KWL-FTF Feuchte 4" &lt;humidity&gt; (gKWL_Feuchtestrg, gKWL_FTF4) {channel="modbus:helios-ventilation-easycontrols:modbus-gateway:kwl:externalSensorKwlFtfHumidity4"}</v>
      </c>
    </row>
    <row r="122" spans="1:16" x14ac:dyDescent="0.25">
      <c r="A122" s="12" t="s">
        <v>71</v>
      </c>
      <c r="B122" t="s">
        <v>225</v>
      </c>
      <c r="C122" t="s">
        <v>525</v>
      </c>
      <c r="D122" t="s">
        <v>680</v>
      </c>
      <c r="E122" s="9" t="s">
        <v>1001</v>
      </c>
      <c r="F122" s="9" t="s">
        <v>969</v>
      </c>
      <c r="G122" s="12">
        <f>LOOKUP(H122,Groups!$C$2:$C$41,Groups!$A$2:$A$41)</f>
        <v>5</v>
      </c>
      <c r="H122" t="s">
        <v>1132</v>
      </c>
      <c r="I122" t="s">
        <v>1144</v>
      </c>
      <c r="J122" s="12">
        <f>IF(NOT(ISERROR(LOOKUP(K122,Groups!$C$2:$C$41,Groups!$B$2:$B$41))),LOOKUP(K122,Groups!$C$2:$C$41,Groups!$B$2:$B$41),"")</f>
        <v>4</v>
      </c>
      <c r="K122" t="s">
        <v>1136</v>
      </c>
      <c r="L122" t="s">
        <v>1136</v>
      </c>
      <c r="M122" t="s">
        <v>187</v>
      </c>
      <c r="N122" t="b">
        <v>1</v>
      </c>
      <c r="O122" t="str">
        <f t="shared" si="7"/>
        <v>Number KWL_External_Sensor_KWL_FTF_Temp_4 "External Sensor KWL-FTF Temperature 4" &lt;humidity&gt; (gKWL_HumCtrl, gKWL_FTF4) {channel="modbus:helios-ventilation-easycontrols:modbus-gateway:kwl:externalSensorKwlFtfTemperature4"}</v>
      </c>
      <c r="P122" t="str">
        <f t="shared" si="8"/>
        <v>Number KWL_Ext_Fuehler_KWL_FTF_Temp_4 "Externer Fühler KWL-FTF Temperatur 4" &lt;humidity&gt; (gKWL_Feuchtestrg, gKWL_FTF4) {channel="modbus:helios-ventilation-easycontrols:modbus-gateway:kwl:externalSensorKwlFtfTemperature4"}</v>
      </c>
    </row>
    <row r="123" spans="1:16" x14ac:dyDescent="0.25">
      <c r="A123" s="12" t="s">
        <v>25</v>
      </c>
      <c r="B123" t="s">
        <v>225</v>
      </c>
      <c r="C123" t="s">
        <v>459</v>
      </c>
      <c r="D123" t="s">
        <v>633</v>
      </c>
      <c r="E123" s="9" t="s">
        <v>930</v>
      </c>
      <c r="F123" s="9" t="s">
        <v>843</v>
      </c>
      <c r="G123" s="12">
        <f>LOOKUP(H123,Groups!$C$2:$C$41,Groups!$A$2:$A$41)</f>
        <v>5</v>
      </c>
      <c r="H123" t="s">
        <v>1132</v>
      </c>
      <c r="I123" t="s">
        <v>1144</v>
      </c>
      <c r="J123" s="12">
        <f>IF(NOT(ISERROR(LOOKUP(K123,Groups!$C$2:$C$41,Groups!$B$2:$B$41))),LOOKUP(K123,Groups!$C$2:$C$41,Groups!$B$2:$B$41),"")</f>
        <v>4</v>
      </c>
      <c r="K123" t="s">
        <v>1136</v>
      </c>
      <c r="L123" t="s">
        <v>1136</v>
      </c>
      <c r="M123" t="s">
        <v>187</v>
      </c>
      <c r="N123" t="b">
        <v>1</v>
      </c>
      <c r="O123" t="str">
        <f t="shared" si="7"/>
        <v>Number KWL_KWL_FTF_Config_3 "KWL-FTF Config 3" &lt;humidity&gt; (gKWL_HumCtrl, gKWL_FTF4) {channel="modbus:helios-ventilation-easycontrols:modbus-gateway:kwl:kwlFtfConfig3"}</v>
      </c>
      <c r="P123" t="str">
        <f t="shared" si="8"/>
        <v>Number KWL_KWL_FTF_Konfig_3 "KWL-FTF Konfiguration 3" &lt;humidity&gt; (gKWL_Feuchtestrg, gKWL_FTF4) {channel="modbus:helios-ventilation-easycontrols:modbus-gateway:kwl:kwlFtfConfig3"}</v>
      </c>
    </row>
    <row r="124" spans="1:16" x14ac:dyDescent="0.25">
      <c r="A124" s="12" t="s">
        <v>172</v>
      </c>
      <c r="B124" t="s">
        <v>225</v>
      </c>
      <c r="C124" t="s">
        <v>605</v>
      </c>
      <c r="D124" t="s">
        <v>775</v>
      </c>
      <c r="E124" s="9" t="s">
        <v>1096</v>
      </c>
      <c r="F124" s="9" t="s">
        <v>1104</v>
      </c>
      <c r="G124" s="12">
        <f>LOOKUP(H124,Groups!$C$2:$C$41,Groups!$A$2:$A$41)</f>
        <v>5</v>
      </c>
      <c r="H124" t="s">
        <v>1132</v>
      </c>
      <c r="I124" t="s">
        <v>1144</v>
      </c>
      <c r="J124" s="12">
        <f>IF(NOT(ISERROR(LOOKUP(K124,Groups!$C$2:$C$41,Groups!$B$2:$B$41))),LOOKUP(K124,Groups!$C$2:$C$41,Groups!$B$2:$B$41),"")</f>
        <v>4</v>
      </c>
      <c r="K124" t="s">
        <v>1136</v>
      </c>
      <c r="L124" t="s">
        <v>1136</v>
      </c>
      <c r="M124" t="s">
        <v>187</v>
      </c>
      <c r="N124" t="b">
        <v>1</v>
      </c>
      <c r="O124" t="str">
        <f t="shared" si="7"/>
        <v>Number KWL_Sensor_Config_KWL_FTF_4 "Sensor Config KWL-FTF 4" &lt;humidity&gt; (gKWL_HumCtrl, gKWL_FTF4) {channel="modbus:helios-ventilation-easycontrols:modbus-gateway:kwl:sensorConfigKwlFtf4"}</v>
      </c>
      <c r="P124" t="str">
        <f t="shared" si="8"/>
        <v>Number KWL_Sensor_Konfig_KWL_FTF_4 "Sensor Konfiguration KWL-FTF 4" &lt;humidity&gt; (gKWL_Feuchtestrg, gKWL_FTF4) {channel="modbus:helios-ventilation-easycontrols:modbus-gateway:kwl:sensorConfigKwlFtf4"}</v>
      </c>
    </row>
    <row r="125" spans="1:16" x14ac:dyDescent="0.25">
      <c r="A125" s="12" t="s">
        <v>130</v>
      </c>
      <c r="B125" t="s">
        <v>221</v>
      </c>
      <c r="C125" t="s">
        <v>575</v>
      </c>
      <c r="D125" t="s">
        <v>735</v>
      </c>
      <c r="E125" s="9" t="s">
        <v>1080</v>
      </c>
      <c r="F125" s="9" t="s">
        <v>1072</v>
      </c>
      <c r="G125" s="12">
        <f>LOOKUP(H125,Groups!$C$2:$C$41,Groups!$A$2:$A$41)</f>
        <v>5</v>
      </c>
      <c r="H125" t="s">
        <v>1132</v>
      </c>
      <c r="I125" t="s">
        <v>1144</v>
      </c>
      <c r="J125" s="12">
        <f>IF(NOT(ISERROR(LOOKUP(K125,Groups!$C$2:$C$41,Groups!$B$2:$B$41))),LOOKUP(K125,Groups!$C$2:$C$41,Groups!$B$2:$B$41),"")</f>
        <v>4</v>
      </c>
      <c r="K125" t="s">
        <v>1136</v>
      </c>
      <c r="L125" t="s">
        <v>1136</v>
      </c>
      <c r="M125" t="s">
        <v>187</v>
      </c>
      <c r="N125" t="b">
        <v>1</v>
      </c>
      <c r="O125" t="str">
        <f t="shared" si="7"/>
        <v>String KWL_Sensor_Name_Humidity_Temp_4 "Sensor Name Humidity+Temperature 4" &lt;humidity&gt; (gKWL_HumCtrl, gKWL_FTF4) {channel="modbus:helios-ventilation-easycontrols:modbus-gateway:kwl:sensorNameHumidityAndTemp4"}</v>
      </c>
      <c r="P125" t="str">
        <f t="shared" si="8"/>
        <v>String KWL_Sensorname_Feuchte_Temp_4 "Sensorname Feuchte+Temperatur 4" &lt;humidity&gt; (gKWL_Feuchtestrg, gKWL_FTF4) {channel="modbus:helios-ventilation-easycontrols:modbus-gateway:kwl:sensorNameHumidityAndTemp4"}</v>
      </c>
    </row>
    <row r="126" spans="1:16" x14ac:dyDescent="0.25">
      <c r="A126" s="12" t="s">
        <v>64</v>
      </c>
      <c r="B126" t="s">
        <v>225</v>
      </c>
      <c r="C126" t="s">
        <v>518</v>
      </c>
      <c r="D126" t="s">
        <v>673</v>
      </c>
      <c r="E126" s="9" t="s">
        <v>994</v>
      </c>
      <c r="F126" s="9" t="s">
        <v>962</v>
      </c>
      <c r="G126" s="12">
        <f>LOOKUP(H126,Groups!$C$2:$C$41,Groups!$A$2:$A$41)</f>
        <v>5</v>
      </c>
      <c r="H126" t="s">
        <v>1132</v>
      </c>
      <c r="I126" t="s">
        <v>1144</v>
      </c>
      <c r="J126" s="12">
        <f>IF(NOT(ISERROR(LOOKUP(K126,Groups!$C$2:$C$41,Groups!$B$2:$B$41))),LOOKUP(K126,Groups!$C$2:$C$41,Groups!$B$2:$B$41),"")</f>
        <v>5</v>
      </c>
      <c r="K126" t="s">
        <v>1137</v>
      </c>
      <c r="L126" t="s">
        <v>1137</v>
      </c>
      <c r="M126" t="s">
        <v>187</v>
      </c>
      <c r="N126" t="b">
        <v>1</v>
      </c>
      <c r="O126" t="str">
        <f t="shared" si="7"/>
        <v>Number KWL_External_Sensor_KWL_FTF_Humidity_5 "External Sensor KWL-FTF Humidity 5" &lt;humidity&gt; (gKWL_HumCtrl, gKWL_FTF5) {channel="modbus:helios-ventilation-easycontrols:modbus-gateway:kwl:externalSensorKwlFtfHumidity5"}</v>
      </c>
      <c r="P126" t="str">
        <f t="shared" si="8"/>
        <v>Number KWL_Ext_Fuehler_KWL_FTF_Feuchte_5 "Externer Fühler KWL-FTF Feuchte 5" &lt;humidity&gt; (gKWL_Feuchtestrg, gKWL_FTF5) {channel="modbus:helios-ventilation-easycontrols:modbus-gateway:kwl:externalSensorKwlFtfHumidity5"}</v>
      </c>
    </row>
    <row r="127" spans="1:16" x14ac:dyDescent="0.25">
      <c r="A127" s="12" t="s">
        <v>72</v>
      </c>
      <c r="B127" t="s">
        <v>225</v>
      </c>
      <c r="C127" t="s">
        <v>526</v>
      </c>
      <c r="D127" t="s">
        <v>681</v>
      </c>
      <c r="E127" s="9" t="s">
        <v>1002</v>
      </c>
      <c r="F127" s="9" t="s">
        <v>970</v>
      </c>
      <c r="G127" s="12">
        <f>LOOKUP(H127,Groups!$C$2:$C$41,Groups!$A$2:$A$41)</f>
        <v>5</v>
      </c>
      <c r="H127" t="s">
        <v>1132</v>
      </c>
      <c r="I127" t="s">
        <v>1144</v>
      </c>
      <c r="J127" s="12">
        <f>IF(NOT(ISERROR(LOOKUP(K127,Groups!$C$2:$C$41,Groups!$B$2:$B$41))),LOOKUP(K127,Groups!$C$2:$C$41,Groups!$B$2:$B$41),"")</f>
        <v>5</v>
      </c>
      <c r="K127" t="s">
        <v>1137</v>
      </c>
      <c r="L127" t="s">
        <v>1137</v>
      </c>
      <c r="M127" t="s">
        <v>187</v>
      </c>
      <c r="N127" t="b">
        <v>1</v>
      </c>
      <c r="O127" t="str">
        <f t="shared" si="7"/>
        <v>Number KWL_External_Sensor_KWL_FTF_Temp_5 "External Sensor KWL-FTF Temperature 5" &lt;humidity&gt; (gKWL_HumCtrl, gKWL_FTF5) {channel="modbus:helios-ventilation-easycontrols:modbus-gateway:kwl:externalSensorKwlFtfTemperature5"}</v>
      </c>
      <c r="P127" t="str">
        <f t="shared" si="8"/>
        <v>Number KWL_Ext_Fuehler_KWL_FTF_Temp_5 "Externer Fühler KWL-FTF Temperatur 5" &lt;humidity&gt; (gKWL_Feuchtestrg, gKWL_FTF5) {channel="modbus:helios-ventilation-easycontrols:modbus-gateway:kwl:externalSensorKwlFtfTemperature5"}</v>
      </c>
    </row>
    <row r="128" spans="1:16" x14ac:dyDescent="0.25">
      <c r="A128" s="12" t="s">
        <v>26</v>
      </c>
      <c r="B128" t="s">
        <v>225</v>
      </c>
      <c r="C128" t="s">
        <v>460</v>
      </c>
      <c r="D128" t="s">
        <v>634</v>
      </c>
      <c r="E128" s="9" t="s">
        <v>931</v>
      </c>
      <c r="F128" s="9" t="s">
        <v>844</v>
      </c>
      <c r="G128" s="12">
        <f>LOOKUP(H128,Groups!$C$2:$C$41,Groups!$A$2:$A$41)</f>
        <v>5</v>
      </c>
      <c r="H128" t="s">
        <v>1132</v>
      </c>
      <c r="I128" t="s">
        <v>1144</v>
      </c>
      <c r="J128" s="12">
        <f>IF(NOT(ISERROR(LOOKUP(K128,Groups!$C$2:$C$41,Groups!$B$2:$B$41))),LOOKUP(K128,Groups!$C$2:$C$41,Groups!$B$2:$B$41),"")</f>
        <v>5</v>
      </c>
      <c r="K128" t="s">
        <v>1137</v>
      </c>
      <c r="L128" t="s">
        <v>1137</v>
      </c>
      <c r="M128" t="s">
        <v>187</v>
      </c>
      <c r="N128" t="b">
        <v>1</v>
      </c>
      <c r="O128" t="str">
        <f t="shared" si="7"/>
        <v>Number KWL_KWL_FTF_Config_4 "KWL-FTF Config 4" &lt;humidity&gt; (gKWL_HumCtrl, gKWL_FTF5) {channel="modbus:helios-ventilation-easycontrols:modbus-gateway:kwl:kwlFtfConfig4"}</v>
      </c>
      <c r="P128" t="str">
        <f t="shared" si="8"/>
        <v>Number KWL_KWL_FTF_Konfig_4 "KWL-FTF Konfiguration 4" &lt;humidity&gt; (gKWL_Feuchtestrg, gKWL_FTF5) {channel="modbus:helios-ventilation-easycontrols:modbus-gateway:kwl:kwlFtfConfig4"}</v>
      </c>
    </row>
    <row r="129" spans="1:16" x14ac:dyDescent="0.25">
      <c r="A129" s="12" t="s">
        <v>173</v>
      </c>
      <c r="B129" t="s">
        <v>225</v>
      </c>
      <c r="C129" t="s">
        <v>606</v>
      </c>
      <c r="D129" t="s">
        <v>776</v>
      </c>
      <c r="E129" s="9" t="s">
        <v>1097</v>
      </c>
      <c r="F129" s="9" t="s">
        <v>1105</v>
      </c>
      <c r="G129" s="12">
        <f>LOOKUP(H129,Groups!$C$2:$C$41,Groups!$A$2:$A$41)</f>
        <v>5</v>
      </c>
      <c r="H129" t="s">
        <v>1132</v>
      </c>
      <c r="I129" t="s">
        <v>1144</v>
      </c>
      <c r="J129" s="12">
        <f>IF(NOT(ISERROR(LOOKUP(K129,Groups!$C$2:$C$41,Groups!$B$2:$B$41))),LOOKUP(K129,Groups!$C$2:$C$41,Groups!$B$2:$B$41),"")</f>
        <v>5</v>
      </c>
      <c r="K129" t="s">
        <v>1137</v>
      </c>
      <c r="L129" t="s">
        <v>1137</v>
      </c>
      <c r="M129" t="s">
        <v>187</v>
      </c>
      <c r="N129" t="b">
        <v>1</v>
      </c>
      <c r="O129" t="str">
        <f t="shared" si="7"/>
        <v>Number KWL_Sensor_Config_KWL_FTF_5 "Sensor Config KWL-FTF 5" &lt;humidity&gt; (gKWL_HumCtrl, gKWL_FTF5) {channel="modbus:helios-ventilation-easycontrols:modbus-gateway:kwl:sensorConfigKwlFtf5"}</v>
      </c>
      <c r="P129" t="str">
        <f t="shared" si="8"/>
        <v>Number KWL_Sensor_Konfig_KWL_FTF_5 "Sensor Konfiguration KWL-FTF 5" &lt;humidity&gt; (gKWL_Feuchtestrg, gKWL_FTF5) {channel="modbus:helios-ventilation-easycontrols:modbus-gateway:kwl:sensorConfigKwlFtf5"}</v>
      </c>
    </row>
    <row r="130" spans="1:16" x14ac:dyDescent="0.25">
      <c r="A130" s="12" t="s">
        <v>131</v>
      </c>
      <c r="B130" t="s">
        <v>221</v>
      </c>
      <c r="C130" t="s">
        <v>576</v>
      </c>
      <c r="D130" t="s">
        <v>736</v>
      </c>
      <c r="E130" s="9" t="s">
        <v>1081</v>
      </c>
      <c r="F130" s="9" t="s">
        <v>1073</v>
      </c>
      <c r="G130" s="12">
        <f>LOOKUP(H130,Groups!$C$2:$C$41,Groups!$A$2:$A$41)</f>
        <v>5</v>
      </c>
      <c r="H130" t="s">
        <v>1132</v>
      </c>
      <c r="I130" t="s">
        <v>1144</v>
      </c>
      <c r="J130" s="12">
        <f>IF(NOT(ISERROR(LOOKUP(K130,Groups!$C$2:$C$41,Groups!$B$2:$B$41))),LOOKUP(K130,Groups!$C$2:$C$41,Groups!$B$2:$B$41),"")</f>
        <v>5</v>
      </c>
      <c r="K130" t="s">
        <v>1137</v>
      </c>
      <c r="L130" t="s">
        <v>1137</v>
      </c>
      <c r="M130" t="s">
        <v>187</v>
      </c>
      <c r="N130" t="b">
        <v>1</v>
      </c>
      <c r="O130" t="str">
        <f t="shared" si="7"/>
        <v>String KWL_Sensor_Name_Humidity_Temp_5 "Sensor Name Humidity+Temperature 5" &lt;humidity&gt; (gKWL_HumCtrl, gKWL_FTF5) {channel="modbus:helios-ventilation-easycontrols:modbus-gateway:kwl:sensorNameHumidityAndTemp5"}</v>
      </c>
      <c r="P130" t="str">
        <f t="shared" si="8"/>
        <v>String KWL_Sensorname_Feuchte_Temp_5 "Sensorname Feuchte+Temperatur 5" &lt;humidity&gt; (gKWL_Feuchtestrg, gKWL_FTF5) {channel="modbus:helios-ventilation-easycontrols:modbus-gateway:kwl:sensorNameHumidityAndTemp5"}</v>
      </c>
    </row>
    <row r="131" spans="1:16" x14ac:dyDescent="0.25">
      <c r="A131" s="12" t="s">
        <v>65</v>
      </c>
      <c r="B131" t="s">
        <v>225</v>
      </c>
      <c r="C131" t="s">
        <v>519</v>
      </c>
      <c r="D131" t="s">
        <v>674</v>
      </c>
      <c r="E131" s="9" t="s">
        <v>995</v>
      </c>
      <c r="F131" s="9" t="s">
        <v>963</v>
      </c>
      <c r="G131" s="12">
        <f>LOOKUP(H131,Groups!$C$2:$C$41,Groups!$A$2:$A$41)</f>
        <v>5</v>
      </c>
      <c r="H131" t="s">
        <v>1132</v>
      </c>
      <c r="I131" t="s">
        <v>1144</v>
      </c>
      <c r="J131" s="12">
        <f>IF(NOT(ISERROR(LOOKUP(K131,Groups!$C$2:$C$41,Groups!$B$2:$B$41))),LOOKUP(K131,Groups!$C$2:$C$41,Groups!$B$2:$B$41),"")</f>
        <v>6</v>
      </c>
      <c r="K131" t="s">
        <v>1138</v>
      </c>
      <c r="L131" t="s">
        <v>1138</v>
      </c>
      <c r="M131" t="s">
        <v>187</v>
      </c>
      <c r="N131" t="b">
        <v>1</v>
      </c>
      <c r="O131" t="str">
        <f t="shared" si="7"/>
        <v>Number KWL_External_Sensor_KWL_FTF_Humidity_6 "External Sensor KWL-FTF Humidity 6" &lt;humidity&gt; (gKWL_HumCtrl, gKWL_FTF6) {channel="modbus:helios-ventilation-easycontrols:modbus-gateway:kwl:externalSensorKwlFtfHumidity6"}</v>
      </c>
      <c r="P131" t="str">
        <f t="shared" si="8"/>
        <v>Number KWL_Ext_Fuehler_KWL_FTF_Feuchte_6 "Externer Fühler KWL-FTF Feuchte 6" &lt;humidity&gt; (gKWL_Feuchtestrg, gKWL_FTF6) {channel="modbus:helios-ventilation-easycontrols:modbus-gateway:kwl:externalSensorKwlFtfHumidity6"}</v>
      </c>
    </row>
    <row r="132" spans="1:16" x14ac:dyDescent="0.25">
      <c r="A132" s="12" t="s">
        <v>73</v>
      </c>
      <c r="B132" t="s">
        <v>225</v>
      </c>
      <c r="C132" t="s">
        <v>527</v>
      </c>
      <c r="D132" t="s">
        <v>682</v>
      </c>
      <c r="E132" s="9" t="s">
        <v>1003</v>
      </c>
      <c r="F132" s="9" t="s">
        <v>971</v>
      </c>
      <c r="G132" s="12">
        <f>LOOKUP(H132,Groups!$C$2:$C$41,Groups!$A$2:$A$41)</f>
        <v>5</v>
      </c>
      <c r="H132" t="s">
        <v>1132</v>
      </c>
      <c r="I132" t="s">
        <v>1144</v>
      </c>
      <c r="J132" s="12">
        <f>IF(NOT(ISERROR(LOOKUP(K132,Groups!$C$2:$C$41,Groups!$B$2:$B$41))),LOOKUP(K132,Groups!$C$2:$C$41,Groups!$B$2:$B$41),"")</f>
        <v>6</v>
      </c>
      <c r="K132" t="s">
        <v>1138</v>
      </c>
      <c r="L132" t="s">
        <v>1138</v>
      </c>
      <c r="M132" t="s">
        <v>187</v>
      </c>
      <c r="N132" t="b">
        <v>1</v>
      </c>
      <c r="O132" t="str">
        <f t="shared" si="7"/>
        <v>Number KWL_External_Sensor_KWL_FTF_Temp_6 "External Sensor KWL-FTF Temperature 6" &lt;humidity&gt; (gKWL_HumCtrl, gKWL_FTF6) {channel="modbus:helios-ventilation-easycontrols:modbus-gateway:kwl:externalSensorKwlFtfTemperature6"}</v>
      </c>
      <c r="P132" t="str">
        <f t="shared" si="8"/>
        <v>Number KWL_Ext_Fuehler_KWL_FTF_Temp_6 "Externer Fühler KWL-FTF Temperatur 6" &lt;humidity&gt; (gKWL_Feuchtestrg, gKWL_FTF6) {channel="modbus:helios-ventilation-easycontrols:modbus-gateway:kwl:externalSensorKwlFtfTemperature6"}</v>
      </c>
    </row>
    <row r="133" spans="1:16" x14ac:dyDescent="0.25">
      <c r="A133" s="12" t="s">
        <v>27</v>
      </c>
      <c r="B133" t="s">
        <v>225</v>
      </c>
      <c r="C133" t="s">
        <v>461</v>
      </c>
      <c r="D133" t="s">
        <v>635</v>
      </c>
      <c r="E133" s="9" t="s">
        <v>932</v>
      </c>
      <c r="F133" s="9" t="s">
        <v>845</v>
      </c>
      <c r="G133" s="12">
        <f>LOOKUP(H133,Groups!$C$2:$C$41,Groups!$A$2:$A$41)</f>
        <v>5</v>
      </c>
      <c r="H133" t="s">
        <v>1132</v>
      </c>
      <c r="I133" t="s">
        <v>1144</v>
      </c>
      <c r="J133" s="12">
        <f>IF(NOT(ISERROR(LOOKUP(K133,Groups!$C$2:$C$41,Groups!$B$2:$B$41))),LOOKUP(K133,Groups!$C$2:$C$41,Groups!$B$2:$B$41),"")</f>
        <v>6</v>
      </c>
      <c r="K133" t="s">
        <v>1138</v>
      </c>
      <c r="L133" t="s">
        <v>1138</v>
      </c>
      <c r="M133" t="s">
        <v>187</v>
      </c>
      <c r="N133" t="b">
        <v>1</v>
      </c>
      <c r="O133" t="str">
        <f t="shared" si="7"/>
        <v>Number KWL_KWL_FTF_Config_5 "KWL-FTF Config 5" &lt;humidity&gt; (gKWL_HumCtrl, gKWL_FTF6) {channel="modbus:helios-ventilation-easycontrols:modbus-gateway:kwl:kwlFtfConfig5"}</v>
      </c>
      <c r="P133" t="str">
        <f t="shared" si="8"/>
        <v>Number KWL_KWL_FTF_Konfig_5 "KWL-FTF Konfiguration 5" &lt;humidity&gt; (gKWL_Feuchtestrg, gKWL_FTF6) {channel="modbus:helios-ventilation-easycontrols:modbus-gateway:kwl:kwlFtfConfig5"}</v>
      </c>
    </row>
    <row r="134" spans="1:16" x14ac:dyDescent="0.25">
      <c r="A134" s="12" t="s">
        <v>174</v>
      </c>
      <c r="B134" t="s">
        <v>225</v>
      </c>
      <c r="C134" t="s">
        <v>607</v>
      </c>
      <c r="D134" t="s">
        <v>777</v>
      </c>
      <c r="E134" s="9" t="s">
        <v>1098</v>
      </c>
      <c r="F134" s="9" t="s">
        <v>1106</v>
      </c>
      <c r="G134" s="12">
        <f>LOOKUP(H134,Groups!$C$2:$C$41,Groups!$A$2:$A$41)</f>
        <v>5</v>
      </c>
      <c r="H134" t="s">
        <v>1132</v>
      </c>
      <c r="I134" t="s">
        <v>1144</v>
      </c>
      <c r="J134" s="12">
        <f>IF(NOT(ISERROR(LOOKUP(K134,Groups!$C$2:$C$41,Groups!$B$2:$B$41))),LOOKUP(K134,Groups!$C$2:$C$41,Groups!$B$2:$B$41),"")</f>
        <v>6</v>
      </c>
      <c r="K134" t="s">
        <v>1138</v>
      </c>
      <c r="L134" t="s">
        <v>1138</v>
      </c>
      <c r="M134" t="s">
        <v>187</v>
      </c>
      <c r="N134" t="b">
        <v>1</v>
      </c>
      <c r="O134" t="str">
        <f t="shared" ref="O134:O165" si="9">IF($N134,$B134&amp;" "&amp;item_prefix&amp;"_"&amp;C134&amp;" """&amp;E134&amp;""" &lt;"&amp;$M134&amp;"&gt; ("&amp;group_prefix&amp;item_prefix&amp;"_"&amp;H134&amp;IF(NOT(ISBLANK(K134)),", "&amp;group_prefix&amp;item_prefix&amp;"_"&amp;K134,"")&amp;") {channel="""&amp;channel_prefix&amp;$A134&amp;"""}","")</f>
        <v>Number KWL_Sensor_Config_KWL_FTF_6 "Sensor Config KWL-FTF 6" &lt;humidity&gt; (gKWL_HumCtrl, gKWL_FTF6) {channel="modbus:helios-ventilation-easycontrols:modbus-gateway:kwl:sensorConfigKwlFtf6"}</v>
      </c>
      <c r="P134" t="str">
        <f t="shared" ref="P134:P165" si="10">IF($N134,$B134&amp;" "&amp;item_prefix&amp;"_"&amp;D134&amp;" """&amp;F134&amp;""" &lt;"&amp;$M134&amp;"&gt; ("&amp;group_prefix&amp;item_prefix&amp;"_"&amp;I134&amp;IF(NOT(ISBLANK(L134)),", "&amp;group_prefix&amp;item_prefix&amp;"_"&amp;L134,"")&amp;") {channel="""&amp;channel_prefix&amp;$A134&amp;"""}","")</f>
        <v>Number KWL_Sensor_Konfig_KWL_FTF_6 "Sensor Konfiguration KWL-FTF 6" &lt;humidity&gt; (gKWL_Feuchtestrg, gKWL_FTF6) {channel="modbus:helios-ventilation-easycontrols:modbus-gateway:kwl:sensorConfigKwlFtf6"}</v>
      </c>
    </row>
    <row r="135" spans="1:16" x14ac:dyDescent="0.25">
      <c r="A135" s="12" t="s">
        <v>132</v>
      </c>
      <c r="B135" t="s">
        <v>221</v>
      </c>
      <c r="C135" t="s">
        <v>577</v>
      </c>
      <c r="D135" t="s">
        <v>737</v>
      </c>
      <c r="E135" s="9" t="s">
        <v>1082</v>
      </c>
      <c r="F135" s="9" t="s">
        <v>1074</v>
      </c>
      <c r="G135" s="12">
        <f>LOOKUP(H135,Groups!$C$2:$C$41,Groups!$A$2:$A$41)</f>
        <v>5</v>
      </c>
      <c r="H135" t="s">
        <v>1132</v>
      </c>
      <c r="I135" t="s">
        <v>1144</v>
      </c>
      <c r="J135" s="12">
        <f>IF(NOT(ISERROR(LOOKUP(K135,Groups!$C$2:$C$41,Groups!$B$2:$B$41))),LOOKUP(K135,Groups!$C$2:$C$41,Groups!$B$2:$B$41),"")</f>
        <v>6</v>
      </c>
      <c r="K135" t="s">
        <v>1138</v>
      </c>
      <c r="L135" t="s">
        <v>1138</v>
      </c>
      <c r="M135" t="s">
        <v>187</v>
      </c>
      <c r="N135" t="b">
        <v>1</v>
      </c>
      <c r="O135" t="str">
        <f t="shared" si="9"/>
        <v>String KWL_Sensor_Name_Humidity_Temp_6 "Sensor Name Humidity+Temperature 6" &lt;humidity&gt; (gKWL_HumCtrl, gKWL_FTF6) {channel="modbus:helios-ventilation-easycontrols:modbus-gateway:kwl:sensorNameHumidityAndTemp6"}</v>
      </c>
      <c r="P135" t="str">
        <f t="shared" si="10"/>
        <v>String KWL_Sensorname_Feuchte_Temp_6 "Sensorname Feuchte+Temperatur 6" &lt;humidity&gt; (gKWL_Feuchtestrg, gKWL_FTF6) {channel="modbus:helios-ventilation-easycontrols:modbus-gateway:kwl:sensorNameHumidityAndTemp6"}</v>
      </c>
    </row>
    <row r="136" spans="1:16" x14ac:dyDescent="0.25">
      <c r="A136" s="12" t="s">
        <v>66</v>
      </c>
      <c r="B136" t="s">
        <v>225</v>
      </c>
      <c r="C136" t="s">
        <v>520</v>
      </c>
      <c r="D136" t="s">
        <v>675</v>
      </c>
      <c r="E136" s="9" t="s">
        <v>996</v>
      </c>
      <c r="F136" s="9" t="s">
        <v>964</v>
      </c>
      <c r="G136" s="12">
        <f>LOOKUP(H136,Groups!$C$2:$C$41,Groups!$A$2:$A$41)</f>
        <v>5</v>
      </c>
      <c r="H136" t="s">
        <v>1132</v>
      </c>
      <c r="I136" t="s">
        <v>1144</v>
      </c>
      <c r="J136" s="12">
        <f>IF(NOT(ISERROR(LOOKUP(K136,Groups!$C$2:$C$41,Groups!$B$2:$B$41))),LOOKUP(K136,Groups!$C$2:$C$41,Groups!$B$2:$B$41),"")</f>
        <v>7</v>
      </c>
      <c r="K136" t="s">
        <v>1139</v>
      </c>
      <c r="L136" t="s">
        <v>1139</v>
      </c>
      <c r="M136" t="s">
        <v>187</v>
      </c>
      <c r="N136" t="b">
        <v>1</v>
      </c>
      <c r="O136" t="str">
        <f t="shared" si="9"/>
        <v>Number KWL_External_Sensor_KWL_FTF_Humidity_7 "External Sensor KWL-FTF Humidity 7" &lt;humidity&gt; (gKWL_HumCtrl, gKWL_FTF7) {channel="modbus:helios-ventilation-easycontrols:modbus-gateway:kwl:externalSensorKwlFtfHumidity7"}</v>
      </c>
      <c r="P136" t="str">
        <f t="shared" si="10"/>
        <v>Number KWL_Ext_Fuehler_KWL_FTF_Feuchte_7 "Externer Fühler KWL-FTF Feuchte 7" &lt;humidity&gt; (gKWL_Feuchtestrg, gKWL_FTF7) {channel="modbus:helios-ventilation-easycontrols:modbus-gateway:kwl:externalSensorKwlFtfHumidity7"}</v>
      </c>
    </row>
    <row r="137" spans="1:16" x14ac:dyDescent="0.25">
      <c r="A137" s="12" t="s">
        <v>74</v>
      </c>
      <c r="B137" t="s">
        <v>225</v>
      </c>
      <c r="C137" t="s">
        <v>528</v>
      </c>
      <c r="D137" t="s">
        <v>683</v>
      </c>
      <c r="E137" s="9" t="s">
        <v>1004</v>
      </c>
      <c r="F137" s="9" t="s">
        <v>972</v>
      </c>
      <c r="G137" s="12">
        <f>LOOKUP(H137,Groups!$C$2:$C$41,Groups!$A$2:$A$41)</f>
        <v>5</v>
      </c>
      <c r="H137" t="s">
        <v>1132</v>
      </c>
      <c r="I137" t="s">
        <v>1144</v>
      </c>
      <c r="J137" s="12">
        <f>IF(NOT(ISERROR(LOOKUP(K137,Groups!$C$2:$C$41,Groups!$B$2:$B$41))),LOOKUP(K137,Groups!$C$2:$C$41,Groups!$B$2:$B$41),"")</f>
        <v>7</v>
      </c>
      <c r="K137" t="s">
        <v>1139</v>
      </c>
      <c r="L137" t="s">
        <v>1139</v>
      </c>
      <c r="M137" t="s">
        <v>187</v>
      </c>
      <c r="N137" t="b">
        <v>1</v>
      </c>
      <c r="O137" t="str">
        <f t="shared" si="9"/>
        <v>Number KWL_External_Sensor_KWL_FTF_Temp_7 "External Sensor KWL-FTF Temperature 7" &lt;humidity&gt; (gKWL_HumCtrl, gKWL_FTF7) {channel="modbus:helios-ventilation-easycontrols:modbus-gateway:kwl:externalSensorKwlFtfTemperature7"}</v>
      </c>
      <c r="P137" t="str">
        <f t="shared" si="10"/>
        <v>Number KWL_Ext_Fuehler_KWL_FTF_Temp_7 "Externer Fühler KWL-FTF Temperatur 7" &lt;humidity&gt; (gKWL_Feuchtestrg, gKWL_FTF7) {channel="modbus:helios-ventilation-easycontrols:modbus-gateway:kwl:externalSensorKwlFtfTemperature7"}</v>
      </c>
    </row>
    <row r="138" spans="1:16" x14ac:dyDescent="0.25">
      <c r="A138" s="12" t="s">
        <v>28</v>
      </c>
      <c r="B138" t="s">
        <v>225</v>
      </c>
      <c r="C138" t="s">
        <v>462</v>
      </c>
      <c r="D138" t="s">
        <v>636</v>
      </c>
      <c r="E138" s="9" t="s">
        <v>933</v>
      </c>
      <c r="F138" s="9" t="s">
        <v>846</v>
      </c>
      <c r="G138" s="12">
        <f>LOOKUP(H138,Groups!$C$2:$C$41,Groups!$A$2:$A$41)</f>
        <v>5</v>
      </c>
      <c r="H138" t="s">
        <v>1132</v>
      </c>
      <c r="I138" t="s">
        <v>1144</v>
      </c>
      <c r="J138" s="12">
        <f>IF(NOT(ISERROR(LOOKUP(K138,Groups!$C$2:$C$41,Groups!$B$2:$B$41))),LOOKUP(K138,Groups!$C$2:$C$41,Groups!$B$2:$B$41),"")</f>
        <v>7</v>
      </c>
      <c r="K138" t="s">
        <v>1139</v>
      </c>
      <c r="L138" t="s">
        <v>1139</v>
      </c>
      <c r="M138" t="s">
        <v>187</v>
      </c>
      <c r="N138" t="b">
        <v>1</v>
      </c>
      <c r="O138" t="str">
        <f t="shared" si="9"/>
        <v>Number KWL_KWL_FTF_Config_6 "KWL-FTF Config 6" &lt;humidity&gt; (gKWL_HumCtrl, gKWL_FTF7) {channel="modbus:helios-ventilation-easycontrols:modbus-gateway:kwl:kwlFtfConfig6"}</v>
      </c>
      <c r="P138" t="str">
        <f t="shared" si="10"/>
        <v>Number KWL_KWL_FTF_Konfig_6 "KWL-FTF Konfiguration 6" &lt;humidity&gt; (gKWL_Feuchtestrg, gKWL_FTF7) {channel="modbus:helios-ventilation-easycontrols:modbus-gateway:kwl:kwlFtfConfig6"}</v>
      </c>
    </row>
    <row r="139" spans="1:16" x14ac:dyDescent="0.25">
      <c r="A139" s="12" t="s">
        <v>175</v>
      </c>
      <c r="B139" t="s">
        <v>225</v>
      </c>
      <c r="C139" t="s">
        <v>608</v>
      </c>
      <c r="D139" t="s">
        <v>778</v>
      </c>
      <c r="E139" s="9" t="s">
        <v>1099</v>
      </c>
      <c r="F139" s="9" t="s">
        <v>1107</v>
      </c>
      <c r="G139" s="12">
        <f>LOOKUP(H139,Groups!$C$2:$C$41,Groups!$A$2:$A$41)</f>
        <v>5</v>
      </c>
      <c r="H139" t="s">
        <v>1132</v>
      </c>
      <c r="I139" t="s">
        <v>1144</v>
      </c>
      <c r="J139" s="12">
        <f>IF(NOT(ISERROR(LOOKUP(K139,Groups!$C$2:$C$41,Groups!$B$2:$B$41))),LOOKUP(K139,Groups!$C$2:$C$41,Groups!$B$2:$B$41),"")</f>
        <v>7</v>
      </c>
      <c r="K139" t="s">
        <v>1139</v>
      </c>
      <c r="L139" t="s">
        <v>1139</v>
      </c>
      <c r="M139" t="s">
        <v>187</v>
      </c>
      <c r="N139" t="b">
        <v>1</v>
      </c>
      <c r="O139" t="str">
        <f t="shared" si="9"/>
        <v>Number KWL_Sensor_Config_KWL_FTF_7 "Sensor Config KWL-FTF 7" &lt;humidity&gt; (gKWL_HumCtrl, gKWL_FTF7) {channel="modbus:helios-ventilation-easycontrols:modbus-gateway:kwl:sensorConfigKwlFtf7"}</v>
      </c>
      <c r="P139" t="str">
        <f t="shared" si="10"/>
        <v>Number KWL_Sensor_Konfig_KWL_FTF_7 "Sensor Konfiguration KWL-FTF 7" &lt;humidity&gt; (gKWL_Feuchtestrg, gKWL_FTF7) {channel="modbus:helios-ventilation-easycontrols:modbus-gateway:kwl:sensorConfigKwlFtf7"}</v>
      </c>
    </row>
    <row r="140" spans="1:16" x14ac:dyDescent="0.25">
      <c r="A140" s="12" t="s">
        <v>133</v>
      </c>
      <c r="B140" t="s">
        <v>221</v>
      </c>
      <c r="C140" t="s">
        <v>578</v>
      </c>
      <c r="D140" t="s">
        <v>738</v>
      </c>
      <c r="E140" s="9" t="s">
        <v>1083</v>
      </c>
      <c r="F140" s="9" t="s">
        <v>1075</v>
      </c>
      <c r="G140" s="12">
        <f>LOOKUP(H140,Groups!$C$2:$C$41,Groups!$A$2:$A$41)</f>
        <v>5</v>
      </c>
      <c r="H140" t="s">
        <v>1132</v>
      </c>
      <c r="I140" t="s">
        <v>1144</v>
      </c>
      <c r="J140" s="12">
        <f>IF(NOT(ISERROR(LOOKUP(K140,Groups!$C$2:$C$41,Groups!$B$2:$B$41))),LOOKUP(K140,Groups!$C$2:$C$41,Groups!$B$2:$B$41),"")</f>
        <v>7</v>
      </c>
      <c r="K140" t="s">
        <v>1139</v>
      </c>
      <c r="L140" t="s">
        <v>1139</v>
      </c>
      <c r="M140" t="s">
        <v>187</v>
      </c>
      <c r="N140" t="b">
        <v>1</v>
      </c>
      <c r="O140" t="str">
        <f t="shared" si="9"/>
        <v>String KWL_Sensor_Name_Humidity_Temp_7 "Sensor Name Humidity+Temperature 7" &lt;humidity&gt; (gKWL_HumCtrl, gKWL_FTF7) {channel="modbus:helios-ventilation-easycontrols:modbus-gateway:kwl:sensorNameHumidityAndTemp7"}</v>
      </c>
      <c r="P140" t="str">
        <f t="shared" si="10"/>
        <v>String KWL_Sensorname_Feuchte_Temp_7 "Sensorname Feuchte+Temperatur 7" &lt;humidity&gt; (gKWL_Feuchtestrg, gKWL_FTF7) {channel="modbus:helios-ventilation-easycontrols:modbus-gateway:kwl:sensorNameHumidityAndTemp7"}</v>
      </c>
    </row>
    <row r="141" spans="1:16" x14ac:dyDescent="0.25">
      <c r="A141" s="12" t="s">
        <v>67</v>
      </c>
      <c r="B141" t="s">
        <v>225</v>
      </c>
      <c r="C141" t="s">
        <v>521</v>
      </c>
      <c r="D141" t="s">
        <v>676</v>
      </c>
      <c r="E141" s="9" t="s">
        <v>997</v>
      </c>
      <c r="F141" s="9" t="s">
        <v>965</v>
      </c>
      <c r="G141" s="12">
        <f>LOOKUP(H141,Groups!$C$2:$C$41,Groups!$A$2:$A$41)</f>
        <v>5</v>
      </c>
      <c r="H141" t="s">
        <v>1132</v>
      </c>
      <c r="I141" t="s">
        <v>1144</v>
      </c>
      <c r="J141" s="12">
        <f>IF(NOT(ISERROR(LOOKUP(K141,Groups!$C$2:$C$41,Groups!$B$2:$B$41))),LOOKUP(K141,Groups!$C$2:$C$41,Groups!$B$2:$B$41),"")</f>
        <v>8</v>
      </c>
      <c r="K141" t="s">
        <v>1140</v>
      </c>
      <c r="L141" t="s">
        <v>1140</v>
      </c>
      <c r="M141" t="s">
        <v>187</v>
      </c>
      <c r="N141" t="b">
        <v>1</v>
      </c>
      <c r="O141" t="str">
        <f t="shared" si="9"/>
        <v>Number KWL_External_Sensor_KWL_FTF_Humidity_8 "External Sensor KWL-FTF Humidity 8" &lt;humidity&gt; (gKWL_HumCtrl, gKWL_FTF8) {channel="modbus:helios-ventilation-easycontrols:modbus-gateway:kwl:externalSensorKwlFtfHumidity8"}</v>
      </c>
      <c r="P141" t="str">
        <f t="shared" si="10"/>
        <v>Number KWL_Ext_Fuehler_KWL_FTF_Feuchte_8 "Externer Fühler KWL-FTF Feuchte 8" &lt;humidity&gt; (gKWL_Feuchtestrg, gKWL_FTF8) {channel="modbus:helios-ventilation-easycontrols:modbus-gateway:kwl:externalSensorKwlFtfHumidity8"}</v>
      </c>
    </row>
    <row r="142" spans="1:16" x14ac:dyDescent="0.25">
      <c r="A142" s="12" t="s">
        <v>75</v>
      </c>
      <c r="B142" t="s">
        <v>225</v>
      </c>
      <c r="C142" t="s">
        <v>529</v>
      </c>
      <c r="D142" t="s">
        <v>684</v>
      </c>
      <c r="E142" s="9" t="s">
        <v>1005</v>
      </c>
      <c r="F142" s="9" t="s">
        <v>973</v>
      </c>
      <c r="G142" s="12">
        <f>LOOKUP(H142,Groups!$C$2:$C$41,Groups!$A$2:$A$41)</f>
        <v>5</v>
      </c>
      <c r="H142" t="s">
        <v>1132</v>
      </c>
      <c r="I142" t="s">
        <v>1144</v>
      </c>
      <c r="J142" s="12">
        <f>IF(NOT(ISERROR(LOOKUP(K142,Groups!$C$2:$C$41,Groups!$B$2:$B$41))),LOOKUP(K142,Groups!$C$2:$C$41,Groups!$B$2:$B$41),"")</f>
        <v>8</v>
      </c>
      <c r="K142" t="s">
        <v>1140</v>
      </c>
      <c r="L142" t="s">
        <v>1140</v>
      </c>
      <c r="M142" t="s">
        <v>187</v>
      </c>
      <c r="N142" t="b">
        <v>1</v>
      </c>
      <c r="O142" t="str">
        <f t="shared" si="9"/>
        <v>Number KWL_External_Sensor_KWL_FTF_Temp_8 "External Sensor KWL-FTF Temperature 8" &lt;humidity&gt; (gKWL_HumCtrl, gKWL_FTF8) {channel="modbus:helios-ventilation-easycontrols:modbus-gateway:kwl:externalSensorKwlFtfTemperature8"}</v>
      </c>
      <c r="P142" t="str">
        <f t="shared" si="10"/>
        <v>Number KWL_Ext_Fuehler_KWL_FTF_Temp_8 "Externer Fühler KWL-FTF Temperatur 8" &lt;humidity&gt; (gKWL_Feuchtestrg, gKWL_FTF8) {channel="modbus:helios-ventilation-easycontrols:modbus-gateway:kwl:externalSensorKwlFtfTemperature8"}</v>
      </c>
    </row>
    <row r="143" spans="1:16" x14ac:dyDescent="0.25">
      <c r="A143" s="12" t="s">
        <v>29</v>
      </c>
      <c r="B143" t="s">
        <v>225</v>
      </c>
      <c r="C143" t="s">
        <v>463</v>
      </c>
      <c r="D143" t="s">
        <v>637</v>
      </c>
      <c r="E143" s="9" t="s">
        <v>934</v>
      </c>
      <c r="F143" s="9" t="s">
        <v>847</v>
      </c>
      <c r="G143" s="12">
        <f>LOOKUP(H143,Groups!$C$2:$C$41,Groups!$A$2:$A$41)</f>
        <v>5</v>
      </c>
      <c r="H143" t="s">
        <v>1132</v>
      </c>
      <c r="I143" t="s">
        <v>1144</v>
      </c>
      <c r="J143" s="12">
        <f>IF(NOT(ISERROR(LOOKUP(K143,Groups!$C$2:$C$41,Groups!$B$2:$B$41))),LOOKUP(K143,Groups!$C$2:$C$41,Groups!$B$2:$B$41),"")</f>
        <v>8</v>
      </c>
      <c r="K143" t="s">
        <v>1140</v>
      </c>
      <c r="L143" t="s">
        <v>1140</v>
      </c>
      <c r="M143" t="s">
        <v>187</v>
      </c>
      <c r="N143" t="b">
        <v>1</v>
      </c>
      <c r="O143" t="str">
        <f t="shared" si="9"/>
        <v>Number KWL_KWL_FTF_Config_7 "KWL-FTF Config 7" &lt;humidity&gt; (gKWL_HumCtrl, gKWL_FTF8) {channel="modbus:helios-ventilation-easycontrols:modbus-gateway:kwl:kwlFtfConfig7"}</v>
      </c>
      <c r="P143" t="str">
        <f t="shared" si="10"/>
        <v>Number KWL_KWL_FTF_Konfig_7 "KWL-FTF Konfiguration 7" &lt;humidity&gt; (gKWL_Feuchtestrg, gKWL_FTF8) {channel="modbus:helios-ventilation-easycontrols:modbus-gateway:kwl:kwlFtfConfig7"}</v>
      </c>
    </row>
    <row r="144" spans="1:16" x14ac:dyDescent="0.25">
      <c r="A144" s="12" t="s">
        <v>176</v>
      </c>
      <c r="B144" t="s">
        <v>225</v>
      </c>
      <c r="C144" t="s">
        <v>609</v>
      </c>
      <c r="D144" t="s">
        <v>779</v>
      </c>
      <c r="E144" s="9" t="s">
        <v>1100</v>
      </c>
      <c r="F144" s="9" t="s">
        <v>1108</v>
      </c>
      <c r="G144" s="12">
        <f>LOOKUP(H144,Groups!$C$2:$C$41,Groups!$A$2:$A$41)</f>
        <v>5</v>
      </c>
      <c r="H144" t="s">
        <v>1132</v>
      </c>
      <c r="I144" t="s">
        <v>1144</v>
      </c>
      <c r="J144" s="12">
        <f>IF(NOT(ISERROR(LOOKUP(K144,Groups!$C$2:$C$41,Groups!$B$2:$B$41))),LOOKUP(K144,Groups!$C$2:$C$41,Groups!$B$2:$B$41),"")</f>
        <v>8</v>
      </c>
      <c r="K144" t="s">
        <v>1140</v>
      </c>
      <c r="L144" t="s">
        <v>1140</v>
      </c>
      <c r="M144" t="s">
        <v>187</v>
      </c>
      <c r="N144" t="b">
        <v>1</v>
      </c>
      <c r="O144" t="str">
        <f t="shared" si="9"/>
        <v>Number KWL_Sensor_Config_KWL_FTF_8 "Sensor Config KWL-FTF 8" &lt;humidity&gt; (gKWL_HumCtrl, gKWL_FTF8) {channel="modbus:helios-ventilation-easycontrols:modbus-gateway:kwl:sensorConfigKwlFtf8"}</v>
      </c>
      <c r="P144" t="str">
        <f t="shared" si="10"/>
        <v>Number KWL_Sensor_Konfig_KWL_FTF_8 "Sensor Konfiguration KWL-FTF 8" &lt;humidity&gt; (gKWL_Feuchtestrg, gKWL_FTF8) {channel="modbus:helios-ventilation-easycontrols:modbus-gateway:kwl:sensorConfigKwlFtf8"}</v>
      </c>
    </row>
    <row r="145" spans="1:16" x14ac:dyDescent="0.25">
      <c r="A145" s="12" t="s">
        <v>134</v>
      </c>
      <c r="B145" t="s">
        <v>221</v>
      </c>
      <c r="C145" t="s">
        <v>579</v>
      </c>
      <c r="D145" t="s">
        <v>739</v>
      </c>
      <c r="E145" s="9" t="s">
        <v>1084</v>
      </c>
      <c r="F145" s="9" t="s">
        <v>1076</v>
      </c>
      <c r="G145" s="12">
        <f>LOOKUP(H145,Groups!$C$2:$C$41,Groups!$A$2:$A$41)</f>
        <v>5</v>
      </c>
      <c r="H145" t="s">
        <v>1132</v>
      </c>
      <c r="I145" t="s">
        <v>1144</v>
      </c>
      <c r="J145" s="12">
        <f>IF(NOT(ISERROR(LOOKUP(K145,Groups!$C$2:$C$41,Groups!$B$2:$B$41))),LOOKUP(K145,Groups!$C$2:$C$41,Groups!$B$2:$B$41),"")</f>
        <v>8</v>
      </c>
      <c r="K145" t="s">
        <v>1140</v>
      </c>
      <c r="L145" t="s">
        <v>1140</v>
      </c>
      <c r="M145" t="s">
        <v>187</v>
      </c>
      <c r="N145" t="b">
        <v>1</v>
      </c>
      <c r="O145" t="str">
        <f t="shared" si="9"/>
        <v>String KWL_Sensor_Name_Humidity_Temp_8 "Sensor Name Humidity+Temperature 8" &lt;humidity&gt; (gKWL_HumCtrl, gKWL_FTF8) {channel="modbus:helios-ventilation-easycontrols:modbus-gateway:kwl:sensorNameHumidityAndTemp8"}</v>
      </c>
      <c r="P145" t="str">
        <f t="shared" si="10"/>
        <v>String KWL_Sensorname_Feuchte_Temp_8 "Sensorname Feuchte+Temperatur 8" &lt;humidity&gt; (gKWL_Feuchtestrg, gKWL_FTF8) {channel="modbus:helios-ventilation-easycontrols:modbus-gateway:kwl:sensorNameHumidityAndTemp8"}</v>
      </c>
    </row>
    <row r="146" spans="1:16" x14ac:dyDescent="0.25">
      <c r="A146" s="12" t="s">
        <v>31</v>
      </c>
      <c r="B146" t="s">
        <v>225</v>
      </c>
      <c r="C146" t="s">
        <v>464</v>
      </c>
      <c r="D146" t="s">
        <v>639</v>
      </c>
      <c r="E146" s="9" t="s">
        <v>854</v>
      </c>
      <c r="F146" s="9" t="s">
        <v>936</v>
      </c>
      <c r="G146" s="12">
        <f>LOOKUP(H146,Groups!$C$2:$C$41,Groups!$A$2:$A$41)</f>
        <v>5</v>
      </c>
      <c r="H146" t="s">
        <v>1132</v>
      </c>
      <c r="I146" t="s">
        <v>1144</v>
      </c>
      <c r="J146" s="12" t="str">
        <f>IF(NOT(ISERROR(LOOKUP(K146,Groups!$C$2:$C$41,Groups!$B$2:$B$41))),LOOKUP(K146,Groups!$C$2:$C$41,Groups!$B$2:$B$41),"")</f>
        <v/>
      </c>
      <c r="M146" t="s">
        <v>187</v>
      </c>
      <c r="N146" t="b">
        <v>1</v>
      </c>
      <c r="O146" t="str">
        <f t="shared" si="9"/>
        <v>Number KWL_Humidity_Control_Set_Value "Humidity Control Set Value" &lt;humidity&gt; (gKWL_HumCtrl) {channel="modbus:helios-ventilation-easycontrols:modbus-gateway:kwl:humidityControlSetValue"}</v>
      </c>
      <c r="P146" t="str">
        <f t="shared" si="10"/>
        <v>Number KWL_Feuchte_Steuerung_Sollwert "Feuchte-Steuerung Sollwert" &lt;humidity&gt; (gKWL_Feuchtestrg) {channel="modbus:helios-ventilation-easycontrols:modbus-gateway:kwl:humidityControlSetValue"}</v>
      </c>
    </row>
    <row r="147" spans="1:16" x14ac:dyDescent="0.25">
      <c r="A147" s="12" t="s">
        <v>30</v>
      </c>
      <c r="B147" t="s">
        <v>225</v>
      </c>
      <c r="C147" t="s">
        <v>451</v>
      </c>
      <c r="D147" t="s">
        <v>638</v>
      </c>
      <c r="E147" s="9" t="s">
        <v>853</v>
      </c>
      <c r="F147" s="9" t="s">
        <v>935</v>
      </c>
      <c r="G147" s="12">
        <f>LOOKUP(H147,Groups!$C$2:$C$41,Groups!$A$2:$A$41)</f>
        <v>5</v>
      </c>
      <c r="H147" t="s">
        <v>1132</v>
      </c>
      <c r="I147" t="s">
        <v>1144</v>
      </c>
      <c r="J147" s="12" t="str">
        <f>IF(NOT(ISERROR(LOOKUP(K147,Groups!$C$2:$C$41,Groups!$B$2:$B$41))),LOOKUP(K147,Groups!$C$2:$C$41,Groups!$B$2:$B$41),"")</f>
        <v/>
      </c>
      <c r="M147" t="s">
        <v>187</v>
      </c>
      <c r="N147" t="b">
        <v>1</v>
      </c>
      <c r="O147" t="str">
        <f t="shared" si="9"/>
        <v>Number KWL_Humidity_Control_Status "Humidity Control Status" &lt;humidity&gt; (gKWL_HumCtrl) {channel="modbus:helios-ventilation-easycontrols:modbus-gateway:kwl:humidityControlStatus"}</v>
      </c>
      <c r="P147" t="str">
        <f t="shared" si="10"/>
        <v>Number KWL_Feuchte_Steuerung_Status "Feuchte-Steuerung Status" &lt;humidity&gt; (gKWL_Feuchtestrg) {channel="modbus:helios-ventilation-easycontrols:modbus-gateway:kwl:humidityControlStatus"}</v>
      </c>
    </row>
    <row r="148" spans="1:16" x14ac:dyDescent="0.25">
      <c r="A148" s="12" t="s">
        <v>32</v>
      </c>
      <c r="B148" t="s">
        <v>225</v>
      </c>
      <c r="C148" t="s">
        <v>452</v>
      </c>
      <c r="D148" t="s">
        <v>640</v>
      </c>
      <c r="E148" s="9" t="s">
        <v>855</v>
      </c>
      <c r="F148" s="9" t="s">
        <v>937</v>
      </c>
      <c r="G148" s="12">
        <f>LOOKUP(H148,Groups!$C$2:$C$41,Groups!$A$2:$A$41)</f>
        <v>5</v>
      </c>
      <c r="H148" t="s">
        <v>1132</v>
      </c>
      <c r="I148" t="s">
        <v>1144</v>
      </c>
      <c r="J148" s="12" t="str">
        <f>IF(NOT(ISERROR(LOOKUP(K148,Groups!$C$2:$C$41,Groups!$B$2:$B$41))),LOOKUP(K148,Groups!$C$2:$C$41,Groups!$B$2:$B$41),"")</f>
        <v/>
      </c>
      <c r="M148" t="s">
        <v>187</v>
      </c>
      <c r="N148" t="b">
        <v>1</v>
      </c>
      <c r="O148" t="str">
        <f t="shared" si="9"/>
        <v>Number KWL_Humidity_Control_Steps "Humidity Control Steps" &lt;humidity&gt; (gKWL_HumCtrl) {channel="modbus:helios-ventilation-easycontrols:modbus-gateway:kwl:humidityControlSteps"}</v>
      </c>
      <c r="P148" t="str">
        <f t="shared" si="10"/>
        <v>Number KWL_Feuchte_Steuerung_Stufen "Feuchte-Steuerung Stufen" &lt;humidity&gt; (gKWL_Feuchtestrg) {channel="modbus:helios-ventilation-easycontrols:modbus-gateway:kwl:humidityControlSteps"}</v>
      </c>
    </row>
    <row r="149" spans="1:16" x14ac:dyDescent="0.25">
      <c r="A149" s="12" t="s">
        <v>33</v>
      </c>
      <c r="B149" t="s">
        <v>225</v>
      </c>
      <c r="C149" t="s">
        <v>453</v>
      </c>
      <c r="D149" t="s">
        <v>641</v>
      </c>
      <c r="E149" s="9" t="s">
        <v>856</v>
      </c>
      <c r="F149" s="9" t="s">
        <v>938</v>
      </c>
      <c r="G149" s="12">
        <f>LOOKUP(H149,Groups!$C$2:$C$41,Groups!$A$2:$A$41)</f>
        <v>5</v>
      </c>
      <c r="H149" t="s">
        <v>1132</v>
      </c>
      <c r="I149" t="s">
        <v>1144</v>
      </c>
      <c r="J149" s="12" t="str">
        <f>IF(NOT(ISERROR(LOOKUP(K149,Groups!$C$2:$C$41,Groups!$B$2:$B$41))),LOOKUP(K149,Groups!$C$2:$C$41,Groups!$B$2:$B$41),"")</f>
        <v/>
      </c>
      <c r="M149" t="s">
        <v>187</v>
      </c>
      <c r="N149" t="b">
        <v>1</v>
      </c>
      <c r="O149" t="str">
        <f t="shared" si="9"/>
        <v>Number KWL_Humidity_Stop_Time "Humidity Stop Time" &lt;humidity&gt; (gKWL_HumCtrl) {channel="modbus:helios-ventilation-easycontrols:modbus-gateway:kwl:humidityStopTime"}</v>
      </c>
      <c r="P149" t="str">
        <f t="shared" si="10"/>
        <v>Number KWL_Feuchte_Steuerung_Stoppzeit "Feuchte-Steuerung Stoppzeit" &lt;humidity&gt; (gKWL_Feuchtestrg) {channel="modbus:helios-ventilation-easycontrols:modbus-gateway:kwl:humidityStopTime"}</v>
      </c>
    </row>
    <row r="150" spans="1:16" x14ac:dyDescent="0.25">
      <c r="A150" s="12" t="s">
        <v>76</v>
      </c>
      <c r="B150" t="s">
        <v>225</v>
      </c>
      <c r="C150" t="s">
        <v>530</v>
      </c>
      <c r="D150" t="s">
        <v>685</v>
      </c>
      <c r="E150" s="9" t="s">
        <v>1011</v>
      </c>
      <c r="F150" s="9" t="s">
        <v>974</v>
      </c>
      <c r="G150" s="12">
        <f>LOOKUP(H150,Groups!$C$2:$C$41,Groups!$A$2:$A$41)</f>
        <v>6</v>
      </c>
      <c r="H150" t="s">
        <v>1141</v>
      </c>
      <c r="I150" t="s">
        <v>1145</v>
      </c>
      <c r="J150" s="12">
        <f>IF(NOT(ISERROR(LOOKUP(K150,Groups!$C$2:$C$41,Groups!$B$2:$B$41))),LOOKUP(K150,Groups!$C$2:$C$41,Groups!$B$2:$B$41),"")</f>
        <v>1</v>
      </c>
      <c r="K150" t="s">
        <v>1152</v>
      </c>
      <c r="L150" t="s">
        <v>1152</v>
      </c>
      <c r="M150" t="s">
        <v>1189</v>
      </c>
      <c r="N150" t="b">
        <v>1</v>
      </c>
      <c r="O150" t="str">
        <f t="shared" si="9"/>
        <v>Number KWL_External_Sensor_KWL_CO2_1 "External Sensor KWL-CO2 1" &lt;carbondioxide&gt; (gKWL_CO2Ctrl, gKWL_CO21) {channel="modbus:helios-ventilation-easycontrols:modbus-gateway:kwl:externalSensorKwlCo21"}</v>
      </c>
      <c r="P150" t="str">
        <f t="shared" si="10"/>
        <v>Number KWL_Ext_Fuehler_KWL_CO2_1 "Externer Fühler KWL-CO2 1" &lt;carbondioxide&gt; (gKWL_CO2Strg, gKWL_CO21) {channel="modbus:helios-ventilation-easycontrols:modbus-gateway:kwl:externalSensorKwlCo21"}</v>
      </c>
    </row>
    <row r="151" spans="1:16" x14ac:dyDescent="0.25">
      <c r="A151" s="12" t="s">
        <v>135</v>
      </c>
      <c r="B151" t="s">
        <v>221</v>
      </c>
      <c r="C151" t="s">
        <v>580</v>
      </c>
      <c r="D151" t="s">
        <v>740</v>
      </c>
      <c r="E151" s="9" t="s">
        <v>887</v>
      </c>
      <c r="F151" s="9" t="s">
        <v>801</v>
      </c>
      <c r="G151" s="12">
        <f>LOOKUP(H151,Groups!$C$2:$C$41,Groups!$A$2:$A$41)</f>
        <v>6</v>
      </c>
      <c r="H151" t="s">
        <v>1141</v>
      </c>
      <c r="I151" t="s">
        <v>1145</v>
      </c>
      <c r="J151" s="12">
        <f>IF(NOT(ISERROR(LOOKUP(K151,Groups!$C$2:$C$41,Groups!$B$2:$B$41))),LOOKUP(K151,Groups!$C$2:$C$41,Groups!$B$2:$B$41),"")</f>
        <v>1</v>
      </c>
      <c r="K151" t="s">
        <v>1152</v>
      </c>
      <c r="L151" t="s">
        <v>1152</v>
      </c>
      <c r="M151" t="s">
        <v>1189</v>
      </c>
      <c r="N151" t="b">
        <v>1</v>
      </c>
      <c r="O151" t="str">
        <f t="shared" si="9"/>
        <v>String KWL_Sensor_Name_CO2_1 "Sensor Name CO2 1" &lt;carbondioxide&gt; (gKWL_CO2Ctrl, gKWL_CO21) {channel="modbus:helios-ventilation-easycontrols:modbus-gateway:kwl:sensorNameCo21"}</v>
      </c>
      <c r="P151" t="str">
        <f t="shared" si="10"/>
        <v>String KWL_Sensorname_CO2_1 "Sensorname CO2 1" &lt;carbondioxide&gt; (gKWL_CO2Strg, gKWL_CO21) {channel="modbus:helios-ventilation-easycontrols:modbus-gateway:kwl:sensorNameCo21"}</v>
      </c>
    </row>
    <row r="152" spans="1:16" x14ac:dyDescent="0.25">
      <c r="A152" s="12" t="s">
        <v>77</v>
      </c>
      <c r="B152" t="s">
        <v>225</v>
      </c>
      <c r="C152" t="s">
        <v>531</v>
      </c>
      <c r="D152" t="s">
        <v>686</v>
      </c>
      <c r="E152" s="9" t="s">
        <v>1012</v>
      </c>
      <c r="F152" s="9" t="s">
        <v>975</v>
      </c>
      <c r="G152" s="12">
        <f>LOOKUP(H152,Groups!$C$2:$C$41,Groups!$A$2:$A$41)</f>
        <v>6</v>
      </c>
      <c r="H152" t="s">
        <v>1141</v>
      </c>
      <c r="I152" t="s">
        <v>1145</v>
      </c>
      <c r="J152" s="12">
        <f>IF(NOT(ISERROR(LOOKUP(K152,Groups!$C$2:$C$41,Groups!$B$2:$B$41))),LOOKUP(K152,Groups!$C$2:$C$41,Groups!$B$2:$B$41),"")</f>
        <v>2</v>
      </c>
      <c r="K152" t="s">
        <v>1153</v>
      </c>
      <c r="L152" t="s">
        <v>1153</v>
      </c>
      <c r="M152" t="s">
        <v>1189</v>
      </c>
      <c r="N152" t="b">
        <v>1</v>
      </c>
      <c r="O152" t="str">
        <f t="shared" si="9"/>
        <v>Number KWL_External_Sensor_KWL_CO2_2 "External Sensor KWL-CO2 2" &lt;carbondioxide&gt; (gKWL_CO2Ctrl, gKWL_CO22) {channel="modbus:helios-ventilation-easycontrols:modbus-gateway:kwl:externalSensorKwlCo22"}</v>
      </c>
      <c r="P152" t="str">
        <f t="shared" si="10"/>
        <v>Number KWL_Ext_Fuehler_KWL_CO2_2 "Externer Fühler KWL-CO2 2" &lt;carbondioxide&gt; (gKWL_CO2Strg, gKWL_CO22) {channel="modbus:helios-ventilation-easycontrols:modbus-gateway:kwl:externalSensorKwlCo22"}</v>
      </c>
    </row>
    <row r="153" spans="1:16" x14ac:dyDescent="0.25">
      <c r="A153" s="12" t="s">
        <v>136</v>
      </c>
      <c r="B153" t="s">
        <v>221</v>
      </c>
      <c r="C153" t="s">
        <v>581</v>
      </c>
      <c r="D153" t="s">
        <v>741</v>
      </c>
      <c r="E153" s="9" t="s">
        <v>888</v>
      </c>
      <c r="F153" s="9" t="s">
        <v>802</v>
      </c>
      <c r="G153" s="12">
        <f>LOOKUP(H153,Groups!$C$2:$C$41,Groups!$A$2:$A$41)</f>
        <v>6</v>
      </c>
      <c r="H153" t="s">
        <v>1141</v>
      </c>
      <c r="I153" t="s">
        <v>1145</v>
      </c>
      <c r="J153" s="12">
        <f>IF(NOT(ISERROR(LOOKUP(K153,Groups!$C$2:$C$41,Groups!$B$2:$B$41))),LOOKUP(K153,Groups!$C$2:$C$41,Groups!$B$2:$B$41),"")</f>
        <v>2</v>
      </c>
      <c r="K153" t="s">
        <v>1153</v>
      </c>
      <c r="L153" t="s">
        <v>1153</v>
      </c>
      <c r="M153" t="s">
        <v>1189</v>
      </c>
      <c r="N153" t="b">
        <v>1</v>
      </c>
      <c r="O153" t="str">
        <f t="shared" si="9"/>
        <v>String KWL_Sensor_Name_CO2_2 "Sensor Name CO2 2" &lt;carbondioxide&gt; (gKWL_CO2Ctrl, gKWL_CO22) {channel="modbus:helios-ventilation-easycontrols:modbus-gateway:kwl:sensorNameCo22"}</v>
      </c>
      <c r="P153" t="str">
        <f t="shared" si="10"/>
        <v>String KWL_Sensorname_CO2_2 "Sensorname CO2 2" &lt;carbondioxide&gt; (gKWL_CO2Strg, gKWL_CO22) {channel="modbus:helios-ventilation-easycontrols:modbus-gateway:kwl:sensorNameCo22"}</v>
      </c>
    </row>
    <row r="154" spans="1:16" x14ac:dyDescent="0.25">
      <c r="A154" s="12" t="s">
        <v>78</v>
      </c>
      <c r="B154" t="s">
        <v>225</v>
      </c>
      <c r="C154" t="s">
        <v>532</v>
      </c>
      <c r="D154" t="s">
        <v>687</v>
      </c>
      <c r="E154" s="9" t="s">
        <v>1013</v>
      </c>
      <c r="F154" s="9" t="s">
        <v>976</v>
      </c>
      <c r="G154" s="12">
        <f>LOOKUP(H154,Groups!$C$2:$C$41,Groups!$A$2:$A$41)</f>
        <v>6</v>
      </c>
      <c r="H154" t="s">
        <v>1141</v>
      </c>
      <c r="I154" t="s">
        <v>1145</v>
      </c>
      <c r="J154" s="12">
        <f>IF(NOT(ISERROR(LOOKUP(K154,Groups!$C$2:$C$41,Groups!$B$2:$B$41))),LOOKUP(K154,Groups!$C$2:$C$41,Groups!$B$2:$B$41),"")</f>
        <v>3</v>
      </c>
      <c r="K154" t="s">
        <v>1154</v>
      </c>
      <c r="L154" t="s">
        <v>1154</v>
      </c>
      <c r="M154" t="s">
        <v>1189</v>
      </c>
      <c r="N154" t="b">
        <v>1</v>
      </c>
      <c r="O154" t="str">
        <f t="shared" si="9"/>
        <v>Number KWL_External_Sensor_KWL_CO2_3 "External Sensor KWL-CO2 3" &lt;carbondioxide&gt; (gKWL_CO2Ctrl, gKWL_CO23) {channel="modbus:helios-ventilation-easycontrols:modbus-gateway:kwl:externalSensorKwlCo23"}</v>
      </c>
      <c r="P154" t="str">
        <f t="shared" si="10"/>
        <v>Number KWL_Ext_Fuehler_KWL_CO2_3 "Externer Fühler KWL-CO2 3" &lt;carbondioxide&gt; (gKWL_CO2Strg, gKWL_CO23) {channel="modbus:helios-ventilation-easycontrols:modbus-gateway:kwl:externalSensorKwlCo23"}</v>
      </c>
    </row>
    <row r="155" spans="1:16" x14ac:dyDescent="0.25">
      <c r="A155" s="12" t="s">
        <v>137</v>
      </c>
      <c r="B155" t="s">
        <v>221</v>
      </c>
      <c r="C155" t="s">
        <v>582</v>
      </c>
      <c r="D155" t="s">
        <v>742</v>
      </c>
      <c r="E155" s="9" t="s">
        <v>889</v>
      </c>
      <c r="F155" s="9" t="s">
        <v>803</v>
      </c>
      <c r="G155" s="12">
        <f>LOOKUP(H155,Groups!$C$2:$C$41,Groups!$A$2:$A$41)</f>
        <v>6</v>
      </c>
      <c r="H155" t="s">
        <v>1141</v>
      </c>
      <c r="I155" t="s">
        <v>1145</v>
      </c>
      <c r="J155" s="12">
        <f>IF(NOT(ISERROR(LOOKUP(K155,Groups!$C$2:$C$41,Groups!$B$2:$B$41))),LOOKUP(K155,Groups!$C$2:$C$41,Groups!$B$2:$B$41),"")</f>
        <v>3</v>
      </c>
      <c r="K155" t="s">
        <v>1154</v>
      </c>
      <c r="L155" t="s">
        <v>1154</v>
      </c>
      <c r="M155" t="s">
        <v>1189</v>
      </c>
      <c r="N155" t="b">
        <v>1</v>
      </c>
      <c r="O155" t="str">
        <f t="shared" si="9"/>
        <v>String KWL_Sensor_Name_CO2_3 "Sensor Name CO2 3" &lt;carbondioxide&gt; (gKWL_CO2Ctrl, gKWL_CO23) {channel="modbus:helios-ventilation-easycontrols:modbus-gateway:kwl:sensorNameCo23"}</v>
      </c>
      <c r="P155" t="str">
        <f t="shared" si="10"/>
        <v>String KWL_Sensorname_CO2_3 "Sensorname CO2 3" &lt;carbondioxide&gt; (gKWL_CO2Strg, gKWL_CO23) {channel="modbus:helios-ventilation-easycontrols:modbus-gateway:kwl:sensorNameCo23"}</v>
      </c>
    </row>
    <row r="156" spans="1:16" x14ac:dyDescent="0.25">
      <c r="A156" s="12" t="s">
        <v>79</v>
      </c>
      <c r="B156" t="s">
        <v>225</v>
      </c>
      <c r="C156" t="s">
        <v>533</v>
      </c>
      <c r="D156" t="s">
        <v>688</v>
      </c>
      <c r="E156" s="9" t="s">
        <v>1014</v>
      </c>
      <c r="F156" s="9" t="s">
        <v>977</v>
      </c>
      <c r="G156" s="12">
        <f>LOOKUP(H156,Groups!$C$2:$C$41,Groups!$A$2:$A$41)</f>
        <v>6</v>
      </c>
      <c r="H156" t="s">
        <v>1141</v>
      </c>
      <c r="I156" t="s">
        <v>1145</v>
      </c>
      <c r="J156" s="12">
        <f>IF(NOT(ISERROR(LOOKUP(K156,Groups!$C$2:$C$41,Groups!$B$2:$B$41))),LOOKUP(K156,Groups!$C$2:$C$41,Groups!$B$2:$B$41),"")</f>
        <v>4</v>
      </c>
      <c r="K156" t="s">
        <v>1155</v>
      </c>
      <c r="L156" t="s">
        <v>1155</v>
      </c>
      <c r="M156" t="s">
        <v>1189</v>
      </c>
      <c r="N156" t="b">
        <v>1</v>
      </c>
      <c r="O156" t="str">
        <f t="shared" si="9"/>
        <v>Number KWL_External_Sensor_KWL_CO2_4 "External Sensor KWL-CO2 4" &lt;carbondioxide&gt; (gKWL_CO2Ctrl, gKWL_CO24) {channel="modbus:helios-ventilation-easycontrols:modbus-gateway:kwl:externalSensorKwlCo24"}</v>
      </c>
      <c r="P156" t="str">
        <f t="shared" si="10"/>
        <v>Number KWL_Ext_Fuehler_KWL_CO2_4 "Externer Fühler KWL-CO2 4" &lt;carbondioxide&gt; (gKWL_CO2Strg, gKWL_CO24) {channel="modbus:helios-ventilation-easycontrols:modbus-gateway:kwl:externalSensorKwlCo24"}</v>
      </c>
    </row>
    <row r="157" spans="1:16" x14ac:dyDescent="0.25">
      <c r="A157" s="12" t="s">
        <v>138</v>
      </c>
      <c r="B157" t="s">
        <v>221</v>
      </c>
      <c r="C157" t="s">
        <v>583</v>
      </c>
      <c r="D157" t="s">
        <v>743</v>
      </c>
      <c r="E157" s="9" t="s">
        <v>890</v>
      </c>
      <c r="F157" s="9" t="s">
        <v>804</v>
      </c>
      <c r="G157" s="12">
        <f>LOOKUP(H157,Groups!$C$2:$C$41,Groups!$A$2:$A$41)</f>
        <v>6</v>
      </c>
      <c r="H157" t="s">
        <v>1141</v>
      </c>
      <c r="I157" t="s">
        <v>1145</v>
      </c>
      <c r="J157" s="12">
        <f>IF(NOT(ISERROR(LOOKUP(K157,Groups!$C$2:$C$41,Groups!$B$2:$B$41))),LOOKUP(K157,Groups!$C$2:$C$41,Groups!$B$2:$B$41),"")</f>
        <v>4</v>
      </c>
      <c r="K157" t="s">
        <v>1155</v>
      </c>
      <c r="L157" t="s">
        <v>1155</v>
      </c>
      <c r="M157" t="s">
        <v>1189</v>
      </c>
      <c r="N157" t="b">
        <v>1</v>
      </c>
      <c r="O157" t="str">
        <f t="shared" si="9"/>
        <v>String KWL_Sensor_Name_CO2_4 "Sensor Name CO2 4" &lt;carbondioxide&gt; (gKWL_CO2Ctrl, gKWL_CO24) {channel="modbus:helios-ventilation-easycontrols:modbus-gateway:kwl:sensorNameCo24"}</v>
      </c>
      <c r="P157" t="str">
        <f t="shared" si="10"/>
        <v>String KWL_Sensorname_CO2_4 "Sensorname CO2 4" &lt;carbondioxide&gt; (gKWL_CO2Strg, gKWL_CO24) {channel="modbus:helios-ventilation-easycontrols:modbus-gateway:kwl:sensorNameCo24"}</v>
      </c>
    </row>
    <row r="158" spans="1:16" x14ac:dyDescent="0.25">
      <c r="A158" s="12" t="s">
        <v>80</v>
      </c>
      <c r="B158" t="s">
        <v>225</v>
      </c>
      <c r="C158" t="s">
        <v>534</v>
      </c>
      <c r="D158" t="s">
        <v>689</v>
      </c>
      <c r="E158" s="9" t="s">
        <v>1015</v>
      </c>
      <c r="F158" s="9" t="s">
        <v>978</v>
      </c>
      <c r="G158" s="12">
        <f>LOOKUP(H158,Groups!$C$2:$C$41,Groups!$A$2:$A$41)</f>
        <v>6</v>
      </c>
      <c r="H158" t="s">
        <v>1141</v>
      </c>
      <c r="I158" t="s">
        <v>1145</v>
      </c>
      <c r="J158" s="12">
        <f>IF(NOT(ISERROR(LOOKUP(K158,Groups!$C$2:$C$41,Groups!$B$2:$B$41))),LOOKUP(K158,Groups!$C$2:$C$41,Groups!$B$2:$B$41),"")</f>
        <v>5</v>
      </c>
      <c r="K158" t="s">
        <v>1156</v>
      </c>
      <c r="L158" t="s">
        <v>1156</v>
      </c>
      <c r="M158" t="s">
        <v>1189</v>
      </c>
      <c r="N158" t="b">
        <v>1</v>
      </c>
      <c r="O158" t="str">
        <f t="shared" si="9"/>
        <v>Number KWL_External_Sensor_KWL_CO2_5 "External Sensor KWL-CO2 5" &lt;carbondioxide&gt; (gKWL_CO2Ctrl, gKWL_CO25) {channel="modbus:helios-ventilation-easycontrols:modbus-gateway:kwl:externalSensorKwlCo25"}</v>
      </c>
      <c r="P158" t="str">
        <f t="shared" si="10"/>
        <v>Number KWL_Ext_Fuehler_KWL_CO2_5 "Externer Fühler KWL-CO2 5" &lt;carbondioxide&gt; (gKWL_CO2Strg, gKWL_CO25) {channel="modbus:helios-ventilation-easycontrols:modbus-gateway:kwl:externalSensorKwlCo25"}</v>
      </c>
    </row>
    <row r="159" spans="1:16" x14ac:dyDescent="0.25">
      <c r="A159" s="12" t="s">
        <v>139</v>
      </c>
      <c r="B159" t="s">
        <v>221</v>
      </c>
      <c r="C159" t="s">
        <v>584</v>
      </c>
      <c r="D159" t="s">
        <v>744</v>
      </c>
      <c r="E159" s="9" t="s">
        <v>891</v>
      </c>
      <c r="F159" s="9" t="s">
        <v>805</v>
      </c>
      <c r="G159" s="12">
        <f>LOOKUP(H159,Groups!$C$2:$C$41,Groups!$A$2:$A$41)</f>
        <v>6</v>
      </c>
      <c r="H159" t="s">
        <v>1141</v>
      </c>
      <c r="I159" t="s">
        <v>1145</v>
      </c>
      <c r="J159" s="12">
        <f>IF(NOT(ISERROR(LOOKUP(K159,Groups!$C$2:$C$41,Groups!$B$2:$B$41))),LOOKUP(K159,Groups!$C$2:$C$41,Groups!$B$2:$B$41),"")</f>
        <v>5</v>
      </c>
      <c r="K159" t="s">
        <v>1156</v>
      </c>
      <c r="L159" t="s">
        <v>1156</v>
      </c>
      <c r="M159" t="s">
        <v>1189</v>
      </c>
      <c r="N159" t="b">
        <v>1</v>
      </c>
      <c r="O159" t="str">
        <f t="shared" si="9"/>
        <v>String KWL_Sensor_Name_CO2_5 "Sensor Name CO2 5" &lt;carbondioxide&gt; (gKWL_CO2Ctrl, gKWL_CO25) {channel="modbus:helios-ventilation-easycontrols:modbus-gateway:kwl:sensorNameCo25"}</v>
      </c>
      <c r="P159" t="str">
        <f t="shared" si="10"/>
        <v>String KWL_Sensorname_CO2_5 "Sensorname CO2 5" &lt;carbondioxide&gt; (gKWL_CO2Strg, gKWL_CO25) {channel="modbus:helios-ventilation-easycontrols:modbus-gateway:kwl:sensorNameCo25"}</v>
      </c>
    </row>
    <row r="160" spans="1:16" x14ac:dyDescent="0.25">
      <c r="A160" s="12" t="s">
        <v>81</v>
      </c>
      <c r="B160" t="s">
        <v>225</v>
      </c>
      <c r="C160" t="s">
        <v>535</v>
      </c>
      <c r="D160" t="s">
        <v>690</v>
      </c>
      <c r="E160" s="9" t="s">
        <v>1016</v>
      </c>
      <c r="F160" s="9" t="s">
        <v>979</v>
      </c>
      <c r="G160" s="12">
        <f>LOOKUP(H160,Groups!$C$2:$C$41,Groups!$A$2:$A$41)</f>
        <v>6</v>
      </c>
      <c r="H160" t="s">
        <v>1141</v>
      </c>
      <c r="I160" t="s">
        <v>1145</v>
      </c>
      <c r="J160" s="12">
        <f>IF(NOT(ISERROR(LOOKUP(K160,Groups!$C$2:$C$41,Groups!$B$2:$B$41))),LOOKUP(K160,Groups!$C$2:$C$41,Groups!$B$2:$B$41),"")</f>
        <v>6</v>
      </c>
      <c r="K160" t="s">
        <v>1157</v>
      </c>
      <c r="L160" t="s">
        <v>1157</v>
      </c>
      <c r="M160" t="s">
        <v>1189</v>
      </c>
      <c r="N160" t="b">
        <v>1</v>
      </c>
      <c r="O160" t="str">
        <f t="shared" si="9"/>
        <v>Number KWL_External_Sensor_KWL_CO2_6 "External Sensor KWL-CO2 6" &lt;carbondioxide&gt; (gKWL_CO2Ctrl, gKWL_CO26) {channel="modbus:helios-ventilation-easycontrols:modbus-gateway:kwl:externalSensorKwlCo26"}</v>
      </c>
      <c r="P160" t="str">
        <f t="shared" si="10"/>
        <v>Number KWL_Ext_Fuehler_KWL_CO2_6 "Externer Fühler KWL-CO2 6" &lt;carbondioxide&gt; (gKWL_CO2Strg, gKWL_CO26) {channel="modbus:helios-ventilation-easycontrols:modbus-gateway:kwl:externalSensorKwlCo26"}</v>
      </c>
    </row>
    <row r="161" spans="1:16" x14ac:dyDescent="0.25">
      <c r="A161" s="12" t="s">
        <v>140</v>
      </c>
      <c r="B161" t="s">
        <v>221</v>
      </c>
      <c r="C161" t="s">
        <v>585</v>
      </c>
      <c r="D161" t="s">
        <v>745</v>
      </c>
      <c r="E161" s="9" t="s">
        <v>892</v>
      </c>
      <c r="F161" s="9" t="s">
        <v>806</v>
      </c>
      <c r="G161" s="12">
        <f>LOOKUP(H161,Groups!$C$2:$C$41,Groups!$A$2:$A$41)</f>
        <v>6</v>
      </c>
      <c r="H161" t="s">
        <v>1141</v>
      </c>
      <c r="I161" t="s">
        <v>1145</v>
      </c>
      <c r="J161" s="12">
        <f>IF(NOT(ISERROR(LOOKUP(K161,Groups!$C$2:$C$41,Groups!$B$2:$B$41))),LOOKUP(K161,Groups!$C$2:$C$41,Groups!$B$2:$B$41),"")</f>
        <v>6</v>
      </c>
      <c r="K161" t="s">
        <v>1157</v>
      </c>
      <c r="L161" t="s">
        <v>1157</v>
      </c>
      <c r="M161" t="s">
        <v>1189</v>
      </c>
      <c r="N161" t="b">
        <v>1</v>
      </c>
      <c r="O161" t="str">
        <f t="shared" si="9"/>
        <v>String KWL_Sensor_Name_CO2_6 "Sensor Name CO2 6" &lt;carbondioxide&gt; (gKWL_CO2Ctrl, gKWL_CO26) {channel="modbus:helios-ventilation-easycontrols:modbus-gateway:kwl:sensorNameCo26"}</v>
      </c>
      <c r="P161" t="str">
        <f t="shared" si="10"/>
        <v>String KWL_Sensorname_CO2_6 "Sensorname CO2 6" &lt;carbondioxide&gt; (gKWL_CO2Strg, gKWL_CO26) {channel="modbus:helios-ventilation-easycontrols:modbus-gateway:kwl:sensorNameCo26"}</v>
      </c>
    </row>
    <row r="162" spans="1:16" x14ac:dyDescent="0.25">
      <c r="A162" s="12" t="s">
        <v>82</v>
      </c>
      <c r="B162" t="s">
        <v>225</v>
      </c>
      <c r="C162" t="s">
        <v>536</v>
      </c>
      <c r="D162" t="s">
        <v>691</v>
      </c>
      <c r="E162" s="9" t="s">
        <v>1017</v>
      </c>
      <c r="F162" s="9" t="s">
        <v>980</v>
      </c>
      <c r="G162" s="12">
        <f>LOOKUP(H162,Groups!$C$2:$C$41,Groups!$A$2:$A$41)</f>
        <v>6</v>
      </c>
      <c r="H162" t="s">
        <v>1141</v>
      </c>
      <c r="I162" t="s">
        <v>1145</v>
      </c>
      <c r="J162" s="12">
        <f>IF(NOT(ISERROR(LOOKUP(K162,Groups!$C$2:$C$41,Groups!$B$2:$B$41))),LOOKUP(K162,Groups!$C$2:$C$41,Groups!$B$2:$B$41),"")</f>
        <v>7</v>
      </c>
      <c r="K162" t="s">
        <v>1158</v>
      </c>
      <c r="L162" t="s">
        <v>1158</v>
      </c>
      <c r="M162" t="s">
        <v>1189</v>
      </c>
      <c r="N162" t="b">
        <v>1</v>
      </c>
      <c r="O162" t="str">
        <f t="shared" si="9"/>
        <v>Number KWL_External_Sensor_KWL_CO2_7 "External Sensor KWL-CO2 7" &lt;carbondioxide&gt; (gKWL_CO2Ctrl, gKWL_CO27) {channel="modbus:helios-ventilation-easycontrols:modbus-gateway:kwl:externalSensorKwlCo27"}</v>
      </c>
      <c r="P162" t="str">
        <f t="shared" si="10"/>
        <v>Number KWL_Ext_Fuehler_KWL_CO2_7 "Externer Fühler KWL-CO2 7" &lt;carbondioxide&gt; (gKWL_CO2Strg, gKWL_CO27) {channel="modbus:helios-ventilation-easycontrols:modbus-gateway:kwl:externalSensorKwlCo27"}</v>
      </c>
    </row>
    <row r="163" spans="1:16" x14ac:dyDescent="0.25">
      <c r="A163" s="12" t="s">
        <v>141</v>
      </c>
      <c r="B163" t="s">
        <v>221</v>
      </c>
      <c r="C163" t="s">
        <v>586</v>
      </c>
      <c r="D163" t="s">
        <v>746</v>
      </c>
      <c r="E163" s="9" t="s">
        <v>893</v>
      </c>
      <c r="F163" s="9" t="s">
        <v>807</v>
      </c>
      <c r="G163" s="12">
        <f>LOOKUP(H163,Groups!$C$2:$C$41,Groups!$A$2:$A$41)</f>
        <v>6</v>
      </c>
      <c r="H163" t="s">
        <v>1141</v>
      </c>
      <c r="I163" t="s">
        <v>1145</v>
      </c>
      <c r="J163" s="12">
        <f>IF(NOT(ISERROR(LOOKUP(K163,Groups!$C$2:$C$41,Groups!$B$2:$B$41))),LOOKUP(K163,Groups!$C$2:$C$41,Groups!$B$2:$B$41),"")</f>
        <v>7</v>
      </c>
      <c r="K163" t="s">
        <v>1158</v>
      </c>
      <c r="L163" t="s">
        <v>1158</v>
      </c>
      <c r="M163" t="s">
        <v>1189</v>
      </c>
      <c r="N163" t="b">
        <v>1</v>
      </c>
      <c r="O163" t="str">
        <f t="shared" si="9"/>
        <v>String KWL_Sensor_Name_CO2_7 "Sensor Name CO2 7" &lt;carbondioxide&gt; (gKWL_CO2Ctrl, gKWL_CO27) {channel="modbus:helios-ventilation-easycontrols:modbus-gateway:kwl:sensorNameCo27"}</v>
      </c>
      <c r="P163" t="str">
        <f t="shared" si="10"/>
        <v>String KWL_Sensorname_CO2_7 "Sensorname CO2 7" &lt;carbondioxide&gt; (gKWL_CO2Strg, gKWL_CO27) {channel="modbus:helios-ventilation-easycontrols:modbus-gateway:kwl:sensorNameCo27"}</v>
      </c>
    </row>
    <row r="164" spans="1:16" x14ac:dyDescent="0.25">
      <c r="A164" s="12" t="s">
        <v>83</v>
      </c>
      <c r="B164" t="s">
        <v>225</v>
      </c>
      <c r="C164" t="s">
        <v>537</v>
      </c>
      <c r="D164" t="s">
        <v>692</v>
      </c>
      <c r="E164" s="9" t="s">
        <v>1018</v>
      </c>
      <c r="F164" s="9" t="s">
        <v>981</v>
      </c>
      <c r="G164" s="12">
        <f>LOOKUP(H164,Groups!$C$2:$C$41,Groups!$A$2:$A$41)</f>
        <v>6</v>
      </c>
      <c r="H164" t="s">
        <v>1141</v>
      </c>
      <c r="I164" t="s">
        <v>1145</v>
      </c>
      <c r="J164" s="12">
        <f>IF(NOT(ISERROR(LOOKUP(K164,Groups!$C$2:$C$41,Groups!$B$2:$B$41))),LOOKUP(K164,Groups!$C$2:$C$41,Groups!$B$2:$B$41),"")</f>
        <v>8</v>
      </c>
      <c r="K164" t="s">
        <v>1159</v>
      </c>
      <c r="L164" t="s">
        <v>1159</v>
      </c>
      <c r="M164" t="s">
        <v>1189</v>
      </c>
      <c r="N164" t="b">
        <v>1</v>
      </c>
      <c r="O164" t="str">
        <f t="shared" si="9"/>
        <v>Number KWL_External_Sensor_KWL_CO2_8 "External Sensor KWL-CO2 8" &lt;carbondioxide&gt; (gKWL_CO2Ctrl, gKWL_CO28) {channel="modbus:helios-ventilation-easycontrols:modbus-gateway:kwl:externalSensorKwlCo28"}</v>
      </c>
      <c r="P164" t="str">
        <f t="shared" si="10"/>
        <v>Number KWL_Ext_Fuehler_KWL_CO2_8 "Externer Fühler KWL-CO2 8" &lt;carbondioxide&gt; (gKWL_CO2Strg, gKWL_CO28) {channel="modbus:helios-ventilation-easycontrols:modbus-gateway:kwl:externalSensorKwlCo28"}</v>
      </c>
    </row>
    <row r="165" spans="1:16" x14ac:dyDescent="0.25">
      <c r="A165" s="12" t="s">
        <v>142</v>
      </c>
      <c r="B165" t="s">
        <v>221</v>
      </c>
      <c r="C165" t="s">
        <v>587</v>
      </c>
      <c r="D165" t="s">
        <v>747</v>
      </c>
      <c r="E165" s="9" t="s">
        <v>894</v>
      </c>
      <c r="F165" s="9" t="s">
        <v>808</v>
      </c>
      <c r="G165" s="12">
        <f>LOOKUP(H165,Groups!$C$2:$C$41,Groups!$A$2:$A$41)</f>
        <v>6</v>
      </c>
      <c r="H165" t="s">
        <v>1141</v>
      </c>
      <c r="I165" t="s">
        <v>1145</v>
      </c>
      <c r="J165" s="12">
        <f>IF(NOT(ISERROR(LOOKUP(K165,Groups!$C$2:$C$41,Groups!$B$2:$B$41))),LOOKUP(K165,Groups!$C$2:$C$41,Groups!$B$2:$B$41),"")</f>
        <v>8</v>
      </c>
      <c r="K165" t="s">
        <v>1159</v>
      </c>
      <c r="L165" t="s">
        <v>1159</v>
      </c>
      <c r="M165" t="s">
        <v>1189</v>
      </c>
      <c r="N165" t="b">
        <v>1</v>
      </c>
      <c r="O165" t="str">
        <f t="shared" si="9"/>
        <v>String KWL_Sensor_Name_CO2_8 "Sensor Name CO2 8" &lt;carbondioxide&gt; (gKWL_CO2Ctrl, gKWL_CO28) {channel="modbus:helios-ventilation-easycontrols:modbus-gateway:kwl:sensorNameCo28"}</v>
      </c>
      <c r="P165" t="str">
        <f t="shared" si="10"/>
        <v>String KWL_Sensorname_CO2_8 "Sensorname CO2 8" &lt;carbondioxide&gt; (gKWL_CO2Strg, gKWL_CO28) {channel="modbus:helios-ventilation-easycontrols:modbus-gateway:kwl:sensorNameCo28"}</v>
      </c>
    </row>
    <row r="166" spans="1:16" x14ac:dyDescent="0.25">
      <c r="A166" s="12" t="s">
        <v>35</v>
      </c>
      <c r="B166" t="s">
        <v>225</v>
      </c>
      <c r="C166" t="s">
        <v>473</v>
      </c>
      <c r="D166" t="s">
        <v>643</v>
      </c>
      <c r="E166" s="9" t="s">
        <v>858</v>
      </c>
      <c r="F166" s="9" t="s">
        <v>940</v>
      </c>
      <c r="G166" s="12">
        <f>LOOKUP(H166,Groups!$C$2:$C$41,Groups!$A$2:$A$41)</f>
        <v>6</v>
      </c>
      <c r="H166" t="s">
        <v>1141</v>
      </c>
      <c r="I166" t="s">
        <v>1145</v>
      </c>
      <c r="J166" s="12" t="str">
        <f>IF(NOT(ISERROR(LOOKUP(K166,Groups!$C$2:$C$41,Groups!$B$2:$B$41))),LOOKUP(K166,Groups!$C$2:$C$41,Groups!$B$2:$B$41),"")</f>
        <v/>
      </c>
      <c r="M166" t="s">
        <v>1189</v>
      </c>
      <c r="N166" t="b">
        <v>1</v>
      </c>
      <c r="O166" t="str">
        <f t="shared" ref="O166:O187" si="11">IF($N166,$B166&amp;" "&amp;item_prefix&amp;"_"&amp;C166&amp;" """&amp;E166&amp;""" &lt;"&amp;$M166&amp;"&gt; ("&amp;group_prefix&amp;item_prefix&amp;"_"&amp;H166&amp;IF(NOT(ISBLANK(K166)),", "&amp;group_prefix&amp;item_prefix&amp;"_"&amp;K166,"")&amp;") {channel="""&amp;channel_prefix&amp;$A166&amp;"""}","")</f>
        <v>Number KWL_CO2_Control_Set_Value "CO2 Control Set Value" &lt;carbondioxide&gt; (gKWL_CO2Ctrl) {channel="modbus:helios-ventilation-easycontrols:modbus-gateway:kwl:co2ControlSetValue"}</v>
      </c>
      <c r="P166" t="str">
        <f t="shared" ref="P166:P187" si="12">IF($N166,$B166&amp;" "&amp;item_prefix&amp;"_"&amp;D166&amp;" """&amp;F166&amp;""" &lt;"&amp;$M166&amp;"&gt; ("&amp;group_prefix&amp;item_prefix&amp;"_"&amp;I166&amp;IF(NOT(ISBLANK(L166)),", "&amp;group_prefix&amp;item_prefix&amp;"_"&amp;L166,"")&amp;") {channel="""&amp;channel_prefix&amp;$A166&amp;"""}","")</f>
        <v>Number KWL_CO2_Steuerung_Sollwert "CO2-Steuerung Sollwert" &lt;carbondioxide&gt; (gKWL_CO2Strg) {channel="modbus:helios-ventilation-easycontrols:modbus-gateway:kwl:co2ControlSetValue"}</v>
      </c>
    </row>
    <row r="167" spans="1:16" x14ac:dyDescent="0.25">
      <c r="A167" s="12" t="s">
        <v>34</v>
      </c>
      <c r="B167" t="s">
        <v>225</v>
      </c>
      <c r="C167" t="s">
        <v>472</v>
      </c>
      <c r="D167" t="s">
        <v>642</v>
      </c>
      <c r="E167" s="9" t="s">
        <v>857</v>
      </c>
      <c r="F167" s="9" t="s">
        <v>939</v>
      </c>
      <c r="G167" s="12">
        <f>LOOKUP(H167,Groups!$C$2:$C$41,Groups!$A$2:$A$41)</f>
        <v>6</v>
      </c>
      <c r="H167" t="s">
        <v>1141</v>
      </c>
      <c r="I167" t="s">
        <v>1145</v>
      </c>
      <c r="J167" s="12" t="str">
        <f>IF(NOT(ISERROR(LOOKUP(K167,Groups!$C$2:$C$41,Groups!$B$2:$B$41))),LOOKUP(K167,Groups!$C$2:$C$41,Groups!$B$2:$B$41),"")</f>
        <v/>
      </c>
      <c r="M167" t="s">
        <v>1189</v>
      </c>
      <c r="N167" t="b">
        <v>1</v>
      </c>
      <c r="O167" t="str">
        <f t="shared" si="11"/>
        <v>Number KWL_CO2_Control_Status "CO2 Control Status" &lt;carbondioxide&gt; (gKWL_CO2Ctrl) {channel="modbus:helios-ventilation-easycontrols:modbus-gateway:kwl:co2ControlStatus"}</v>
      </c>
      <c r="P167" t="str">
        <f t="shared" si="12"/>
        <v>Number KWL_CO2_Steuerung_Status "CO2-Steuerung Status" &lt;carbondioxide&gt; (gKWL_CO2Strg) {channel="modbus:helios-ventilation-easycontrols:modbus-gateway:kwl:co2ControlStatus"}</v>
      </c>
    </row>
    <row r="168" spans="1:16" x14ac:dyDescent="0.25">
      <c r="A168" s="12" t="s">
        <v>36</v>
      </c>
      <c r="B168" t="s">
        <v>225</v>
      </c>
      <c r="C168" t="s">
        <v>474</v>
      </c>
      <c r="D168" t="s">
        <v>644</v>
      </c>
      <c r="E168" s="9" t="s">
        <v>859</v>
      </c>
      <c r="F168" s="9" t="s">
        <v>941</v>
      </c>
      <c r="G168" s="12">
        <f>LOOKUP(H168,Groups!$C$2:$C$41,Groups!$A$2:$A$41)</f>
        <v>6</v>
      </c>
      <c r="H168" t="s">
        <v>1141</v>
      </c>
      <c r="I168" t="s">
        <v>1145</v>
      </c>
      <c r="J168" s="12" t="str">
        <f>IF(NOT(ISERROR(LOOKUP(K168,Groups!$C$2:$C$41,Groups!$B$2:$B$41))),LOOKUP(K168,Groups!$C$2:$C$41,Groups!$B$2:$B$41),"")</f>
        <v/>
      </c>
      <c r="M168" t="s">
        <v>1189</v>
      </c>
      <c r="N168" t="b">
        <v>1</v>
      </c>
      <c r="O168" t="str">
        <f t="shared" si="11"/>
        <v>Number KWL_CO2_Control_Steps "CO2 Control Steps" &lt;carbondioxide&gt; (gKWL_CO2Ctrl) {channel="modbus:helios-ventilation-easycontrols:modbus-gateway:kwl:co2ControlSteps"}</v>
      </c>
      <c r="P168" t="str">
        <f t="shared" si="12"/>
        <v>Number KWL_CO2_Steuerung_Stufen "CO2-Steuerung Stufen" &lt;carbondioxide&gt; (gKWL_CO2Strg) {channel="modbus:helios-ventilation-easycontrols:modbus-gateway:kwl:co2ControlSteps"}</v>
      </c>
    </row>
    <row r="169" spans="1:16" x14ac:dyDescent="0.25">
      <c r="A169" s="12" t="s">
        <v>84</v>
      </c>
      <c r="B169" t="s">
        <v>225</v>
      </c>
      <c r="C169" t="s">
        <v>538</v>
      </c>
      <c r="D169" t="s">
        <v>693</v>
      </c>
      <c r="E169" s="9" t="s">
        <v>1019</v>
      </c>
      <c r="F169" s="9" t="s">
        <v>982</v>
      </c>
      <c r="G169" s="12">
        <f>LOOKUP(H169,Groups!$C$2:$C$41,Groups!$A$2:$A$41)</f>
        <v>7</v>
      </c>
      <c r="H169" t="s">
        <v>1142</v>
      </c>
      <c r="I169" t="s">
        <v>1146</v>
      </c>
      <c r="J169" s="12">
        <f>IF(NOT(ISERROR(LOOKUP(K169,Groups!$C$2:$C$41,Groups!$B$2:$B$41))),LOOKUP(K169,Groups!$C$2:$C$41,Groups!$B$2:$B$41),"")</f>
        <v>1</v>
      </c>
      <c r="K169" t="s">
        <v>1160</v>
      </c>
      <c r="L169" t="s">
        <v>1160</v>
      </c>
      <c r="M169" t="s">
        <v>1190</v>
      </c>
      <c r="N169" t="b">
        <v>1</v>
      </c>
      <c r="O169" t="str">
        <f t="shared" si="11"/>
        <v>Number KWL_External_Sensor_KWL_VOC_1 "External Sensor KWL-VOC 1" &lt;smoke&gt; (gKWL_VOCCtrl, gKWL_VOC1) {channel="modbus:helios-ventilation-easycontrols:modbus-gateway:kwl:externalSensorKwlVoc1"}</v>
      </c>
      <c r="P169" t="str">
        <f t="shared" si="12"/>
        <v>Number KWL_Ext_Fuehler_KWL_VOC_1 "Externer Fühler KWL-VOC 1" &lt;smoke&gt; (gKWL_VOCStrg, gKWL_VOC1) {channel="modbus:helios-ventilation-easycontrols:modbus-gateway:kwl:externalSensorKwlVoc1"}</v>
      </c>
    </row>
    <row r="170" spans="1:16" x14ac:dyDescent="0.25">
      <c r="A170" s="12" t="s">
        <v>143</v>
      </c>
      <c r="B170" t="s">
        <v>221</v>
      </c>
      <c r="C170" t="s">
        <v>588</v>
      </c>
      <c r="D170" t="s">
        <v>748</v>
      </c>
      <c r="E170" s="9" t="s">
        <v>895</v>
      </c>
      <c r="F170" s="9" t="s">
        <v>809</v>
      </c>
      <c r="G170" s="12">
        <f>LOOKUP(H170,Groups!$C$2:$C$41,Groups!$A$2:$A$41)</f>
        <v>7</v>
      </c>
      <c r="H170" t="s">
        <v>1142</v>
      </c>
      <c r="I170" t="s">
        <v>1146</v>
      </c>
      <c r="J170" s="12">
        <f>IF(NOT(ISERROR(LOOKUP(K170,Groups!$C$2:$C$41,Groups!$B$2:$B$41))),LOOKUP(K170,Groups!$C$2:$C$41,Groups!$B$2:$B$41),"")</f>
        <v>1</v>
      </c>
      <c r="K170" t="s">
        <v>1160</v>
      </c>
      <c r="L170" t="s">
        <v>1160</v>
      </c>
      <c r="M170" t="s">
        <v>1190</v>
      </c>
      <c r="N170" t="b">
        <v>1</v>
      </c>
      <c r="O170" t="str">
        <f t="shared" si="11"/>
        <v>String KWL_Sensor_Name_VOC_1 "Sensor Name VOC 1" &lt;smoke&gt; (gKWL_VOCCtrl, gKWL_VOC1) {channel="modbus:helios-ventilation-easycontrols:modbus-gateway:kwl:sensorNameVoc1"}</v>
      </c>
      <c r="P170" t="str">
        <f t="shared" si="12"/>
        <v>String KWL_Sensorname_VOC_1 "Sensorname VOC 1" &lt;smoke&gt; (gKWL_VOCStrg, gKWL_VOC1) {channel="modbus:helios-ventilation-easycontrols:modbus-gateway:kwl:sensorNameVoc1"}</v>
      </c>
    </row>
    <row r="171" spans="1:16" x14ac:dyDescent="0.25">
      <c r="A171" s="12" t="s">
        <v>85</v>
      </c>
      <c r="B171" t="s">
        <v>225</v>
      </c>
      <c r="C171" t="s">
        <v>539</v>
      </c>
      <c r="D171" t="s">
        <v>694</v>
      </c>
      <c r="E171" s="9" t="s">
        <v>1020</v>
      </c>
      <c r="F171" s="9" t="s">
        <v>983</v>
      </c>
      <c r="G171" s="12">
        <f>LOOKUP(H171,Groups!$C$2:$C$41,Groups!$A$2:$A$41)</f>
        <v>7</v>
      </c>
      <c r="H171" t="s">
        <v>1142</v>
      </c>
      <c r="I171" t="s">
        <v>1146</v>
      </c>
      <c r="J171" s="12">
        <f>IF(NOT(ISERROR(LOOKUP(K171,Groups!$C$2:$C$41,Groups!$B$2:$B$41))),LOOKUP(K171,Groups!$C$2:$C$41,Groups!$B$2:$B$41),"")</f>
        <v>2</v>
      </c>
      <c r="K171" t="s">
        <v>1161</v>
      </c>
      <c r="L171" t="s">
        <v>1161</v>
      </c>
      <c r="M171" t="s">
        <v>1190</v>
      </c>
      <c r="N171" t="b">
        <v>1</v>
      </c>
      <c r="O171" t="str">
        <f t="shared" si="11"/>
        <v>Number KWL_External_Sensor_KWL_VOC_2 "External Sensor KWL-VOC 2" &lt;smoke&gt; (gKWL_VOCCtrl, gKWL_VOC2) {channel="modbus:helios-ventilation-easycontrols:modbus-gateway:kwl:externalSensorKwlVoc2"}</v>
      </c>
      <c r="P171" t="str">
        <f t="shared" si="12"/>
        <v>Number KWL_Ext_Fuehler_KWL_VOC_2 "Externer Fühler KWL-VOC 2" &lt;smoke&gt; (gKWL_VOCStrg, gKWL_VOC2) {channel="modbus:helios-ventilation-easycontrols:modbus-gateway:kwl:externalSensorKwlVoc2"}</v>
      </c>
    </row>
    <row r="172" spans="1:16" x14ac:dyDescent="0.25">
      <c r="A172" s="12" t="s">
        <v>144</v>
      </c>
      <c r="B172" t="s">
        <v>221</v>
      </c>
      <c r="C172" t="s">
        <v>589</v>
      </c>
      <c r="D172" t="s">
        <v>749</v>
      </c>
      <c r="E172" s="9" t="s">
        <v>896</v>
      </c>
      <c r="F172" s="9" t="s">
        <v>810</v>
      </c>
      <c r="G172" s="12">
        <f>LOOKUP(H172,Groups!$C$2:$C$41,Groups!$A$2:$A$41)</f>
        <v>7</v>
      </c>
      <c r="H172" t="s">
        <v>1142</v>
      </c>
      <c r="I172" t="s">
        <v>1146</v>
      </c>
      <c r="J172" s="12">
        <f>IF(NOT(ISERROR(LOOKUP(K172,Groups!$C$2:$C$41,Groups!$B$2:$B$41))),LOOKUP(K172,Groups!$C$2:$C$41,Groups!$B$2:$B$41),"")</f>
        <v>2</v>
      </c>
      <c r="K172" t="s">
        <v>1161</v>
      </c>
      <c r="L172" t="s">
        <v>1161</v>
      </c>
      <c r="M172" t="s">
        <v>1190</v>
      </c>
      <c r="N172" t="b">
        <v>1</v>
      </c>
      <c r="O172" t="str">
        <f t="shared" si="11"/>
        <v>String KWL_Sensor_Name_VOC_2 "Sensor Name VOC 2" &lt;smoke&gt; (gKWL_VOCCtrl, gKWL_VOC2) {channel="modbus:helios-ventilation-easycontrols:modbus-gateway:kwl:sensorNameVoc2"}</v>
      </c>
      <c r="P172" t="str">
        <f t="shared" si="12"/>
        <v>String KWL_Sensorname_VOC_2 "Sensorname VOC 2" &lt;smoke&gt; (gKWL_VOCStrg, gKWL_VOC2) {channel="modbus:helios-ventilation-easycontrols:modbus-gateway:kwl:sensorNameVoc2"}</v>
      </c>
    </row>
    <row r="173" spans="1:16" x14ac:dyDescent="0.25">
      <c r="A173" s="12" t="s">
        <v>86</v>
      </c>
      <c r="B173" t="s">
        <v>225</v>
      </c>
      <c r="C173" t="s">
        <v>540</v>
      </c>
      <c r="D173" t="s">
        <v>695</v>
      </c>
      <c r="E173" s="9" t="s">
        <v>1021</v>
      </c>
      <c r="F173" s="9" t="s">
        <v>984</v>
      </c>
      <c r="G173" s="12">
        <f>LOOKUP(H173,Groups!$C$2:$C$41,Groups!$A$2:$A$41)</f>
        <v>7</v>
      </c>
      <c r="H173" t="s">
        <v>1142</v>
      </c>
      <c r="I173" t="s">
        <v>1146</v>
      </c>
      <c r="J173" s="12">
        <f>IF(NOT(ISERROR(LOOKUP(K173,Groups!$C$2:$C$41,Groups!$B$2:$B$41))),LOOKUP(K173,Groups!$C$2:$C$41,Groups!$B$2:$B$41),"")</f>
        <v>3</v>
      </c>
      <c r="K173" t="s">
        <v>1162</v>
      </c>
      <c r="L173" t="s">
        <v>1162</v>
      </c>
      <c r="M173" t="s">
        <v>1190</v>
      </c>
      <c r="N173" t="b">
        <v>1</v>
      </c>
      <c r="O173" t="str">
        <f t="shared" si="11"/>
        <v>Number KWL_External_Sensor_KWL_VOC_3 "External Sensor KWL-VOC 3" &lt;smoke&gt; (gKWL_VOCCtrl, gKWL_VOC3) {channel="modbus:helios-ventilation-easycontrols:modbus-gateway:kwl:externalSensorKwlVoc3"}</v>
      </c>
      <c r="P173" t="str">
        <f t="shared" si="12"/>
        <v>Number KWL_Ext_Fuehler_KWL_VOC_3 "Externer Fühler KWL-VOC 3" &lt;smoke&gt; (gKWL_VOCStrg, gKWL_VOC3) {channel="modbus:helios-ventilation-easycontrols:modbus-gateway:kwl:externalSensorKwlVoc3"}</v>
      </c>
    </row>
    <row r="174" spans="1:16" x14ac:dyDescent="0.25">
      <c r="A174" s="12" t="s">
        <v>145</v>
      </c>
      <c r="B174" t="s">
        <v>221</v>
      </c>
      <c r="C174" t="s">
        <v>590</v>
      </c>
      <c r="D174" t="s">
        <v>750</v>
      </c>
      <c r="E174" s="9" t="s">
        <v>897</v>
      </c>
      <c r="F174" s="9" t="s">
        <v>811</v>
      </c>
      <c r="G174" s="12">
        <f>LOOKUP(H174,Groups!$C$2:$C$41,Groups!$A$2:$A$41)</f>
        <v>7</v>
      </c>
      <c r="H174" t="s">
        <v>1142</v>
      </c>
      <c r="I174" t="s">
        <v>1146</v>
      </c>
      <c r="J174" s="12">
        <f>IF(NOT(ISERROR(LOOKUP(K174,Groups!$C$2:$C$41,Groups!$B$2:$B$41))),LOOKUP(K174,Groups!$C$2:$C$41,Groups!$B$2:$B$41),"")</f>
        <v>3</v>
      </c>
      <c r="K174" t="s">
        <v>1162</v>
      </c>
      <c r="L174" t="s">
        <v>1162</v>
      </c>
      <c r="M174" t="s">
        <v>1190</v>
      </c>
      <c r="N174" t="b">
        <v>1</v>
      </c>
      <c r="O174" t="str">
        <f t="shared" si="11"/>
        <v>String KWL_Sensor_Name_VOC_3 "Sensor Name VOC 3" &lt;smoke&gt; (gKWL_VOCCtrl, gKWL_VOC3) {channel="modbus:helios-ventilation-easycontrols:modbus-gateway:kwl:sensorNameVoc3"}</v>
      </c>
      <c r="P174" t="str">
        <f t="shared" si="12"/>
        <v>String KWL_Sensorname_VOC_3 "Sensorname VOC 3" &lt;smoke&gt; (gKWL_VOCStrg, gKWL_VOC3) {channel="modbus:helios-ventilation-easycontrols:modbus-gateway:kwl:sensorNameVoc3"}</v>
      </c>
    </row>
    <row r="175" spans="1:16" x14ac:dyDescent="0.25">
      <c r="A175" s="12" t="s">
        <v>87</v>
      </c>
      <c r="B175" t="s">
        <v>225</v>
      </c>
      <c r="C175" t="s">
        <v>541</v>
      </c>
      <c r="D175" t="s">
        <v>696</v>
      </c>
      <c r="E175" s="9" t="s">
        <v>1022</v>
      </c>
      <c r="F175" s="9" t="s">
        <v>985</v>
      </c>
      <c r="G175" s="12">
        <f>LOOKUP(H175,Groups!$C$2:$C$41,Groups!$A$2:$A$41)</f>
        <v>7</v>
      </c>
      <c r="H175" t="s">
        <v>1142</v>
      </c>
      <c r="I175" t="s">
        <v>1146</v>
      </c>
      <c r="J175" s="12">
        <f>IF(NOT(ISERROR(LOOKUP(K175,Groups!$C$2:$C$41,Groups!$B$2:$B$41))),LOOKUP(K175,Groups!$C$2:$C$41,Groups!$B$2:$B$41),"")</f>
        <v>4</v>
      </c>
      <c r="K175" t="s">
        <v>1163</v>
      </c>
      <c r="L175" t="s">
        <v>1163</v>
      </c>
      <c r="M175" t="s">
        <v>1190</v>
      </c>
      <c r="N175" t="b">
        <v>1</v>
      </c>
      <c r="O175" t="str">
        <f t="shared" si="11"/>
        <v>Number KWL_External_Sensor_KWL_VOC_4 "External Sensor KWL-VOC 4" &lt;smoke&gt; (gKWL_VOCCtrl, gKWL_VOC4) {channel="modbus:helios-ventilation-easycontrols:modbus-gateway:kwl:externalSensorKwlVoc4"}</v>
      </c>
      <c r="P175" t="str">
        <f t="shared" si="12"/>
        <v>Number KWL_Ext_Fuehler_KWL_VOC_4 "Externer Fühler KWL-VOC 4" &lt;smoke&gt; (gKWL_VOCStrg, gKWL_VOC4) {channel="modbus:helios-ventilation-easycontrols:modbus-gateway:kwl:externalSensorKwlVoc4"}</v>
      </c>
    </row>
    <row r="176" spans="1:16" x14ac:dyDescent="0.25">
      <c r="A176" s="12" t="s">
        <v>146</v>
      </c>
      <c r="B176" t="s">
        <v>221</v>
      </c>
      <c r="C176" t="s">
        <v>591</v>
      </c>
      <c r="D176" t="s">
        <v>751</v>
      </c>
      <c r="E176" s="9" t="s">
        <v>898</v>
      </c>
      <c r="F176" s="9" t="s">
        <v>812</v>
      </c>
      <c r="G176" s="12">
        <f>LOOKUP(H176,Groups!$C$2:$C$41,Groups!$A$2:$A$41)</f>
        <v>7</v>
      </c>
      <c r="H176" t="s">
        <v>1142</v>
      </c>
      <c r="I176" t="s">
        <v>1146</v>
      </c>
      <c r="J176" s="12">
        <f>IF(NOT(ISERROR(LOOKUP(K176,Groups!$C$2:$C$41,Groups!$B$2:$B$41))),LOOKUP(K176,Groups!$C$2:$C$41,Groups!$B$2:$B$41),"")</f>
        <v>4</v>
      </c>
      <c r="K176" t="s">
        <v>1163</v>
      </c>
      <c r="L176" t="s">
        <v>1163</v>
      </c>
      <c r="M176" t="s">
        <v>1190</v>
      </c>
      <c r="N176" t="b">
        <v>1</v>
      </c>
      <c r="O176" t="str">
        <f t="shared" si="11"/>
        <v>String KWL_Sensor_Name_VOC_4 "Sensor Name VOC 4" &lt;smoke&gt; (gKWL_VOCCtrl, gKWL_VOC4) {channel="modbus:helios-ventilation-easycontrols:modbus-gateway:kwl:sensorNameVoc4"}</v>
      </c>
      <c r="P176" t="str">
        <f t="shared" si="12"/>
        <v>String KWL_Sensorname_VOC_4 "Sensorname VOC 4" &lt;smoke&gt; (gKWL_VOCStrg, gKWL_VOC4) {channel="modbus:helios-ventilation-easycontrols:modbus-gateway:kwl:sensorNameVoc4"}</v>
      </c>
    </row>
    <row r="177" spans="1:16" x14ac:dyDescent="0.25">
      <c r="A177" s="12" t="s">
        <v>88</v>
      </c>
      <c r="B177" t="s">
        <v>225</v>
      </c>
      <c r="C177" t="s">
        <v>542</v>
      </c>
      <c r="D177" t="s">
        <v>697</v>
      </c>
      <c r="E177" s="9" t="s">
        <v>1023</v>
      </c>
      <c r="F177" s="9" t="s">
        <v>986</v>
      </c>
      <c r="G177" s="12">
        <f>LOOKUP(H177,Groups!$C$2:$C$41,Groups!$A$2:$A$41)</f>
        <v>7</v>
      </c>
      <c r="H177" t="s">
        <v>1142</v>
      </c>
      <c r="I177" t="s">
        <v>1146</v>
      </c>
      <c r="J177" s="12">
        <f>IF(NOT(ISERROR(LOOKUP(K177,Groups!$C$2:$C$41,Groups!$B$2:$B$41))),LOOKUP(K177,Groups!$C$2:$C$41,Groups!$B$2:$B$41),"")</f>
        <v>5</v>
      </c>
      <c r="K177" t="s">
        <v>1164</v>
      </c>
      <c r="L177" t="s">
        <v>1164</v>
      </c>
      <c r="M177" t="s">
        <v>1190</v>
      </c>
      <c r="N177" t="b">
        <v>1</v>
      </c>
      <c r="O177" t="str">
        <f t="shared" si="11"/>
        <v>Number KWL_External_Sensor_KWL_VOC_5 "External Sensor KWL-VOC 5" &lt;smoke&gt; (gKWL_VOCCtrl, gKWL_VOC5) {channel="modbus:helios-ventilation-easycontrols:modbus-gateway:kwl:externalSensorKwlVoc5"}</v>
      </c>
      <c r="P177" t="str">
        <f t="shared" si="12"/>
        <v>Number KWL_Ext_Fuehler_KWL_VOC_5 "Externer Fühler KWL-VOC 5" &lt;smoke&gt; (gKWL_VOCStrg, gKWL_VOC5) {channel="modbus:helios-ventilation-easycontrols:modbus-gateway:kwl:externalSensorKwlVoc5"}</v>
      </c>
    </row>
    <row r="178" spans="1:16" x14ac:dyDescent="0.25">
      <c r="A178" s="12" t="s">
        <v>147</v>
      </c>
      <c r="B178" t="s">
        <v>221</v>
      </c>
      <c r="C178" t="s">
        <v>592</v>
      </c>
      <c r="D178" t="s">
        <v>752</v>
      </c>
      <c r="E178" s="9" t="s">
        <v>899</v>
      </c>
      <c r="F178" s="9" t="s">
        <v>813</v>
      </c>
      <c r="G178" s="12">
        <f>LOOKUP(H178,Groups!$C$2:$C$41,Groups!$A$2:$A$41)</f>
        <v>7</v>
      </c>
      <c r="H178" t="s">
        <v>1142</v>
      </c>
      <c r="I178" t="s">
        <v>1146</v>
      </c>
      <c r="J178" s="12">
        <f>IF(NOT(ISERROR(LOOKUP(K178,Groups!$C$2:$C$41,Groups!$B$2:$B$41))),LOOKUP(K178,Groups!$C$2:$C$41,Groups!$B$2:$B$41),"")</f>
        <v>5</v>
      </c>
      <c r="K178" t="s">
        <v>1164</v>
      </c>
      <c r="L178" t="s">
        <v>1164</v>
      </c>
      <c r="M178" t="s">
        <v>1190</v>
      </c>
      <c r="N178" t="b">
        <v>1</v>
      </c>
      <c r="O178" t="str">
        <f t="shared" si="11"/>
        <v>String KWL_Sensor_Name_VOC_5 "Sensor Name VOC 5" &lt;smoke&gt; (gKWL_VOCCtrl, gKWL_VOC5) {channel="modbus:helios-ventilation-easycontrols:modbus-gateway:kwl:sensorNameVoc5"}</v>
      </c>
      <c r="P178" t="str">
        <f t="shared" si="12"/>
        <v>String KWL_Sensorname_VOC_5 "Sensorname VOC 5" &lt;smoke&gt; (gKWL_VOCStrg, gKWL_VOC5) {channel="modbus:helios-ventilation-easycontrols:modbus-gateway:kwl:sensorNameVoc5"}</v>
      </c>
    </row>
    <row r="179" spans="1:16" x14ac:dyDescent="0.25">
      <c r="A179" s="12" t="s">
        <v>89</v>
      </c>
      <c r="B179" t="s">
        <v>225</v>
      </c>
      <c r="C179" t="s">
        <v>543</v>
      </c>
      <c r="D179" t="s">
        <v>698</v>
      </c>
      <c r="E179" s="9" t="s">
        <v>1024</v>
      </c>
      <c r="F179" s="9" t="s">
        <v>987</v>
      </c>
      <c r="G179" s="12">
        <f>LOOKUP(H179,Groups!$C$2:$C$41,Groups!$A$2:$A$41)</f>
        <v>7</v>
      </c>
      <c r="H179" t="s">
        <v>1142</v>
      </c>
      <c r="I179" t="s">
        <v>1146</v>
      </c>
      <c r="J179" s="12">
        <f>IF(NOT(ISERROR(LOOKUP(K179,Groups!$C$2:$C$41,Groups!$B$2:$B$41))),LOOKUP(K179,Groups!$C$2:$C$41,Groups!$B$2:$B$41),"")</f>
        <v>6</v>
      </c>
      <c r="K179" t="s">
        <v>1165</v>
      </c>
      <c r="L179" t="s">
        <v>1165</v>
      </c>
      <c r="M179" t="s">
        <v>1190</v>
      </c>
      <c r="N179" t="b">
        <v>1</v>
      </c>
      <c r="O179" t="str">
        <f t="shared" si="11"/>
        <v>Number KWL_External_Sensor_KWL_VOC_6 "External Sensor KWL-VOC 6" &lt;smoke&gt; (gKWL_VOCCtrl, gKWL_VOC6) {channel="modbus:helios-ventilation-easycontrols:modbus-gateway:kwl:externalSensorKwlVoc6"}</v>
      </c>
      <c r="P179" t="str">
        <f t="shared" si="12"/>
        <v>Number KWL_Ext_Fuehler_KWL_VOC_6 "Externer Fühler KWL-VOC 6" &lt;smoke&gt; (gKWL_VOCStrg, gKWL_VOC6) {channel="modbus:helios-ventilation-easycontrols:modbus-gateway:kwl:externalSensorKwlVoc6"}</v>
      </c>
    </row>
    <row r="180" spans="1:16" x14ac:dyDescent="0.25">
      <c r="A180" s="12" t="s">
        <v>148</v>
      </c>
      <c r="B180" t="s">
        <v>221</v>
      </c>
      <c r="C180" t="s">
        <v>593</v>
      </c>
      <c r="D180" t="s">
        <v>753</v>
      </c>
      <c r="E180" s="9" t="s">
        <v>900</v>
      </c>
      <c r="F180" s="9" t="s">
        <v>814</v>
      </c>
      <c r="G180" s="12">
        <f>LOOKUP(H180,Groups!$C$2:$C$41,Groups!$A$2:$A$41)</f>
        <v>7</v>
      </c>
      <c r="H180" t="s">
        <v>1142</v>
      </c>
      <c r="I180" t="s">
        <v>1146</v>
      </c>
      <c r="J180" s="12">
        <f>IF(NOT(ISERROR(LOOKUP(K180,Groups!$C$2:$C$41,Groups!$B$2:$B$41))),LOOKUP(K180,Groups!$C$2:$C$41,Groups!$B$2:$B$41),"")</f>
        <v>6</v>
      </c>
      <c r="K180" t="s">
        <v>1165</v>
      </c>
      <c r="L180" t="s">
        <v>1165</v>
      </c>
      <c r="M180" t="s">
        <v>1190</v>
      </c>
      <c r="N180" t="b">
        <v>1</v>
      </c>
      <c r="O180" t="str">
        <f t="shared" si="11"/>
        <v>String KWL_Sensor_Name_VOC_6 "Sensor Name VOC 6" &lt;smoke&gt; (gKWL_VOCCtrl, gKWL_VOC6) {channel="modbus:helios-ventilation-easycontrols:modbus-gateway:kwl:sensorNameVoc6"}</v>
      </c>
      <c r="P180" t="str">
        <f t="shared" si="12"/>
        <v>String KWL_Sensorname_VOC_6 "Sensorname VOC 6" &lt;smoke&gt; (gKWL_VOCStrg, gKWL_VOC6) {channel="modbus:helios-ventilation-easycontrols:modbus-gateway:kwl:sensorNameVoc6"}</v>
      </c>
    </row>
    <row r="181" spans="1:16" x14ac:dyDescent="0.25">
      <c r="A181" s="12" t="s">
        <v>90</v>
      </c>
      <c r="B181" t="s">
        <v>225</v>
      </c>
      <c r="C181" t="s">
        <v>544</v>
      </c>
      <c r="D181" t="s">
        <v>699</v>
      </c>
      <c r="E181" s="9" t="s">
        <v>1025</v>
      </c>
      <c r="F181" s="9" t="s">
        <v>988</v>
      </c>
      <c r="G181" s="12">
        <f>LOOKUP(H181,Groups!$C$2:$C$41,Groups!$A$2:$A$41)</f>
        <v>7</v>
      </c>
      <c r="H181" t="s">
        <v>1142</v>
      </c>
      <c r="I181" t="s">
        <v>1146</v>
      </c>
      <c r="J181" s="12">
        <f>IF(NOT(ISERROR(LOOKUP(K181,Groups!$C$2:$C$41,Groups!$B$2:$B$41))),LOOKUP(K181,Groups!$C$2:$C$41,Groups!$B$2:$B$41),"")</f>
        <v>7</v>
      </c>
      <c r="K181" t="s">
        <v>1166</v>
      </c>
      <c r="L181" t="s">
        <v>1166</v>
      </c>
      <c r="M181" t="s">
        <v>1190</v>
      </c>
      <c r="N181" t="b">
        <v>1</v>
      </c>
      <c r="O181" t="str">
        <f t="shared" si="11"/>
        <v>Number KWL_External_Sensor_KWL_VOC_7 "External Sensor KWL-VOC 7" &lt;smoke&gt; (gKWL_VOCCtrl, gKWL_VOC7) {channel="modbus:helios-ventilation-easycontrols:modbus-gateway:kwl:externalSensorKwlVoc7"}</v>
      </c>
      <c r="P181" t="str">
        <f t="shared" si="12"/>
        <v>Number KWL_Ext_Fuehler_KWL_VOC_7 "Externer Fühler KWL-VOC 7" &lt;smoke&gt; (gKWL_VOCStrg, gKWL_VOC7) {channel="modbus:helios-ventilation-easycontrols:modbus-gateway:kwl:externalSensorKwlVoc7"}</v>
      </c>
    </row>
    <row r="182" spans="1:16" x14ac:dyDescent="0.25">
      <c r="A182" s="12" t="s">
        <v>149</v>
      </c>
      <c r="B182" t="s">
        <v>221</v>
      </c>
      <c r="C182" t="s">
        <v>594</v>
      </c>
      <c r="D182" t="s">
        <v>754</v>
      </c>
      <c r="E182" s="9" t="s">
        <v>901</v>
      </c>
      <c r="F182" s="9" t="s">
        <v>815</v>
      </c>
      <c r="G182" s="12">
        <f>LOOKUP(H182,Groups!$C$2:$C$41,Groups!$A$2:$A$41)</f>
        <v>7</v>
      </c>
      <c r="H182" t="s">
        <v>1142</v>
      </c>
      <c r="I182" t="s">
        <v>1146</v>
      </c>
      <c r="J182" s="12">
        <f>IF(NOT(ISERROR(LOOKUP(K182,Groups!$C$2:$C$41,Groups!$B$2:$B$41))),LOOKUP(K182,Groups!$C$2:$C$41,Groups!$B$2:$B$41),"")</f>
        <v>7</v>
      </c>
      <c r="K182" t="s">
        <v>1166</v>
      </c>
      <c r="L182" t="s">
        <v>1166</v>
      </c>
      <c r="M182" t="s">
        <v>1190</v>
      </c>
      <c r="N182" t="b">
        <v>1</v>
      </c>
      <c r="O182" t="str">
        <f t="shared" si="11"/>
        <v>String KWL_Sensor_Name_VOC_7 "Sensor Name VOC 7" &lt;smoke&gt; (gKWL_VOCCtrl, gKWL_VOC7) {channel="modbus:helios-ventilation-easycontrols:modbus-gateway:kwl:sensorNameVoc7"}</v>
      </c>
      <c r="P182" t="str">
        <f t="shared" si="12"/>
        <v>String KWL_Sensorname_VOC_7 "Sensorname VOC 7" &lt;smoke&gt; (gKWL_VOCStrg, gKWL_VOC7) {channel="modbus:helios-ventilation-easycontrols:modbus-gateway:kwl:sensorNameVoc7"}</v>
      </c>
    </row>
    <row r="183" spans="1:16" x14ac:dyDescent="0.25">
      <c r="A183" s="12" t="s">
        <v>91</v>
      </c>
      <c r="B183" t="s">
        <v>225</v>
      </c>
      <c r="C183" t="s">
        <v>545</v>
      </c>
      <c r="D183" t="s">
        <v>700</v>
      </c>
      <c r="E183" s="9" t="s">
        <v>1026</v>
      </c>
      <c r="F183" s="9" t="s">
        <v>989</v>
      </c>
      <c r="G183" s="12">
        <f>LOOKUP(H183,Groups!$C$2:$C$41,Groups!$A$2:$A$41)</f>
        <v>7</v>
      </c>
      <c r="H183" t="s">
        <v>1142</v>
      </c>
      <c r="I183" t="s">
        <v>1146</v>
      </c>
      <c r="J183" s="12">
        <f>IF(NOT(ISERROR(LOOKUP(K183,Groups!$C$2:$C$41,Groups!$B$2:$B$41))),LOOKUP(K183,Groups!$C$2:$C$41,Groups!$B$2:$B$41),"")</f>
        <v>8</v>
      </c>
      <c r="K183" t="s">
        <v>1167</v>
      </c>
      <c r="L183" t="s">
        <v>1167</v>
      </c>
      <c r="M183" t="s">
        <v>1190</v>
      </c>
      <c r="N183" t="b">
        <v>1</v>
      </c>
      <c r="O183" t="str">
        <f t="shared" si="11"/>
        <v>Number KWL_External_Sensor_KWL_VOC_8 "External Sensor KWL-VOC 8" &lt;smoke&gt; (gKWL_VOCCtrl, gKWL_VOC8) {channel="modbus:helios-ventilation-easycontrols:modbus-gateway:kwl:externalSensorKwlVoc8"}</v>
      </c>
      <c r="P183" t="str">
        <f t="shared" si="12"/>
        <v>Number KWL_Ext_Fuehler_KWL_VOC_8 "Externer Fühler KWL-VOC 8" &lt;smoke&gt; (gKWL_VOCStrg, gKWL_VOC8) {channel="modbus:helios-ventilation-easycontrols:modbus-gateway:kwl:externalSensorKwlVoc8"}</v>
      </c>
    </row>
    <row r="184" spans="1:16" x14ac:dyDescent="0.25">
      <c r="A184" s="12" t="s">
        <v>150</v>
      </c>
      <c r="B184" t="s">
        <v>221</v>
      </c>
      <c r="C184" t="s">
        <v>595</v>
      </c>
      <c r="D184" t="s">
        <v>755</v>
      </c>
      <c r="E184" s="9" t="s">
        <v>902</v>
      </c>
      <c r="F184" s="9" t="s">
        <v>816</v>
      </c>
      <c r="G184" s="12">
        <f>LOOKUP(H184,Groups!$C$2:$C$41,Groups!$A$2:$A$41)</f>
        <v>7</v>
      </c>
      <c r="H184" t="s">
        <v>1142</v>
      </c>
      <c r="I184" t="s">
        <v>1146</v>
      </c>
      <c r="J184" s="12">
        <f>IF(NOT(ISERROR(LOOKUP(K184,Groups!$C$2:$C$41,Groups!$B$2:$B$41))),LOOKUP(K184,Groups!$C$2:$C$41,Groups!$B$2:$B$41),"")</f>
        <v>8</v>
      </c>
      <c r="K184" t="s">
        <v>1167</v>
      </c>
      <c r="L184" t="s">
        <v>1167</v>
      </c>
      <c r="M184" t="s">
        <v>1190</v>
      </c>
      <c r="N184" t="b">
        <v>1</v>
      </c>
      <c r="O184" t="str">
        <f t="shared" si="11"/>
        <v>String KWL_Sensor_Name_VOC_8 "Sensor Name VOC 8" &lt;smoke&gt; (gKWL_VOCCtrl, gKWL_VOC8) {channel="modbus:helios-ventilation-easycontrols:modbus-gateway:kwl:sensorNameVoc8"}</v>
      </c>
      <c r="P184" t="str">
        <f t="shared" si="12"/>
        <v>String KWL_Sensorname_VOC_8 "Sensorname VOC 8" &lt;smoke&gt; (gKWL_VOCStrg, gKWL_VOC8) {channel="modbus:helios-ventilation-easycontrols:modbus-gateway:kwl:sensorNameVoc8"}</v>
      </c>
    </row>
    <row r="185" spans="1:16" x14ac:dyDescent="0.25">
      <c r="A185" s="12" t="s">
        <v>38</v>
      </c>
      <c r="B185" t="s">
        <v>225</v>
      </c>
      <c r="C185" t="s">
        <v>476</v>
      </c>
      <c r="D185" t="s">
        <v>646</v>
      </c>
      <c r="E185" s="9" t="s">
        <v>861</v>
      </c>
      <c r="F185" s="9" t="s">
        <v>943</v>
      </c>
      <c r="G185" s="12">
        <f>LOOKUP(H185,Groups!$C$2:$C$41,Groups!$A$2:$A$41)</f>
        <v>7</v>
      </c>
      <c r="H185" t="s">
        <v>1142</v>
      </c>
      <c r="I185" t="s">
        <v>1146</v>
      </c>
      <c r="J185" s="12" t="str">
        <f>IF(NOT(ISERROR(LOOKUP(K185,Groups!$C$2:$C$41,Groups!$B$2:$B$41))),LOOKUP(K185,Groups!$C$2:$C$41,Groups!$B$2:$B$41),"")</f>
        <v/>
      </c>
      <c r="M185" t="s">
        <v>1190</v>
      </c>
      <c r="N185" t="b">
        <v>1</v>
      </c>
      <c r="O185" t="str">
        <f t="shared" si="11"/>
        <v>Number KWL_VOC_Control_Set_Value "VOC Control Set Value" &lt;smoke&gt; (gKWL_VOCCtrl) {channel="modbus:helios-ventilation-easycontrols:modbus-gateway:kwl:vocControlSetValue"}</v>
      </c>
      <c r="P185" t="str">
        <f t="shared" si="12"/>
        <v>Number KWL_VOC_Steuerung_Sollwert "VOC-Steuerung Sollwert" &lt;smoke&gt; (gKWL_VOCStrg) {channel="modbus:helios-ventilation-easycontrols:modbus-gateway:kwl:vocControlSetValue"}</v>
      </c>
    </row>
    <row r="186" spans="1:16" x14ac:dyDescent="0.25">
      <c r="A186" s="12" t="s">
        <v>37</v>
      </c>
      <c r="B186" t="s">
        <v>225</v>
      </c>
      <c r="C186" t="s">
        <v>475</v>
      </c>
      <c r="D186" t="s">
        <v>645</v>
      </c>
      <c r="E186" s="9" t="s">
        <v>860</v>
      </c>
      <c r="F186" s="9" t="s">
        <v>942</v>
      </c>
      <c r="G186" s="12">
        <f>LOOKUP(H186,Groups!$C$2:$C$41,Groups!$A$2:$A$41)</f>
        <v>7</v>
      </c>
      <c r="H186" t="s">
        <v>1142</v>
      </c>
      <c r="I186" t="s">
        <v>1146</v>
      </c>
      <c r="J186" s="12" t="str">
        <f>IF(NOT(ISERROR(LOOKUP(K186,Groups!$C$2:$C$41,Groups!$B$2:$B$41))),LOOKUP(K186,Groups!$C$2:$C$41,Groups!$B$2:$B$41),"")</f>
        <v/>
      </c>
      <c r="M186" t="s">
        <v>1190</v>
      </c>
      <c r="N186" t="b">
        <v>1</v>
      </c>
      <c r="O186" t="str">
        <f t="shared" si="11"/>
        <v>Number KWL_VOC_Control_Status "VOC Control Status" &lt;smoke&gt; (gKWL_VOCCtrl) {channel="modbus:helios-ventilation-easycontrols:modbus-gateway:kwl:vocControlStatus"}</v>
      </c>
      <c r="P186" t="str">
        <f t="shared" si="12"/>
        <v>Number KWL_VOC_Steuerung_Status "VOC-Steuerung Status" &lt;smoke&gt; (gKWL_VOCStrg) {channel="modbus:helios-ventilation-easycontrols:modbus-gateway:kwl:vocControlStatus"}</v>
      </c>
    </row>
    <row r="187" spans="1:16" x14ac:dyDescent="0.25">
      <c r="A187" s="12" t="s">
        <v>39</v>
      </c>
      <c r="B187" t="s">
        <v>225</v>
      </c>
      <c r="C187" t="s">
        <v>477</v>
      </c>
      <c r="D187" t="s">
        <v>647</v>
      </c>
      <c r="E187" s="9" t="s">
        <v>862</v>
      </c>
      <c r="F187" s="9" t="s">
        <v>944</v>
      </c>
      <c r="G187" s="12">
        <f>LOOKUP(H187,Groups!$C$2:$C$41,Groups!$A$2:$A$41)</f>
        <v>7</v>
      </c>
      <c r="H187" t="s">
        <v>1142</v>
      </c>
      <c r="I187" t="s">
        <v>1146</v>
      </c>
      <c r="J187" s="12" t="str">
        <f>IF(NOT(ISERROR(LOOKUP(K187,Groups!$C$2:$C$41,Groups!$B$2:$B$41))),LOOKUP(K187,Groups!$C$2:$C$41,Groups!$B$2:$B$41),"")</f>
        <v/>
      </c>
      <c r="M187" t="s">
        <v>1190</v>
      </c>
      <c r="N187" t="b">
        <v>1</v>
      </c>
      <c r="O187" t="str">
        <f t="shared" si="11"/>
        <v>Number KWL_VOC_Control_Steps "VOC Control Steps" &lt;smoke&gt; (gKWL_VOCCtrl) {channel="modbus:helios-ventilation-easycontrols:modbus-gateway:kwl:vocControlSteps"}</v>
      </c>
      <c r="P187" t="str">
        <f t="shared" si="12"/>
        <v>Number KWL_VOC_Steuerung_Stufen "VOC-Steuerung Stufen" &lt;smoke&gt; (gKWL_VOCStrg) {channel="modbus:helios-ventilation-easycontrols:modbus-gateway:kwl:vocControlSteps"}</v>
      </c>
    </row>
  </sheetData>
  <sortState xmlns:xlrd2="http://schemas.microsoft.com/office/spreadsheetml/2017/richdata2" ref="A2:P187">
    <sortCondition ref="G2:G187"/>
    <sortCondition ref="J2:J187"/>
    <sortCondition ref="C2:C187"/>
  </sortState>
  <phoneticPr fontId="2" type="noConversion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0511C-8CB3-482F-8E69-EFAA4D7BE772}">
  <dimension ref="A1:K41"/>
  <sheetViews>
    <sheetView workbookViewId="0">
      <selection activeCell="J2" sqref="J2"/>
    </sheetView>
  </sheetViews>
  <sheetFormatPr baseColWidth="10" defaultRowHeight="15" x14ac:dyDescent="0.25"/>
  <cols>
    <col min="1" max="2" width="7.5703125" bestFit="1" customWidth="1"/>
    <col min="3" max="3" width="10.85546875" bestFit="1" customWidth="1"/>
    <col min="4" max="4" width="13.85546875" bestFit="1" customWidth="1"/>
    <col min="5" max="6" width="23.140625" customWidth="1"/>
    <col min="7" max="8" width="13.85546875" customWidth="1"/>
    <col min="9" max="9" width="14.5703125" bestFit="1" customWidth="1"/>
  </cols>
  <sheetData>
    <row r="1" spans="1:11" x14ac:dyDescent="0.25">
      <c r="A1" s="10" t="s">
        <v>1250</v>
      </c>
      <c r="B1" s="10" t="s">
        <v>1251</v>
      </c>
      <c r="C1" s="10" t="s">
        <v>1194</v>
      </c>
      <c r="D1" s="10" t="s">
        <v>1195</v>
      </c>
      <c r="E1" s="10" t="s">
        <v>1212</v>
      </c>
      <c r="F1" s="10" t="s">
        <v>1213</v>
      </c>
      <c r="G1" s="10" t="s">
        <v>1206</v>
      </c>
      <c r="H1" s="10" t="s">
        <v>1207</v>
      </c>
      <c r="I1" s="10" t="s">
        <v>1178</v>
      </c>
      <c r="J1" s="11" t="s">
        <v>1208</v>
      </c>
      <c r="K1" s="11" t="s">
        <v>1209</v>
      </c>
    </row>
    <row r="2" spans="1:11" x14ac:dyDescent="0.25">
      <c r="A2">
        <v>6</v>
      </c>
      <c r="B2">
        <v>1</v>
      </c>
      <c r="C2" t="s">
        <v>1152</v>
      </c>
      <c r="D2" t="s">
        <v>1152</v>
      </c>
      <c r="E2" t="s">
        <v>1240</v>
      </c>
      <c r="F2" t="s">
        <v>1240</v>
      </c>
      <c r="G2" t="s">
        <v>1141</v>
      </c>
      <c r="H2" t="s">
        <v>1145</v>
      </c>
      <c r="I2" t="s">
        <v>1189</v>
      </c>
      <c r="J2" t="str">
        <f t="shared" ref="J2:J41" si="0">"Group "&amp;group_prefix&amp;item_prefix&amp;"_"&amp;C2&amp;" """&amp;E2&amp;""" &lt;"&amp;$I2&amp;"&gt; ("&amp;IF(NOT(ISBLANK(G2)),group_prefix&amp;item_prefix&amp;"_"&amp;G2,"gKWL") &amp; ")"</f>
        <v>Group gKWL_CO21 "CO2 1" &lt;carbondioxide&gt; (gKWL_CO2Ctrl)</v>
      </c>
      <c r="K2" t="str">
        <f t="shared" ref="K2:K41" si="1">"Group "&amp;group_prefix&amp;item_prefix&amp;"_"&amp;D2&amp;" """&amp;F2&amp;""" &lt;"&amp;$I2&amp;"&gt; ("&amp;IF(NOT(ISBLANK(H2)),group_prefix&amp;item_prefix&amp;"_"&amp;H2,"gKWL") &amp; ")"</f>
        <v>Group gKWL_CO21 "CO2 1" &lt;carbondioxide&gt; (gKWL_CO2Strg)</v>
      </c>
    </row>
    <row r="3" spans="1:11" x14ac:dyDescent="0.25">
      <c r="A3">
        <v>6</v>
      </c>
      <c r="B3">
        <v>2</v>
      </c>
      <c r="C3" t="s">
        <v>1153</v>
      </c>
      <c r="D3" t="s">
        <v>1153</v>
      </c>
      <c r="E3" t="s">
        <v>1241</v>
      </c>
      <c r="F3" t="s">
        <v>1241</v>
      </c>
      <c r="G3" t="s">
        <v>1141</v>
      </c>
      <c r="H3" t="s">
        <v>1145</v>
      </c>
      <c r="I3" t="s">
        <v>1189</v>
      </c>
      <c r="J3" t="str">
        <f t="shared" si="0"/>
        <v>Group gKWL_CO22 "CO2 2" &lt;carbondioxide&gt; (gKWL_CO2Ctrl)</v>
      </c>
      <c r="K3" t="str">
        <f t="shared" si="1"/>
        <v>Group gKWL_CO22 "CO2 2" &lt;carbondioxide&gt; (gKWL_CO2Strg)</v>
      </c>
    </row>
    <row r="4" spans="1:11" x14ac:dyDescent="0.25">
      <c r="A4">
        <v>6</v>
      </c>
      <c r="B4">
        <v>3</v>
      </c>
      <c r="C4" t="s">
        <v>1154</v>
      </c>
      <c r="D4" t="s">
        <v>1154</v>
      </c>
      <c r="E4" t="s">
        <v>1242</v>
      </c>
      <c r="F4" t="s">
        <v>1242</v>
      </c>
      <c r="G4" t="s">
        <v>1141</v>
      </c>
      <c r="H4" t="s">
        <v>1145</v>
      </c>
      <c r="I4" t="s">
        <v>1189</v>
      </c>
      <c r="J4" t="str">
        <f t="shared" si="0"/>
        <v>Group gKWL_CO23 "CO2 3" &lt;carbondioxide&gt; (gKWL_CO2Ctrl)</v>
      </c>
      <c r="K4" t="str">
        <f t="shared" si="1"/>
        <v>Group gKWL_CO23 "CO2 3" &lt;carbondioxide&gt; (gKWL_CO2Strg)</v>
      </c>
    </row>
    <row r="5" spans="1:11" x14ac:dyDescent="0.25">
      <c r="A5">
        <v>6</v>
      </c>
      <c r="B5">
        <v>4</v>
      </c>
      <c r="C5" t="s">
        <v>1155</v>
      </c>
      <c r="D5" t="s">
        <v>1155</v>
      </c>
      <c r="E5" t="s">
        <v>1243</v>
      </c>
      <c r="F5" t="s">
        <v>1243</v>
      </c>
      <c r="G5" t="s">
        <v>1141</v>
      </c>
      <c r="H5" t="s">
        <v>1145</v>
      </c>
      <c r="I5" t="s">
        <v>1189</v>
      </c>
      <c r="J5" t="str">
        <f t="shared" si="0"/>
        <v>Group gKWL_CO24 "CO2 4" &lt;carbondioxide&gt; (gKWL_CO2Ctrl)</v>
      </c>
      <c r="K5" t="str">
        <f t="shared" si="1"/>
        <v>Group gKWL_CO24 "CO2 4" &lt;carbondioxide&gt; (gKWL_CO2Strg)</v>
      </c>
    </row>
    <row r="6" spans="1:11" x14ac:dyDescent="0.25">
      <c r="A6">
        <v>6</v>
      </c>
      <c r="B6">
        <v>5</v>
      </c>
      <c r="C6" t="s">
        <v>1156</v>
      </c>
      <c r="D6" t="s">
        <v>1156</v>
      </c>
      <c r="E6" t="s">
        <v>1244</v>
      </c>
      <c r="F6" t="s">
        <v>1244</v>
      </c>
      <c r="G6" t="s">
        <v>1141</v>
      </c>
      <c r="H6" t="s">
        <v>1145</v>
      </c>
      <c r="I6" t="s">
        <v>1189</v>
      </c>
      <c r="J6" t="str">
        <f t="shared" si="0"/>
        <v>Group gKWL_CO25 "CO2 5" &lt;carbondioxide&gt; (gKWL_CO2Ctrl)</v>
      </c>
      <c r="K6" t="str">
        <f t="shared" si="1"/>
        <v>Group gKWL_CO25 "CO2 5" &lt;carbondioxide&gt; (gKWL_CO2Strg)</v>
      </c>
    </row>
    <row r="7" spans="1:11" x14ac:dyDescent="0.25">
      <c r="A7">
        <v>6</v>
      </c>
      <c r="B7">
        <v>6</v>
      </c>
      <c r="C7" t="s">
        <v>1157</v>
      </c>
      <c r="D7" t="s">
        <v>1157</v>
      </c>
      <c r="E7" t="s">
        <v>1245</v>
      </c>
      <c r="F7" t="s">
        <v>1245</v>
      </c>
      <c r="G7" t="s">
        <v>1141</v>
      </c>
      <c r="H7" t="s">
        <v>1145</v>
      </c>
      <c r="I7" t="s">
        <v>1189</v>
      </c>
      <c r="J7" t="str">
        <f t="shared" si="0"/>
        <v>Group gKWL_CO26 "CO2 6" &lt;carbondioxide&gt; (gKWL_CO2Ctrl)</v>
      </c>
      <c r="K7" t="str">
        <f t="shared" si="1"/>
        <v>Group gKWL_CO26 "CO2 6" &lt;carbondioxide&gt; (gKWL_CO2Strg)</v>
      </c>
    </row>
    <row r="8" spans="1:11" x14ac:dyDescent="0.25">
      <c r="A8">
        <v>6</v>
      </c>
      <c r="B8">
        <v>7</v>
      </c>
      <c r="C8" t="s">
        <v>1158</v>
      </c>
      <c r="D8" t="s">
        <v>1158</v>
      </c>
      <c r="E8" t="s">
        <v>1246</v>
      </c>
      <c r="F8" t="s">
        <v>1246</v>
      </c>
      <c r="G8" t="s">
        <v>1141</v>
      </c>
      <c r="H8" t="s">
        <v>1145</v>
      </c>
      <c r="I8" t="s">
        <v>1189</v>
      </c>
      <c r="J8" t="str">
        <f t="shared" si="0"/>
        <v>Group gKWL_CO27 "CO2 7" &lt;carbondioxide&gt; (gKWL_CO2Ctrl)</v>
      </c>
      <c r="K8" t="str">
        <f t="shared" si="1"/>
        <v>Group gKWL_CO27 "CO2 7" &lt;carbondioxide&gt; (gKWL_CO2Strg)</v>
      </c>
    </row>
    <row r="9" spans="1:11" x14ac:dyDescent="0.25">
      <c r="A9">
        <v>6</v>
      </c>
      <c r="B9">
        <v>8</v>
      </c>
      <c r="C9" t="s">
        <v>1159</v>
      </c>
      <c r="D9" t="s">
        <v>1159</v>
      </c>
      <c r="E9" t="s">
        <v>1247</v>
      </c>
      <c r="F9" t="s">
        <v>1247</v>
      </c>
      <c r="G9" t="s">
        <v>1141</v>
      </c>
      <c r="H9" t="s">
        <v>1145</v>
      </c>
      <c r="I9" t="s">
        <v>1189</v>
      </c>
      <c r="J9" t="str">
        <f t="shared" si="0"/>
        <v>Group gKWL_CO28 "CO2 8" &lt;carbondioxide&gt; (gKWL_CO2Ctrl)</v>
      </c>
      <c r="K9" t="str">
        <f t="shared" si="1"/>
        <v>Group gKWL_CO28 "CO2 8" &lt;carbondioxide&gt; (gKWL_CO2Strg)</v>
      </c>
    </row>
    <row r="10" spans="1:11" x14ac:dyDescent="0.25">
      <c r="A10">
        <v>6</v>
      </c>
      <c r="B10">
        <v>0</v>
      </c>
      <c r="C10" s="13" t="s">
        <v>1141</v>
      </c>
      <c r="D10" s="13" t="s">
        <v>1145</v>
      </c>
      <c r="E10" s="13" t="s">
        <v>1217</v>
      </c>
      <c r="F10" s="13" t="s">
        <v>1218</v>
      </c>
      <c r="I10" t="s">
        <v>1189</v>
      </c>
      <c r="J10" t="str">
        <f t="shared" si="0"/>
        <v>Group gKWL_CO2Ctrl "CO2 Control" &lt;carbondioxide&gt; (gKWL)</v>
      </c>
      <c r="K10" t="str">
        <f t="shared" si="1"/>
        <v>Group gKWL_CO2Strg "CO2-Steuerung" &lt;carbondioxide&gt; (gKWL)</v>
      </c>
    </row>
    <row r="11" spans="1:11" x14ac:dyDescent="0.25">
      <c r="A11">
        <v>3</v>
      </c>
      <c r="B11">
        <v>2</v>
      </c>
      <c r="C11" t="s">
        <v>493</v>
      </c>
      <c r="D11" t="s">
        <v>763</v>
      </c>
      <c r="E11" t="s">
        <v>493</v>
      </c>
      <c r="F11" t="s">
        <v>763</v>
      </c>
      <c r="G11" t="s">
        <v>1110</v>
      </c>
      <c r="H11" t="s">
        <v>1111</v>
      </c>
      <c r="I11" t="s">
        <v>1199</v>
      </c>
      <c r="J11" t="str">
        <f t="shared" si="0"/>
        <v>Group gKWL_Errors "Errors" &lt;error&gt; (gKWL_General)</v>
      </c>
      <c r="K11" t="str">
        <f t="shared" si="1"/>
        <v>Group gKWL_Fehler "Fehler" &lt;error&gt; (gKWL_Allg)</v>
      </c>
    </row>
    <row r="12" spans="1:11" x14ac:dyDescent="0.25">
      <c r="A12">
        <v>2</v>
      </c>
      <c r="B12">
        <v>1</v>
      </c>
      <c r="C12" t="s">
        <v>1114</v>
      </c>
      <c r="D12" t="s">
        <v>1115</v>
      </c>
      <c r="E12" t="s">
        <v>1221</v>
      </c>
      <c r="F12" t="s">
        <v>1222</v>
      </c>
      <c r="G12" t="s">
        <v>1118</v>
      </c>
      <c r="H12" t="s">
        <v>1119</v>
      </c>
      <c r="I12" t="s">
        <v>1186</v>
      </c>
      <c r="J12" t="str">
        <f t="shared" si="0"/>
        <v>Group gKWL_FanStages "Fan Stages" &lt;fan&gt; (gKWL_UnitConfig)</v>
      </c>
      <c r="K12" t="str">
        <f t="shared" si="1"/>
        <v>Group gKWL_Luefterstufen "Lüfterstufen" &lt;fan&gt; (gKWL_GeraeteKonfig)</v>
      </c>
    </row>
    <row r="13" spans="1:11" x14ac:dyDescent="0.25">
      <c r="A13">
        <v>5</v>
      </c>
      <c r="B13">
        <v>1</v>
      </c>
      <c r="C13" t="s">
        <v>1133</v>
      </c>
      <c r="D13" t="s">
        <v>1133</v>
      </c>
      <c r="E13" t="s">
        <v>1223</v>
      </c>
      <c r="F13" t="s">
        <v>1223</v>
      </c>
      <c r="G13" t="s">
        <v>1132</v>
      </c>
      <c r="H13" t="s">
        <v>1144</v>
      </c>
      <c r="I13" t="s">
        <v>187</v>
      </c>
      <c r="J13" t="str">
        <f t="shared" si="0"/>
        <v>Group gKWL_FTF1 "FTF 1" &lt;humidity&gt; (gKWL_HumCtrl)</v>
      </c>
      <c r="K13" t="str">
        <f t="shared" si="1"/>
        <v>Group gKWL_FTF1 "FTF 1" &lt;humidity&gt; (gKWL_Feuchtestrg)</v>
      </c>
    </row>
    <row r="14" spans="1:11" x14ac:dyDescent="0.25">
      <c r="A14">
        <v>5</v>
      </c>
      <c r="B14">
        <v>2</v>
      </c>
      <c r="C14" t="s">
        <v>1134</v>
      </c>
      <c r="D14" t="s">
        <v>1134</v>
      </c>
      <c r="E14" t="s">
        <v>1224</v>
      </c>
      <c r="F14" t="s">
        <v>1224</v>
      </c>
      <c r="G14" t="s">
        <v>1132</v>
      </c>
      <c r="H14" t="s">
        <v>1144</v>
      </c>
      <c r="I14" t="s">
        <v>187</v>
      </c>
      <c r="J14" t="str">
        <f t="shared" si="0"/>
        <v>Group gKWL_FTF2 "FTF 2" &lt;humidity&gt; (gKWL_HumCtrl)</v>
      </c>
      <c r="K14" t="str">
        <f t="shared" si="1"/>
        <v>Group gKWL_FTF2 "FTF 2" &lt;humidity&gt; (gKWL_Feuchtestrg)</v>
      </c>
    </row>
    <row r="15" spans="1:11" x14ac:dyDescent="0.25">
      <c r="A15">
        <v>5</v>
      </c>
      <c r="B15">
        <v>3</v>
      </c>
      <c r="C15" t="s">
        <v>1135</v>
      </c>
      <c r="D15" t="s">
        <v>1135</v>
      </c>
      <c r="E15" t="s">
        <v>1225</v>
      </c>
      <c r="F15" t="s">
        <v>1225</v>
      </c>
      <c r="G15" t="s">
        <v>1132</v>
      </c>
      <c r="H15" t="s">
        <v>1144</v>
      </c>
      <c r="I15" t="s">
        <v>187</v>
      </c>
      <c r="J15" t="str">
        <f t="shared" si="0"/>
        <v>Group gKWL_FTF3 "FTF 3" &lt;humidity&gt; (gKWL_HumCtrl)</v>
      </c>
      <c r="K15" t="str">
        <f t="shared" si="1"/>
        <v>Group gKWL_FTF3 "FTF 3" &lt;humidity&gt; (gKWL_Feuchtestrg)</v>
      </c>
    </row>
    <row r="16" spans="1:11" x14ac:dyDescent="0.25">
      <c r="A16">
        <v>5</v>
      </c>
      <c r="B16">
        <v>4</v>
      </c>
      <c r="C16" t="s">
        <v>1136</v>
      </c>
      <c r="D16" t="s">
        <v>1136</v>
      </c>
      <c r="E16" t="s">
        <v>1226</v>
      </c>
      <c r="F16" t="s">
        <v>1226</v>
      </c>
      <c r="G16" t="s">
        <v>1132</v>
      </c>
      <c r="H16" t="s">
        <v>1144</v>
      </c>
      <c r="I16" t="s">
        <v>187</v>
      </c>
      <c r="J16" t="str">
        <f t="shared" si="0"/>
        <v>Group gKWL_FTF4 "FTF 4" &lt;humidity&gt; (gKWL_HumCtrl)</v>
      </c>
      <c r="K16" t="str">
        <f t="shared" si="1"/>
        <v>Group gKWL_FTF4 "FTF 4" &lt;humidity&gt; (gKWL_Feuchtestrg)</v>
      </c>
    </row>
    <row r="17" spans="1:11" x14ac:dyDescent="0.25">
      <c r="A17">
        <v>5</v>
      </c>
      <c r="B17">
        <v>5</v>
      </c>
      <c r="C17" t="s">
        <v>1137</v>
      </c>
      <c r="D17" t="s">
        <v>1137</v>
      </c>
      <c r="E17" t="s">
        <v>1227</v>
      </c>
      <c r="F17" t="s">
        <v>1227</v>
      </c>
      <c r="G17" t="s">
        <v>1132</v>
      </c>
      <c r="H17" t="s">
        <v>1144</v>
      </c>
      <c r="I17" t="s">
        <v>187</v>
      </c>
      <c r="J17" t="str">
        <f t="shared" si="0"/>
        <v>Group gKWL_FTF5 "FTF 5" &lt;humidity&gt; (gKWL_HumCtrl)</v>
      </c>
      <c r="K17" t="str">
        <f t="shared" si="1"/>
        <v>Group gKWL_FTF5 "FTF 5" &lt;humidity&gt; (gKWL_Feuchtestrg)</v>
      </c>
    </row>
    <row r="18" spans="1:11" x14ac:dyDescent="0.25">
      <c r="A18">
        <v>5</v>
      </c>
      <c r="B18">
        <v>6</v>
      </c>
      <c r="C18" t="s">
        <v>1138</v>
      </c>
      <c r="D18" t="s">
        <v>1138</v>
      </c>
      <c r="E18" t="s">
        <v>1228</v>
      </c>
      <c r="F18" t="s">
        <v>1228</v>
      </c>
      <c r="G18" t="s">
        <v>1132</v>
      </c>
      <c r="H18" t="s">
        <v>1144</v>
      </c>
      <c r="I18" t="s">
        <v>187</v>
      </c>
      <c r="J18" t="str">
        <f t="shared" si="0"/>
        <v>Group gKWL_FTF6 "FTF 6" &lt;humidity&gt; (gKWL_HumCtrl)</v>
      </c>
      <c r="K18" t="str">
        <f t="shared" si="1"/>
        <v>Group gKWL_FTF6 "FTF 6" &lt;humidity&gt; (gKWL_Feuchtestrg)</v>
      </c>
    </row>
    <row r="19" spans="1:11" x14ac:dyDescent="0.25">
      <c r="A19">
        <v>5</v>
      </c>
      <c r="B19">
        <v>7</v>
      </c>
      <c r="C19" t="s">
        <v>1139</v>
      </c>
      <c r="D19" t="s">
        <v>1139</v>
      </c>
      <c r="E19" t="s">
        <v>1229</v>
      </c>
      <c r="F19" t="s">
        <v>1229</v>
      </c>
      <c r="G19" t="s">
        <v>1132</v>
      </c>
      <c r="H19" t="s">
        <v>1144</v>
      </c>
      <c r="I19" t="s">
        <v>187</v>
      </c>
      <c r="J19" t="str">
        <f t="shared" si="0"/>
        <v>Group gKWL_FTF7 "FTF 7" &lt;humidity&gt; (gKWL_HumCtrl)</v>
      </c>
      <c r="K19" t="str">
        <f t="shared" si="1"/>
        <v>Group gKWL_FTF7 "FTF 7" &lt;humidity&gt; (gKWL_Feuchtestrg)</v>
      </c>
    </row>
    <row r="20" spans="1:11" x14ac:dyDescent="0.25">
      <c r="A20">
        <v>5</v>
      </c>
      <c r="B20">
        <v>8</v>
      </c>
      <c r="C20" t="s">
        <v>1140</v>
      </c>
      <c r="D20" t="s">
        <v>1140</v>
      </c>
      <c r="E20" t="s">
        <v>1230</v>
      </c>
      <c r="F20" t="s">
        <v>1230</v>
      </c>
      <c r="G20" t="s">
        <v>1132</v>
      </c>
      <c r="H20" t="s">
        <v>1144</v>
      </c>
      <c r="I20" t="s">
        <v>187</v>
      </c>
      <c r="J20" t="str">
        <f t="shared" si="0"/>
        <v>Group gKWL_FTF8 "FTF 8" &lt;humidity&gt; (gKWL_HumCtrl)</v>
      </c>
      <c r="K20" t="str">
        <f t="shared" si="1"/>
        <v>Group gKWL_FTF8 "FTF 8" &lt;humidity&gt; (gKWL_Feuchtestrg)</v>
      </c>
    </row>
    <row r="21" spans="1:11" x14ac:dyDescent="0.25">
      <c r="A21">
        <v>3</v>
      </c>
      <c r="B21">
        <v>0</v>
      </c>
      <c r="C21" s="13" t="s">
        <v>1110</v>
      </c>
      <c r="D21" s="13" t="s">
        <v>1111</v>
      </c>
      <c r="E21" s="13" t="s">
        <v>1110</v>
      </c>
      <c r="F21" s="13" t="s">
        <v>1214</v>
      </c>
      <c r="I21" t="s">
        <v>1179</v>
      </c>
      <c r="J21" t="str">
        <f t="shared" si="0"/>
        <v>Group gKWL_General "General" &lt;fan_box&gt; (gKWL)</v>
      </c>
      <c r="K21" t="str">
        <f t="shared" si="1"/>
        <v>Group gKWL_Allg "Allgemein" &lt;fan_box&gt; (gKWL)</v>
      </c>
    </row>
    <row r="22" spans="1:11" x14ac:dyDescent="0.25">
      <c r="A22">
        <v>1</v>
      </c>
      <c r="B22">
        <v>3</v>
      </c>
      <c r="C22" t="s">
        <v>1170</v>
      </c>
      <c r="D22" t="s">
        <v>1171</v>
      </c>
      <c r="E22" t="s">
        <v>1249</v>
      </c>
      <c r="F22" t="s">
        <v>1249</v>
      </c>
      <c r="G22" t="s">
        <v>1148</v>
      </c>
      <c r="H22" t="s">
        <v>1149</v>
      </c>
      <c r="I22" t="s">
        <v>1198</v>
      </c>
      <c r="J22" t="str">
        <f t="shared" si="0"/>
        <v>Group gKWL_Holiday "Urlaubsbetrieb" &lt;suitcase&gt; (gKWL_Operation)</v>
      </c>
      <c r="K22" t="str">
        <f t="shared" si="1"/>
        <v>Group gKWL_Urlaub "Urlaubsbetrieb" &lt;suitcase&gt; (gKWL_Betrieb)</v>
      </c>
    </row>
    <row r="23" spans="1:11" x14ac:dyDescent="0.25">
      <c r="A23">
        <v>5</v>
      </c>
      <c r="B23">
        <v>0</v>
      </c>
      <c r="C23" s="13" t="s">
        <v>1132</v>
      </c>
      <c r="D23" s="13" t="s">
        <v>1144</v>
      </c>
      <c r="E23" s="13" t="s">
        <v>1216</v>
      </c>
      <c r="F23" s="13" t="s">
        <v>1120</v>
      </c>
      <c r="I23" t="s">
        <v>187</v>
      </c>
      <c r="J23" t="str">
        <f t="shared" si="0"/>
        <v>Group gKWL_HumCtrl "Humidity Control" &lt;humidity&gt; (gKWL)</v>
      </c>
      <c r="K23" t="str">
        <f t="shared" si="1"/>
        <v>Group gKWL_Feuchtestrg "Feuchtesteuerung" &lt;humidity&gt; (gKWL)</v>
      </c>
    </row>
    <row r="24" spans="1:11" x14ac:dyDescent="0.25">
      <c r="A24">
        <v>1</v>
      </c>
      <c r="B24">
        <v>0</v>
      </c>
      <c r="C24" s="13" t="s">
        <v>1148</v>
      </c>
      <c r="D24" s="13" t="s">
        <v>1149</v>
      </c>
      <c r="E24" s="13" t="s">
        <v>1148</v>
      </c>
      <c r="F24" s="13" t="s">
        <v>1149</v>
      </c>
      <c r="I24" t="s">
        <v>1179</v>
      </c>
      <c r="J24" t="str">
        <f t="shared" si="0"/>
        <v>Group gKWL_Operation "Operation" &lt;fan_box&gt; (gKWL)</v>
      </c>
      <c r="K24" t="str">
        <f t="shared" si="1"/>
        <v>Group gKWL_Betrieb "Betrieb" &lt;fan_box&gt; (gKWL)</v>
      </c>
    </row>
    <row r="25" spans="1:11" x14ac:dyDescent="0.25">
      <c r="A25">
        <v>1</v>
      </c>
      <c r="B25">
        <v>1</v>
      </c>
      <c r="C25" t="s">
        <v>1143</v>
      </c>
      <c r="D25" t="s">
        <v>1143</v>
      </c>
      <c r="E25" t="s">
        <v>1239</v>
      </c>
      <c r="F25" t="s">
        <v>1239</v>
      </c>
      <c r="G25" t="s">
        <v>1148</v>
      </c>
      <c r="H25" t="s">
        <v>1149</v>
      </c>
      <c r="I25" t="s">
        <v>1193</v>
      </c>
      <c r="J25" t="str">
        <f t="shared" si="0"/>
        <v>Group gKWL_Party "Partybetrieb" &lt;parents_1_1&gt; (gKWL_Operation)</v>
      </c>
      <c r="K25" t="str">
        <f t="shared" si="1"/>
        <v>Group gKWL_Party "Partybetrieb" &lt;parents_1_1&gt; (gKWL_Betrieb)</v>
      </c>
    </row>
    <row r="26" spans="1:11" x14ac:dyDescent="0.25">
      <c r="A26">
        <v>4</v>
      </c>
      <c r="B26">
        <v>0</v>
      </c>
      <c r="C26" s="13" t="s">
        <v>1168</v>
      </c>
      <c r="D26" s="13" t="s">
        <v>1169</v>
      </c>
      <c r="E26" s="13" t="s">
        <v>1168</v>
      </c>
      <c r="F26" s="13" t="s">
        <v>1169</v>
      </c>
      <c r="I26" t="s">
        <v>1196</v>
      </c>
      <c r="J26" t="str">
        <f t="shared" si="0"/>
        <v>Group gKWL_Profiles "Profiles" &lt;line&gt; (gKWL)</v>
      </c>
      <c r="K26" t="str">
        <f t="shared" si="1"/>
        <v>Group gKWL_Profile "Profile" &lt;line&gt; (gKWL)</v>
      </c>
    </row>
    <row r="27" spans="1:11" x14ac:dyDescent="0.25">
      <c r="A27">
        <v>1</v>
      </c>
      <c r="B27">
        <v>2</v>
      </c>
      <c r="C27" t="s">
        <v>1150</v>
      </c>
      <c r="D27" t="s">
        <v>1150</v>
      </c>
      <c r="E27" t="s">
        <v>1238</v>
      </c>
      <c r="F27" t="s">
        <v>1238</v>
      </c>
      <c r="G27" t="s">
        <v>1148</v>
      </c>
      <c r="H27" t="s">
        <v>1149</v>
      </c>
      <c r="I27" t="s">
        <v>1197</v>
      </c>
      <c r="J27" t="str">
        <f t="shared" si="0"/>
        <v>Group gKWL_Ruhe "Ruhebetrieb" &lt;moon&gt; (gKWL_Operation)</v>
      </c>
      <c r="K27" t="str">
        <f t="shared" si="1"/>
        <v>Group gKWL_Ruhe "Ruhebetrieb" &lt;moon&gt; (gKWL_Betrieb)</v>
      </c>
    </row>
    <row r="28" spans="1:11" x14ac:dyDescent="0.25">
      <c r="A28">
        <v>3</v>
      </c>
      <c r="B28">
        <v>1</v>
      </c>
      <c r="C28" t="s">
        <v>1151</v>
      </c>
      <c r="D28" t="s">
        <v>1151</v>
      </c>
      <c r="E28" t="s">
        <v>1151</v>
      </c>
      <c r="F28" t="s">
        <v>1151</v>
      </c>
      <c r="G28" t="s">
        <v>1110</v>
      </c>
      <c r="H28" t="s">
        <v>1111</v>
      </c>
      <c r="I28" t="s">
        <v>1191</v>
      </c>
      <c r="J28" t="str">
        <f t="shared" si="0"/>
        <v>Group gKWL_Status "Status" &lt;status&gt; (gKWL_General)</v>
      </c>
      <c r="K28" t="str">
        <f t="shared" si="1"/>
        <v>Group gKWL_Status "Status" &lt;status&gt; (gKWL_Allg)</v>
      </c>
    </row>
    <row r="29" spans="1:11" x14ac:dyDescent="0.25">
      <c r="A29">
        <v>3</v>
      </c>
      <c r="B29">
        <v>5</v>
      </c>
      <c r="C29" t="s">
        <v>1130</v>
      </c>
      <c r="D29" t="s">
        <v>1130</v>
      </c>
      <c r="E29" t="s">
        <v>1129</v>
      </c>
      <c r="F29" t="s">
        <v>1129</v>
      </c>
      <c r="G29" t="s">
        <v>1110</v>
      </c>
      <c r="H29" t="s">
        <v>1111</v>
      </c>
      <c r="I29" t="s">
        <v>1182</v>
      </c>
      <c r="J29" t="str">
        <f t="shared" si="0"/>
        <v>Group gKWL_SW "Software" &lt;settings&gt; (gKWL_General)</v>
      </c>
      <c r="K29" t="str">
        <f t="shared" si="1"/>
        <v>Group gKWL_SW "Software" &lt;settings&gt; (gKWL_Allg)</v>
      </c>
    </row>
    <row r="30" spans="1:11" x14ac:dyDescent="0.25">
      <c r="A30">
        <v>3</v>
      </c>
      <c r="B30">
        <v>4</v>
      </c>
      <c r="C30" t="s">
        <v>1131</v>
      </c>
      <c r="D30" t="s">
        <v>1131</v>
      </c>
      <c r="E30" t="s">
        <v>1128</v>
      </c>
      <c r="F30" t="s">
        <v>1128</v>
      </c>
      <c r="G30" t="s">
        <v>1110</v>
      </c>
      <c r="H30" t="s">
        <v>1111</v>
      </c>
      <c r="I30" t="s">
        <v>1182</v>
      </c>
      <c r="J30" t="str">
        <f t="shared" si="0"/>
        <v>Group gKWL_Sys "System" &lt;settings&gt; (gKWL_General)</v>
      </c>
      <c r="K30" t="str">
        <f t="shared" si="1"/>
        <v>Group gKWL_Sys "System" &lt;settings&gt; (gKWL_Allg)</v>
      </c>
    </row>
    <row r="31" spans="1:11" x14ac:dyDescent="0.25">
      <c r="A31">
        <v>3</v>
      </c>
      <c r="B31">
        <v>3</v>
      </c>
      <c r="C31" t="s">
        <v>1125</v>
      </c>
      <c r="D31" t="s">
        <v>1127</v>
      </c>
      <c r="E31" t="s">
        <v>1125</v>
      </c>
      <c r="F31" t="s">
        <v>1126</v>
      </c>
      <c r="G31" t="s">
        <v>1110</v>
      </c>
      <c r="H31" t="s">
        <v>1111</v>
      </c>
      <c r="I31" t="s">
        <v>1179</v>
      </c>
      <c r="J31" t="str">
        <f t="shared" si="0"/>
        <v>Group gKWL_Unit "Unit" &lt;fan_box&gt; (gKWL_General)</v>
      </c>
      <c r="K31" t="str">
        <f t="shared" si="1"/>
        <v>Group gKWL_Geraet "Gerät" &lt;fan_box&gt; (gKWL_Allg)</v>
      </c>
    </row>
    <row r="32" spans="1:11" x14ac:dyDescent="0.25">
      <c r="A32">
        <v>2</v>
      </c>
      <c r="B32">
        <v>0</v>
      </c>
      <c r="C32" s="13" t="s">
        <v>1118</v>
      </c>
      <c r="D32" s="13" t="s">
        <v>1119</v>
      </c>
      <c r="E32" s="13" t="s">
        <v>1215</v>
      </c>
      <c r="F32" s="13" t="s">
        <v>836</v>
      </c>
      <c r="I32" t="s">
        <v>1182</v>
      </c>
      <c r="J32" t="str">
        <f t="shared" si="0"/>
        <v>Group gKWL_UnitConfig "Unit Configuration" &lt;settings&gt; (gKWL)</v>
      </c>
      <c r="K32" t="str">
        <f t="shared" si="1"/>
        <v>Group gKWL_GeraeteKonfig "Gerätekonfiguration" &lt;settings&gt; (gKWL)</v>
      </c>
    </row>
    <row r="33" spans="1:11" x14ac:dyDescent="0.25">
      <c r="A33">
        <v>7</v>
      </c>
      <c r="B33">
        <v>1</v>
      </c>
      <c r="C33" t="s">
        <v>1160</v>
      </c>
      <c r="D33" t="s">
        <v>1160</v>
      </c>
      <c r="E33" t="s">
        <v>1231</v>
      </c>
      <c r="F33" t="s">
        <v>1231</v>
      </c>
      <c r="G33" t="s">
        <v>1142</v>
      </c>
      <c r="H33" t="s">
        <v>1146</v>
      </c>
      <c r="I33" t="s">
        <v>1190</v>
      </c>
      <c r="J33" t="str">
        <f t="shared" si="0"/>
        <v>Group gKWL_VOC1 "VOC 1" &lt;smoke&gt; (gKWL_VOCCtrl)</v>
      </c>
      <c r="K33" t="str">
        <f t="shared" si="1"/>
        <v>Group gKWL_VOC1 "VOC 1" &lt;smoke&gt; (gKWL_VOCStrg)</v>
      </c>
    </row>
    <row r="34" spans="1:11" x14ac:dyDescent="0.25">
      <c r="A34">
        <v>7</v>
      </c>
      <c r="B34">
        <v>2</v>
      </c>
      <c r="C34" t="s">
        <v>1161</v>
      </c>
      <c r="D34" t="s">
        <v>1161</v>
      </c>
      <c r="E34" t="s">
        <v>1232</v>
      </c>
      <c r="F34" t="s">
        <v>1232</v>
      </c>
      <c r="G34" t="s">
        <v>1142</v>
      </c>
      <c r="H34" t="s">
        <v>1146</v>
      </c>
      <c r="I34" t="s">
        <v>1190</v>
      </c>
      <c r="J34" t="str">
        <f t="shared" si="0"/>
        <v>Group gKWL_VOC2 "VOC 2" &lt;smoke&gt; (gKWL_VOCCtrl)</v>
      </c>
      <c r="K34" t="str">
        <f t="shared" si="1"/>
        <v>Group gKWL_VOC2 "VOC 2" &lt;smoke&gt; (gKWL_VOCStrg)</v>
      </c>
    </row>
    <row r="35" spans="1:11" x14ac:dyDescent="0.25">
      <c r="A35">
        <v>7</v>
      </c>
      <c r="B35">
        <v>3</v>
      </c>
      <c r="C35" t="s">
        <v>1162</v>
      </c>
      <c r="D35" t="s">
        <v>1162</v>
      </c>
      <c r="E35" t="s">
        <v>1233</v>
      </c>
      <c r="F35" t="s">
        <v>1233</v>
      </c>
      <c r="G35" t="s">
        <v>1142</v>
      </c>
      <c r="H35" t="s">
        <v>1146</v>
      </c>
      <c r="I35" t="s">
        <v>1190</v>
      </c>
      <c r="J35" t="str">
        <f t="shared" si="0"/>
        <v>Group gKWL_VOC3 "VOC 3" &lt;smoke&gt; (gKWL_VOCCtrl)</v>
      </c>
      <c r="K35" t="str">
        <f t="shared" si="1"/>
        <v>Group gKWL_VOC3 "VOC 3" &lt;smoke&gt; (gKWL_VOCStrg)</v>
      </c>
    </row>
    <row r="36" spans="1:11" x14ac:dyDescent="0.25">
      <c r="A36">
        <v>7</v>
      </c>
      <c r="B36">
        <v>4</v>
      </c>
      <c r="C36" t="s">
        <v>1163</v>
      </c>
      <c r="D36" t="s">
        <v>1163</v>
      </c>
      <c r="E36" t="s">
        <v>1234</v>
      </c>
      <c r="F36" t="s">
        <v>1234</v>
      </c>
      <c r="G36" t="s">
        <v>1142</v>
      </c>
      <c r="H36" t="s">
        <v>1146</v>
      </c>
      <c r="I36" t="s">
        <v>1190</v>
      </c>
      <c r="J36" t="str">
        <f t="shared" si="0"/>
        <v>Group gKWL_VOC4 "VOC 4" &lt;smoke&gt; (gKWL_VOCCtrl)</v>
      </c>
      <c r="K36" t="str">
        <f t="shared" si="1"/>
        <v>Group gKWL_VOC4 "VOC 4" &lt;smoke&gt; (gKWL_VOCStrg)</v>
      </c>
    </row>
    <row r="37" spans="1:11" x14ac:dyDescent="0.25">
      <c r="A37">
        <v>7</v>
      </c>
      <c r="B37">
        <v>5</v>
      </c>
      <c r="C37" t="s">
        <v>1164</v>
      </c>
      <c r="D37" t="s">
        <v>1164</v>
      </c>
      <c r="E37" t="s">
        <v>1235</v>
      </c>
      <c r="F37" t="s">
        <v>1235</v>
      </c>
      <c r="G37" t="s">
        <v>1142</v>
      </c>
      <c r="H37" t="s">
        <v>1146</v>
      </c>
      <c r="I37" t="s">
        <v>1190</v>
      </c>
      <c r="J37" t="str">
        <f t="shared" si="0"/>
        <v>Group gKWL_VOC5 "VOC 5" &lt;smoke&gt; (gKWL_VOCCtrl)</v>
      </c>
      <c r="K37" t="str">
        <f t="shared" si="1"/>
        <v>Group gKWL_VOC5 "VOC 5" &lt;smoke&gt; (gKWL_VOCStrg)</v>
      </c>
    </row>
    <row r="38" spans="1:11" x14ac:dyDescent="0.25">
      <c r="A38">
        <v>7</v>
      </c>
      <c r="B38">
        <v>6</v>
      </c>
      <c r="C38" t="s">
        <v>1165</v>
      </c>
      <c r="D38" t="s">
        <v>1165</v>
      </c>
      <c r="E38" t="s">
        <v>1236</v>
      </c>
      <c r="F38" t="s">
        <v>1236</v>
      </c>
      <c r="G38" t="s">
        <v>1142</v>
      </c>
      <c r="H38" t="s">
        <v>1146</v>
      </c>
      <c r="I38" t="s">
        <v>1190</v>
      </c>
      <c r="J38" t="str">
        <f t="shared" si="0"/>
        <v>Group gKWL_VOC6 "VOC 6" &lt;smoke&gt; (gKWL_VOCCtrl)</v>
      </c>
      <c r="K38" t="str">
        <f t="shared" si="1"/>
        <v>Group gKWL_VOC6 "VOC 6" &lt;smoke&gt; (gKWL_VOCStrg)</v>
      </c>
    </row>
    <row r="39" spans="1:11" x14ac:dyDescent="0.25">
      <c r="A39">
        <v>7</v>
      </c>
      <c r="B39">
        <v>7</v>
      </c>
      <c r="C39" t="s">
        <v>1166</v>
      </c>
      <c r="D39" t="s">
        <v>1166</v>
      </c>
      <c r="E39" t="s">
        <v>1237</v>
      </c>
      <c r="F39" t="s">
        <v>1237</v>
      </c>
      <c r="G39" t="s">
        <v>1142</v>
      </c>
      <c r="H39" t="s">
        <v>1146</v>
      </c>
      <c r="I39" t="s">
        <v>1190</v>
      </c>
      <c r="J39" t="str">
        <f t="shared" si="0"/>
        <v>Group gKWL_VOC7 "VOC 7" &lt;smoke&gt; (gKWL_VOCCtrl)</v>
      </c>
      <c r="K39" t="str">
        <f t="shared" si="1"/>
        <v>Group gKWL_VOC7 "VOC 7" &lt;smoke&gt; (gKWL_VOCStrg)</v>
      </c>
    </row>
    <row r="40" spans="1:11" x14ac:dyDescent="0.25">
      <c r="A40">
        <v>7</v>
      </c>
      <c r="B40">
        <v>8</v>
      </c>
      <c r="C40" t="s">
        <v>1167</v>
      </c>
      <c r="D40" t="s">
        <v>1167</v>
      </c>
      <c r="E40" t="s">
        <v>1248</v>
      </c>
      <c r="F40" t="s">
        <v>1248</v>
      </c>
      <c r="G40" t="s">
        <v>1142</v>
      </c>
      <c r="H40" t="s">
        <v>1146</v>
      </c>
      <c r="I40" t="s">
        <v>1190</v>
      </c>
      <c r="J40" t="str">
        <f t="shared" si="0"/>
        <v>Group gKWL_VOC8 "VOC 8" &lt;smoke&gt; (gKWL_VOCCtrl)</v>
      </c>
      <c r="K40" t="str">
        <f t="shared" si="1"/>
        <v>Group gKWL_VOC8 "VOC 8" &lt;smoke&gt; (gKWL_VOCStrg)</v>
      </c>
    </row>
    <row r="41" spans="1:11" x14ac:dyDescent="0.25">
      <c r="A41">
        <v>7</v>
      </c>
      <c r="B41">
        <v>0</v>
      </c>
      <c r="C41" s="13" t="s">
        <v>1142</v>
      </c>
      <c r="D41" s="13" t="s">
        <v>1146</v>
      </c>
      <c r="E41" s="13" t="s">
        <v>1220</v>
      </c>
      <c r="F41" s="13" t="s">
        <v>1219</v>
      </c>
      <c r="I41" t="s">
        <v>1190</v>
      </c>
      <c r="J41" t="str">
        <f t="shared" si="0"/>
        <v>Group gKWL_VOCCtrl "VOC Control" &lt;smoke&gt; (gKWL)</v>
      </c>
      <c r="K41" t="str">
        <f t="shared" si="1"/>
        <v>Group gKWL_VOCStrg "VOC-Steuerung" &lt;smoke&gt; (gKWL)</v>
      </c>
    </row>
  </sheetData>
  <sortState xmlns:xlrd2="http://schemas.microsoft.com/office/spreadsheetml/2017/richdata2" ref="A2:K41">
    <sortCondition ref="C2:C41"/>
  </sortState>
  <phoneticPr fontId="2" type="noConversion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4835-509E-4DBF-B29B-26E8B23B9736}">
  <dimension ref="A1:K41"/>
  <sheetViews>
    <sheetView workbookViewId="0">
      <selection activeCell="J2" sqref="J2:J41"/>
    </sheetView>
  </sheetViews>
  <sheetFormatPr baseColWidth="10" defaultRowHeight="15" x14ac:dyDescent="0.25"/>
  <cols>
    <col min="1" max="2" width="7.5703125" bestFit="1" customWidth="1"/>
    <col min="3" max="3" width="10.85546875" bestFit="1" customWidth="1"/>
    <col min="4" max="4" width="13.85546875" bestFit="1" customWidth="1"/>
    <col min="5" max="6" width="23.140625" customWidth="1"/>
    <col min="7" max="8" width="13.85546875" customWidth="1"/>
    <col min="9" max="9" width="14.5703125" bestFit="1" customWidth="1"/>
    <col min="10" max="10" width="51.140625" customWidth="1"/>
  </cols>
  <sheetData>
    <row r="1" spans="1:11" x14ac:dyDescent="0.25">
      <c r="A1" s="10" t="s">
        <v>1250</v>
      </c>
      <c r="B1" s="10" t="s">
        <v>1251</v>
      </c>
      <c r="C1" s="10" t="s">
        <v>1194</v>
      </c>
      <c r="D1" s="10" t="s">
        <v>1195</v>
      </c>
      <c r="E1" s="10" t="s">
        <v>1212</v>
      </c>
      <c r="F1" s="10" t="s">
        <v>1213</v>
      </c>
      <c r="G1" s="10" t="s">
        <v>1206</v>
      </c>
      <c r="H1" s="10" t="s">
        <v>1207</v>
      </c>
      <c r="I1" s="10" t="s">
        <v>1178</v>
      </c>
      <c r="J1" s="11" t="s">
        <v>1208</v>
      </c>
      <c r="K1" s="11" t="s">
        <v>1209</v>
      </c>
    </row>
    <row r="2" spans="1:11" x14ac:dyDescent="0.25">
      <c r="A2">
        <v>1</v>
      </c>
      <c r="B2">
        <v>0</v>
      </c>
      <c r="C2" s="13" t="s">
        <v>1148</v>
      </c>
      <c r="D2" s="13" t="s">
        <v>1149</v>
      </c>
      <c r="E2" s="13" t="s">
        <v>1148</v>
      </c>
      <c r="F2" s="13" t="s">
        <v>1149</v>
      </c>
      <c r="I2" t="s">
        <v>1179</v>
      </c>
      <c r="J2" t="str">
        <f>"Group "&amp;group_prefix&amp;item_prefix&amp;"_"&amp;C2&amp;" """&amp;E2&amp;""" &lt;"&amp;$I2&amp;"&gt;" &amp;" ("&amp;IF(NOT(ISBLANK(G2)),group_prefix&amp;item_prefix&amp;"_"&amp;G2,"gKWL") &amp; ")"</f>
        <v>Group gKWL_Operation "Operation" &lt;fan_box&gt; (gKWL)</v>
      </c>
      <c r="K2" t="str">
        <f t="shared" ref="K2:K41" si="0">"Group "&amp;group_prefix&amp;item_prefix&amp;"_"&amp;D2&amp;" """&amp;F2&amp;""" ("&amp;IF(NOT(ISBLANK(H2)),group_prefix&amp;item_prefix&amp;"_"&amp;H2,"gKWL") &amp; ") &lt;"&amp;$I2&amp;"&gt;"</f>
        <v>Group gKWL_Betrieb "Betrieb" (gKWL) &lt;fan_box&gt;</v>
      </c>
    </row>
    <row r="3" spans="1:11" x14ac:dyDescent="0.25">
      <c r="A3">
        <v>1</v>
      </c>
      <c r="B3">
        <v>1</v>
      </c>
      <c r="C3" t="s">
        <v>1143</v>
      </c>
      <c r="D3" t="s">
        <v>1143</v>
      </c>
      <c r="E3" t="s">
        <v>1239</v>
      </c>
      <c r="F3" t="s">
        <v>1239</v>
      </c>
      <c r="G3" t="s">
        <v>1148</v>
      </c>
      <c r="H3" t="s">
        <v>1149</v>
      </c>
      <c r="I3" t="s">
        <v>1193</v>
      </c>
      <c r="J3" t="str">
        <f>"Group "&amp;group_prefix&amp;item_prefix&amp;"_"&amp;C3&amp;" """&amp;E3&amp;""" &lt;"&amp;$I3&amp;"&gt;" &amp;" ("&amp;IF(NOT(ISBLANK(G3)),group_prefix&amp;item_prefix&amp;"_"&amp;G3,"gKWL") &amp; ")"</f>
        <v>Group gKWL_Party "Partybetrieb" &lt;parents_1_1&gt; (gKWL_Operation)</v>
      </c>
      <c r="K3" t="str">
        <f t="shared" si="0"/>
        <v>Group gKWL_Party "Partybetrieb" (gKWL_Betrieb) &lt;parents_1_1&gt;</v>
      </c>
    </row>
    <row r="4" spans="1:11" x14ac:dyDescent="0.25">
      <c r="A4">
        <v>1</v>
      </c>
      <c r="B4">
        <v>2</v>
      </c>
      <c r="C4" t="s">
        <v>1150</v>
      </c>
      <c r="D4" t="s">
        <v>1150</v>
      </c>
      <c r="E4" t="s">
        <v>1238</v>
      </c>
      <c r="F4" t="s">
        <v>1238</v>
      </c>
      <c r="G4" t="s">
        <v>1148</v>
      </c>
      <c r="H4" t="s">
        <v>1149</v>
      </c>
      <c r="I4" t="s">
        <v>1197</v>
      </c>
      <c r="J4" t="str">
        <f>"Group "&amp;group_prefix&amp;item_prefix&amp;"_"&amp;C4&amp;" """&amp;E4&amp;""" &lt;"&amp;$I4&amp;"&gt;" &amp;" ("&amp;IF(NOT(ISBLANK(G4)),group_prefix&amp;item_prefix&amp;"_"&amp;G4,"gKWL") &amp; ")"</f>
        <v>Group gKWL_Ruhe "Ruhebetrieb" &lt;moon&gt; (gKWL_Operation)</v>
      </c>
      <c r="K4" t="str">
        <f t="shared" si="0"/>
        <v>Group gKWL_Ruhe "Ruhebetrieb" (gKWL_Betrieb) &lt;moon&gt;</v>
      </c>
    </row>
    <row r="5" spans="1:11" x14ac:dyDescent="0.25">
      <c r="A5">
        <v>1</v>
      </c>
      <c r="B5">
        <v>3</v>
      </c>
      <c r="C5" t="s">
        <v>1170</v>
      </c>
      <c r="D5" t="s">
        <v>1171</v>
      </c>
      <c r="E5" t="s">
        <v>1249</v>
      </c>
      <c r="F5" t="s">
        <v>1249</v>
      </c>
      <c r="G5" t="s">
        <v>1148</v>
      </c>
      <c r="H5" t="s">
        <v>1149</v>
      </c>
      <c r="I5" t="s">
        <v>1198</v>
      </c>
      <c r="J5" t="str">
        <f>"Group "&amp;group_prefix&amp;item_prefix&amp;"_"&amp;C5&amp;" """&amp;E5&amp;""" &lt;"&amp;$I5&amp;"&gt;" &amp;" ("&amp;IF(NOT(ISBLANK(G5)),group_prefix&amp;item_prefix&amp;"_"&amp;G5,"gKWL") &amp; ")"</f>
        <v>Group gKWL_Holiday "Urlaubsbetrieb" &lt;suitcase&gt; (gKWL_Operation)</v>
      </c>
      <c r="K5" t="str">
        <f t="shared" si="0"/>
        <v>Group gKWL_Urlaub "Urlaubsbetrieb" (gKWL_Betrieb) &lt;suitcase&gt;</v>
      </c>
    </row>
    <row r="6" spans="1:11" x14ac:dyDescent="0.25">
      <c r="A6">
        <v>2</v>
      </c>
      <c r="B6">
        <v>0</v>
      </c>
      <c r="C6" s="13" t="s">
        <v>1118</v>
      </c>
      <c r="D6" s="13" t="s">
        <v>1119</v>
      </c>
      <c r="E6" s="13" t="s">
        <v>1215</v>
      </c>
      <c r="F6" s="13" t="s">
        <v>836</v>
      </c>
      <c r="I6" t="s">
        <v>1182</v>
      </c>
      <c r="J6" t="str">
        <f>"Group "&amp;group_prefix&amp;item_prefix&amp;"_"&amp;C6&amp;" """&amp;E6&amp;""" &lt;"&amp;$I6&amp;"&gt;" &amp;" ("&amp;IF(NOT(ISBLANK(G6)),group_prefix&amp;item_prefix&amp;"_"&amp;G6,"gKWL") &amp; ")"</f>
        <v>Group gKWL_UnitConfig "Unit Configuration" &lt;settings&gt; (gKWL)</v>
      </c>
      <c r="K6" t="str">
        <f t="shared" si="0"/>
        <v>Group gKWL_GeraeteKonfig "Gerätekonfiguration" (gKWL) &lt;settings&gt;</v>
      </c>
    </row>
    <row r="7" spans="1:11" x14ac:dyDescent="0.25">
      <c r="A7">
        <v>2</v>
      </c>
      <c r="B7">
        <v>1</v>
      </c>
      <c r="C7" t="s">
        <v>1114</v>
      </c>
      <c r="D7" t="s">
        <v>1115</v>
      </c>
      <c r="E7" t="s">
        <v>1221</v>
      </c>
      <c r="F7" t="s">
        <v>1222</v>
      </c>
      <c r="G7" t="s">
        <v>1118</v>
      </c>
      <c r="H7" t="s">
        <v>1119</v>
      </c>
      <c r="I7" t="s">
        <v>1186</v>
      </c>
      <c r="J7" t="str">
        <f>"Group "&amp;group_prefix&amp;item_prefix&amp;"_"&amp;C7&amp;" """&amp;E7&amp;""" &lt;"&amp;$I7&amp;"&gt;" &amp;" ("&amp;IF(NOT(ISBLANK(G7)),group_prefix&amp;item_prefix&amp;"_"&amp;G7,"gKWL") &amp; ")"</f>
        <v>Group gKWL_FanStages "Fan Stages" &lt;fan&gt; (gKWL_UnitConfig)</v>
      </c>
      <c r="K7" t="str">
        <f t="shared" si="0"/>
        <v>Group gKWL_Luefterstufen "Lüfterstufen" (gKWL_GeraeteKonfig) &lt;fan&gt;</v>
      </c>
    </row>
    <row r="8" spans="1:11" x14ac:dyDescent="0.25">
      <c r="A8">
        <v>3</v>
      </c>
      <c r="B8">
        <v>0</v>
      </c>
      <c r="C8" s="13" t="s">
        <v>1110</v>
      </c>
      <c r="D8" s="13" t="s">
        <v>1111</v>
      </c>
      <c r="E8" s="13" t="s">
        <v>1110</v>
      </c>
      <c r="F8" s="13" t="s">
        <v>1214</v>
      </c>
      <c r="I8" t="s">
        <v>1179</v>
      </c>
      <c r="J8" t="str">
        <f>"Group "&amp;group_prefix&amp;item_prefix&amp;"_"&amp;C8&amp;" """&amp;E8&amp;""" &lt;"&amp;$I8&amp;"&gt;" &amp;" ("&amp;IF(NOT(ISBLANK(G8)),group_prefix&amp;item_prefix&amp;"_"&amp;G8,"gKWL") &amp; ")"</f>
        <v>Group gKWL_General "General" &lt;fan_box&gt; (gKWL)</v>
      </c>
      <c r="K8" t="str">
        <f t="shared" si="0"/>
        <v>Group gKWL_Allg "Allgemein" (gKWL) &lt;fan_box&gt;</v>
      </c>
    </row>
    <row r="9" spans="1:11" x14ac:dyDescent="0.25">
      <c r="A9">
        <v>3</v>
      </c>
      <c r="B9">
        <v>1</v>
      </c>
      <c r="C9" t="s">
        <v>1151</v>
      </c>
      <c r="D9" t="s">
        <v>1151</v>
      </c>
      <c r="E9" t="s">
        <v>1151</v>
      </c>
      <c r="F9" t="s">
        <v>1151</v>
      </c>
      <c r="G9" t="s">
        <v>1110</v>
      </c>
      <c r="H9" t="s">
        <v>1111</v>
      </c>
      <c r="I9" t="s">
        <v>1191</v>
      </c>
      <c r="J9" t="str">
        <f>"Group "&amp;group_prefix&amp;item_prefix&amp;"_"&amp;C9&amp;" """&amp;E9&amp;""" &lt;"&amp;$I9&amp;"&gt;" &amp;" ("&amp;IF(NOT(ISBLANK(G9)),group_prefix&amp;item_prefix&amp;"_"&amp;G9,"gKWL") &amp; ")"</f>
        <v>Group gKWL_Status "Status" &lt;status&gt; (gKWL_General)</v>
      </c>
      <c r="K9" t="str">
        <f t="shared" si="0"/>
        <v>Group gKWL_Status "Status" (gKWL_Allg) &lt;status&gt;</v>
      </c>
    </row>
    <row r="10" spans="1:11" x14ac:dyDescent="0.25">
      <c r="A10">
        <v>3</v>
      </c>
      <c r="B10">
        <v>2</v>
      </c>
      <c r="C10" t="s">
        <v>493</v>
      </c>
      <c r="D10" t="s">
        <v>763</v>
      </c>
      <c r="E10" t="s">
        <v>493</v>
      </c>
      <c r="F10" t="s">
        <v>763</v>
      </c>
      <c r="G10" t="s">
        <v>1110</v>
      </c>
      <c r="H10" t="s">
        <v>1111</v>
      </c>
      <c r="I10" t="s">
        <v>1199</v>
      </c>
      <c r="J10" t="str">
        <f>"Group "&amp;group_prefix&amp;item_prefix&amp;"_"&amp;C10&amp;" """&amp;E10&amp;""" &lt;"&amp;$I10&amp;"&gt;" &amp;" ("&amp;IF(NOT(ISBLANK(G10)),group_prefix&amp;item_prefix&amp;"_"&amp;G10,"gKWL") &amp; ")"</f>
        <v>Group gKWL_Errors "Errors" &lt;error&gt; (gKWL_General)</v>
      </c>
      <c r="K10" t="str">
        <f t="shared" si="0"/>
        <v>Group gKWL_Fehler "Fehler" (gKWL_Allg) &lt;error&gt;</v>
      </c>
    </row>
    <row r="11" spans="1:11" x14ac:dyDescent="0.25">
      <c r="A11">
        <v>3</v>
      </c>
      <c r="B11">
        <v>3</v>
      </c>
      <c r="C11" t="s">
        <v>1125</v>
      </c>
      <c r="D11" t="s">
        <v>1127</v>
      </c>
      <c r="E11" t="s">
        <v>1125</v>
      </c>
      <c r="F11" t="s">
        <v>1126</v>
      </c>
      <c r="G11" t="s">
        <v>1110</v>
      </c>
      <c r="H11" t="s">
        <v>1111</v>
      </c>
      <c r="I11" t="s">
        <v>1179</v>
      </c>
      <c r="J11" t="str">
        <f>"Group "&amp;group_prefix&amp;item_prefix&amp;"_"&amp;C11&amp;" """&amp;E11&amp;""" &lt;"&amp;$I11&amp;"&gt;" &amp;" ("&amp;IF(NOT(ISBLANK(G11)),group_prefix&amp;item_prefix&amp;"_"&amp;G11,"gKWL") &amp; ")"</f>
        <v>Group gKWL_Unit "Unit" &lt;fan_box&gt; (gKWL_General)</v>
      </c>
      <c r="K11" t="str">
        <f t="shared" si="0"/>
        <v>Group gKWL_Geraet "Gerät" (gKWL_Allg) &lt;fan_box&gt;</v>
      </c>
    </row>
    <row r="12" spans="1:11" x14ac:dyDescent="0.25">
      <c r="A12">
        <v>3</v>
      </c>
      <c r="B12">
        <v>4</v>
      </c>
      <c r="C12" t="s">
        <v>1131</v>
      </c>
      <c r="D12" t="s">
        <v>1131</v>
      </c>
      <c r="E12" t="s">
        <v>1128</v>
      </c>
      <c r="F12" t="s">
        <v>1128</v>
      </c>
      <c r="G12" t="s">
        <v>1110</v>
      </c>
      <c r="H12" t="s">
        <v>1111</v>
      </c>
      <c r="I12" t="s">
        <v>1182</v>
      </c>
      <c r="J12" t="str">
        <f>"Group "&amp;group_prefix&amp;item_prefix&amp;"_"&amp;C12&amp;" """&amp;E12&amp;""" &lt;"&amp;$I12&amp;"&gt;" &amp;" ("&amp;IF(NOT(ISBLANK(G12)),group_prefix&amp;item_prefix&amp;"_"&amp;G12,"gKWL") &amp; ")"</f>
        <v>Group gKWL_Sys "System" &lt;settings&gt; (gKWL_General)</v>
      </c>
      <c r="K12" t="str">
        <f t="shared" si="0"/>
        <v>Group gKWL_Sys "System" (gKWL_Allg) &lt;settings&gt;</v>
      </c>
    </row>
    <row r="13" spans="1:11" x14ac:dyDescent="0.25">
      <c r="A13">
        <v>3</v>
      </c>
      <c r="B13">
        <v>5</v>
      </c>
      <c r="C13" t="s">
        <v>1130</v>
      </c>
      <c r="D13" t="s">
        <v>1130</v>
      </c>
      <c r="E13" t="s">
        <v>1129</v>
      </c>
      <c r="F13" t="s">
        <v>1129</v>
      </c>
      <c r="G13" t="s">
        <v>1110</v>
      </c>
      <c r="H13" t="s">
        <v>1111</v>
      </c>
      <c r="I13" t="s">
        <v>1182</v>
      </c>
      <c r="J13" t="str">
        <f>"Group "&amp;group_prefix&amp;item_prefix&amp;"_"&amp;C13&amp;" """&amp;E13&amp;""" &lt;"&amp;$I13&amp;"&gt;" &amp;" ("&amp;IF(NOT(ISBLANK(G13)),group_prefix&amp;item_prefix&amp;"_"&amp;G13,"gKWL") &amp; ")"</f>
        <v>Group gKWL_SW "Software" &lt;settings&gt; (gKWL_General)</v>
      </c>
      <c r="K13" t="str">
        <f t="shared" si="0"/>
        <v>Group gKWL_SW "Software" (gKWL_Allg) &lt;settings&gt;</v>
      </c>
    </row>
    <row r="14" spans="1:11" x14ac:dyDescent="0.25">
      <c r="A14">
        <v>4</v>
      </c>
      <c r="B14">
        <v>0</v>
      </c>
      <c r="C14" s="13" t="s">
        <v>1168</v>
      </c>
      <c r="D14" s="13" t="s">
        <v>1169</v>
      </c>
      <c r="E14" s="13" t="s">
        <v>1168</v>
      </c>
      <c r="F14" s="13" t="s">
        <v>1169</v>
      </c>
      <c r="I14" t="s">
        <v>1196</v>
      </c>
      <c r="J14" t="str">
        <f>"Group "&amp;group_prefix&amp;item_prefix&amp;"_"&amp;C14&amp;" """&amp;E14&amp;""" &lt;"&amp;$I14&amp;"&gt;" &amp;" ("&amp;IF(NOT(ISBLANK(G14)),group_prefix&amp;item_prefix&amp;"_"&amp;G14,"gKWL") &amp; ")"</f>
        <v>Group gKWL_Profiles "Profiles" &lt;line&gt; (gKWL)</v>
      </c>
      <c r="K14" t="str">
        <f t="shared" si="0"/>
        <v>Group gKWL_Profile "Profile" (gKWL) &lt;line&gt;</v>
      </c>
    </row>
    <row r="15" spans="1:11" x14ac:dyDescent="0.25">
      <c r="A15">
        <v>5</v>
      </c>
      <c r="B15">
        <v>0</v>
      </c>
      <c r="C15" s="13" t="s">
        <v>1132</v>
      </c>
      <c r="D15" s="13" t="s">
        <v>1144</v>
      </c>
      <c r="E15" s="13" t="s">
        <v>1216</v>
      </c>
      <c r="F15" s="13" t="s">
        <v>1120</v>
      </c>
      <c r="I15" t="s">
        <v>187</v>
      </c>
      <c r="J15" t="str">
        <f>"Group "&amp;group_prefix&amp;item_prefix&amp;"_"&amp;C15&amp;" """&amp;E15&amp;""" &lt;"&amp;$I15&amp;"&gt;" &amp;" ("&amp;IF(NOT(ISBLANK(G15)),group_prefix&amp;item_prefix&amp;"_"&amp;G15,"gKWL") &amp; ")"</f>
        <v>Group gKWL_HumCtrl "Humidity Control" &lt;humidity&gt; (gKWL)</v>
      </c>
      <c r="K15" t="str">
        <f t="shared" si="0"/>
        <v>Group gKWL_Feuchtestrg "Feuchtesteuerung" (gKWL) &lt;humidity&gt;</v>
      </c>
    </row>
    <row r="16" spans="1:11" x14ac:dyDescent="0.25">
      <c r="A16">
        <v>5</v>
      </c>
      <c r="B16">
        <v>1</v>
      </c>
      <c r="C16" t="s">
        <v>1133</v>
      </c>
      <c r="D16" t="s">
        <v>1133</v>
      </c>
      <c r="E16" t="s">
        <v>1223</v>
      </c>
      <c r="F16" t="s">
        <v>1223</v>
      </c>
      <c r="G16" t="s">
        <v>1132</v>
      </c>
      <c r="H16" t="s">
        <v>1144</v>
      </c>
      <c r="I16" t="s">
        <v>187</v>
      </c>
      <c r="J16" t="str">
        <f>"Group "&amp;group_prefix&amp;item_prefix&amp;"_"&amp;C16&amp;" """&amp;E16&amp;""" &lt;"&amp;$I16&amp;"&gt;" &amp;" ("&amp;IF(NOT(ISBLANK(G16)),group_prefix&amp;item_prefix&amp;"_"&amp;G16,"gKWL") &amp; ")"</f>
        <v>Group gKWL_FTF1 "FTF 1" &lt;humidity&gt; (gKWL_HumCtrl)</v>
      </c>
      <c r="K16" t="str">
        <f t="shared" si="0"/>
        <v>Group gKWL_FTF1 "FTF 1" (gKWL_Feuchtestrg) &lt;humidity&gt;</v>
      </c>
    </row>
    <row r="17" spans="1:11" x14ac:dyDescent="0.25">
      <c r="A17">
        <v>5</v>
      </c>
      <c r="B17">
        <v>2</v>
      </c>
      <c r="C17" t="s">
        <v>1134</v>
      </c>
      <c r="D17" t="s">
        <v>1134</v>
      </c>
      <c r="E17" t="s">
        <v>1224</v>
      </c>
      <c r="F17" t="s">
        <v>1224</v>
      </c>
      <c r="G17" t="s">
        <v>1132</v>
      </c>
      <c r="H17" t="s">
        <v>1144</v>
      </c>
      <c r="I17" t="s">
        <v>187</v>
      </c>
      <c r="J17" t="str">
        <f>"Group "&amp;group_prefix&amp;item_prefix&amp;"_"&amp;C17&amp;" """&amp;E17&amp;""" &lt;"&amp;$I17&amp;"&gt;" &amp;" ("&amp;IF(NOT(ISBLANK(G17)),group_prefix&amp;item_prefix&amp;"_"&amp;G17,"gKWL") &amp; ")"</f>
        <v>Group gKWL_FTF2 "FTF 2" &lt;humidity&gt; (gKWL_HumCtrl)</v>
      </c>
      <c r="K17" t="str">
        <f t="shared" si="0"/>
        <v>Group gKWL_FTF2 "FTF 2" (gKWL_Feuchtestrg) &lt;humidity&gt;</v>
      </c>
    </row>
    <row r="18" spans="1:11" x14ac:dyDescent="0.25">
      <c r="A18">
        <v>5</v>
      </c>
      <c r="B18">
        <v>3</v>
      </c>
      <c r="C18" t="s">
        <v>1135</v>
      </c>
      <c r="D18" t="s">
        <v>1135</v>
      </c>
      <c r="E18" t="s">
        <v>1225</v>
      </c>
      <c r="F18" t="s">
        <v>1225</v>
      </c>
      <c r="G18" t="s">
        <v>1132</v>
      </c>
      <c r="H18" t="s">
        <v>1144</v>
      </c>
      <c r="I18" t="s">
        <v>187</v>
      </c>
      <c r="J18" t="str">
        <f>"Group "&amp;group_prefix&amp;item_prefix&amp;"_"&amp;C18&amp;" """&amp;E18&amp;""" &lt;"&amp;$I18&amp;"&gt;" &amp;" ("&amp;IF(NOT(ISBLANK(G18)),group_prefix&amp;item_prefix&amp;"_"&amp;G18,"gKWL") &amp; ")"</f>
        <v>Group gKWL_FTF3 "FTF 3" &lt;humidity&gt; (gKWL_HumCtrl)</v>
      </c>
      <c r="K18" t="str">
        <f t="shared" si="0"/>
        <v>Group gKWL_FTF3 "FTF 3" (gKWL_Feuchtestrg) &lt;humidity&gt;</v>
      </c>
    </row>
    <row r="19" spans="1:11" x14ac:dyDescent="0.25">
      <c r="A19">
        <v>5</v>
      </c>
      <c r="B19">
        <v>4</v>
      </c>
      <c r="C19" t="s">
        <v>1136</v>
      </c>
      <c r="D19" t="s">
        <v>1136</v>
      </c>
      <c r="E19" t="s">
        <v>1226</v>
      </c>
      <c r="F19" t="s">
        <v>1226</v>
      </c>
      <c r="G19" t="s">
        <v>1132</v>
      </c>
      <c r="H19" t="s">
        <v>1144</v>
      </c>
      <c r="I19" t="s">
        <v>187</v>
      </c>
      <c r="J19" t="str">
        <f>"Group "&amp;group_prefix&amp;item_prefix&amp;"_"&amp;C19&amp;" """&amp;E19&amp;""" &lt;"&amp;$I19&amp;"&gt;" &amp;" ("&amp;IF(NOT(ISBLANK(G19)),group_prefix&amp;item_prefix&amp;"_"&amp;G19,"gKWL") &amp; ")"</f>
        <v>Group gKWL_FTF4 "FTF 4" &lt;humidity&gt; (gKWL_HumCtrl)</v>
      </c>
      <c r="K19" t="str">
        <f t="shared" si="0"/>
        <v>Group gKWL_FTF4 "FTF 4" (gKWL_Feuchtestrg) &lt;humidity&gt;</v>
      </c>
    </row>
    <row r="20" spans="1:11" x14ac:dyDescent="0.25">
      <c r="A20">
        <v>5</v>
      </c>
      <c r="B20">
        <v>5</v>
      </c>
      <c r="C20" t="s">
        <v>1137</v>
      </c>
      <c r="D20" t="s">
        <v>1137</v>
      </c>
      <c r="E20" t="s">
        <v>1227</v>
      </c>
      <c r="F20" t="s">
        <v>1227</v>
      </c>
      <c r="G20" t="s">
        <v>1132</v>
      </c>
      <c r="H20" t="s">
        <v>1144</v>
      </c>
      <c r="I20" t="s">
        <v>187</v>
      </c>
      <c r="J20" t="str">
        <f>"Group "&amp;group_prefix&amp;item_prefix&amp;"_"&amp;C20&amp;" """&amp;E20&amp;""" &lt;"&amp;$I20&amp;"&gt;" &amp;" ("&amp;IF(NOT(ISBLANK(G20)),group_prefix&amp;item_prefix&amp;"_"&amp;G20,"gKWL") &amp; ")"</f>
        <v>Group gKWL_FTF5 "FTF 5" &lt;humidity&gt; (gKWL_HumCtrl)</v>
      </c>
      <c r="K20" t="str">
        <f t="shared" si="0"/>
        <v>Group gKWL_FTF5 "FTF 5" (gKWL_Feuchtestrg) &lt;humidity&gt;</v>
      </c>
    </row>
    <row r="21" spans="1:11" x14ac:dyDescent="0.25">
      <c r="A21">
        <v>5</v>
      </c>
      <c r="B21">
        <v>6</v>
      </c>
      <c r="C21" t="s">
        <v>1138</v>
      </c>
      <c r="D21" t="s">
        <v>1138</v>
      </c>
      <c r="E21" t="s">
        <v>1228</v>
      </c>
      <c r="F21" t="s">
        <v>1228</v>
      </c>
      <c r="G21" t="s">
        <v>1132</v>
      </c>
      <c r="H21" t="s">
        <v>1144</v>
      </c>
      <c r="I21" t="s">
        <v>187</v>
      </c>
      <c r="J21" t="str">
        <f>"Group "&amp;group_prefix&amp;item_prefix&amp;"_"&amp;C21&amp;" """&amp;E21&amp;""" &lt;"&amp;$I21&amp;"&gt;" &amp;" ("&amp;IF(NOT(ISBLANK(G21)),group_prefix&amp;item_prefix&amp;"_"&amp;G21,"gKWL") &amp; ")"</f>
        <v>Group gKWL_FTF6 "FTF 6" &lt;humidity&gt; (gKWL_HumCtrl)</v>
      </c>
      <c r="K21" t="str">
        <f t="shared" si="0"/>
        <v>Group gKWL_FTF6 "FTF 6" (gKWL_Feuchtestrg) &lt;humidity&gt;</v>
      </c>
    </row>
    <row r="22" spans="1:11" x14ac:dyDescent="0.25">
      <c r="A22">
        <v>5</v>
      </c>
      <c r="B22">
        <v>7</v>
      </c>
      <c r="C22" t="s">
        <v>1139</v>
      </c>
      <c r="D22" t="s">
        <v>1139</v>
      </c>
      <c r="E22" t="s">
        <v>1229</v>
      </c>
      <c r="F22" t="s">
        <v>1229</v>
      </c>
      <c r="G22" t="s">
        <v>1132</v>
      </c>
      <c r="H22" t="s">
        <v>1144</v>
      </c>
      <c r="I22" t="s">
        <v>187</v>
      </c>
      <c r="J22" t="str">
        <f>"Group "&amp;group_prefix&amp;item_prefix&amp;"_"&amp;C22&amp;" """&amp;E22&amp;""" &lt;"&amp;$I22&amp;"&gt;" &amp;" ("&amp;IF(NOT(ISBLANK(G22)),group_prefix&amp;item_prefix&amp;"_"&amp;G22,"gKWL") &amp; ")"</f>
        <v>Group gKWL_FTF7 "FTF 7" &lt;humidity&gt; (gKWL_HumCtrl)</v>
      </c>
      <c r="K22" t="str">
        <f t="shared" si="0"/>
        <v>Group gKWL_FTF7 "FTF 7" (gKWL_Feuchtestrg) &lt;humidity&gt;</v>
      </c>
    </row>
    <row r="23" spans="1:11" x14ac:dyDescent="0.25">
      <c r="A23">
        <v>5</v>
      </c>
      <c r="B23">
        <v>8</v>
      </c>
      <c r="C23" t="s">
        <v>1140</v>
      </c>
      <c r="D23" t="s">
        <v>1140</v>
      </c>
      <c r="E23" t="s">
        <v>1230</v>
      </c>
      <c r="F23" t="s">
        <v>1230</v>
      </c>
      <c r="G23" t="s">
        <v>1132</v>
      </c>
      <c r="H23" t="s">
        <v>1144</v>
      </c>
      <c r="I23" t="s">
        <v>187</v>
      </c>
      <c r="J23" t="str">
        <f>"Group "&amp;group_prefix&amp;item_prefix&amp;"_"&amp;C23&amp;" """&amp;E23&amp;""" &lt;"&amp;$I23&amp;"&gt;" &amp;" ("&amp;IF(NOT(ISBLANK(G23)),group_prefix&amp;item_prefix&amp;"_"&amp;G23,"gKWL") &amp; ")"</f>
        <v>Group gKWL_FTF8 "FTF 8" &lt;humidity&gt; (gKWL_HumCtrl)</v>
      </c>
      <c r="K23" t="str">
        <f t="shared" si="0"/>
        <v>Group gKWL_FTF8 "FTF 8" (gKWL_Feuchtestrg) &lt;humidity&gt;</v>
      </c>
    </row>
    <row r="24" spans="1:11" x14ac:dyDescent="0.25">
      <c r="A24">
        <v>6</v>
      </c>
      <c r="B24">
        <v>0</v>
      </c>
      <c r="C24" s="13" t="s">
        <v>1141</v>
      </c>
      <c r="D24" s="13" t="s">
        <v>1145</v>
      </c>
      <c r="E24" s="13" t="s">
        <v>1217</v>
      </c>
      <c r="F24" s="13" t="s">
        <v>1218</v>
      </c>
      <c r="I24" t="s">
        <v>1189</v>
      </c>
      <c r="J24" t="str">
        <f>"Group "&amp;group_prefix&amp;item_prefix&amp;"_"&amp;C24&amp;" """&amp;E24&amp;""" &lt;"&amp;$I24&amp;"&gt;" &amp;" ("&amp;IF(NOT(ISBLANK(G24)),group_prefix&amp;item_prefix&amp;"_"&amp;G24,"gKWL") &amp; ")"</f>
        <v>Group gKWL_CO2Ctrl "CO2 Control" &lt;carbondioxide&gt; (gKWL)</v>
      </c>
      <c r="K24" t="str">
        <f t="shared" si="0"/>
        <v>Group gKWL_CO2Strg "CO2-Steuerung" (gKWL) &lt;carbondioxide&gt;</v>
      </c>
    </row>
    <row r="25" spans="1:11" x14ac:dyDescent="0.25">
      <c r="A25">
        <v>6</v>
      </c>
      <c r="B25">
        <v>1</v>
      </c>
      <c r="C25" t="s">
        <v>1152</v>
      </c>
      <c r="D25" t="s">
        <v>1152</v>
      </c>
      <c r="E25" t="s">
        <v>1240</v>
      </c>
      <c r="F25" t="s">
        <v>1240</v>
      </c>
      <c r="G25" t="s">
        <v>1141</v>
      </c>
      <c r="H25" t="s">
        <v>1145</v>
      </c>
      <c r="I25" t="s">
        <v>1189</v>
      </c>
      <c r="J25" t="str">
        <f>"Group "&amp;group_prefix&amp;item_prefix&amp;"_"&amp;C25&amp;" """&amp;E25&amp;""" &lt;"&amp;$I25&amp;"&gt;" &amp;" ("&amp;IF(NOT(ISBLANK(G25)),group_prefix&amp;item_prefix&amp;"_"&amp;G25,"gKWL") &amp; ")"</f>
        <v>Group gKWL_CO21 "CO2 1" &lt;carbondioxide&gt; (gKWL_CO2Ctrl)</v>
      </c>
      <c r="K25" t="str">
        <f t="shared" si="0"/>
        <v>Group gKWL_CO21 "CO2 1" (gKWL_CO2Strg) &lt;carbondioxide&gt;</v>
      </c>
    </row>
    <row r="26" spans="1:11" x14ac:dyDescent="0.25">
      <c r="A26">
        <v>6</v>
      </c>
      <c r="B26">
        <v>2</v>
      </c>
      <c r="C26" t="s">
        <v>1153</v>
      </c>
      <c r="D26" t="s">
        <v>1153</v>
      </c>
      <c r="E26" t="s">
        <v>1241</v>
      </c>
      <c r="F26" t="s">
        <v>1241</v>
      </c>
      <c r="G26" t="s">
        <v>1141</v>
      </c>
      <c r="H26" t="s">
        <v>1145</v>
      </c>
      <c r="I26" t="s">
        <v>1189</v>
      </c>
      <c r="J26" t="str">
        <f>"Group "&amp;group_prefix&amp;item_prefix&amp;"_"&amp;C26&amp;" """&amp;E26&amp;""" &lt;"&amp;$I26&amp;"&gt;" &amp;" ("&amp;IF(NOT(ISBLANK(G26)),group_prefix&amp;item_prefix&amp;"_"&amp;G26,"gKWL") &amp; ")"</f>
        <v>Group gKWL_CO22 "CO2 2" &lt;carbondioxide&gt; (gKWL_CO2Ctrl)</v>
      </c>
      <c r="K26" t="str">
        <f t="shared" si="0"/>
        <v>Group gKWL_CO22 "CO2 2" (gKWL_CO2Strg) &lt;carbondioxide&gt;</v>
      </c>
    </row>
    <row r="27" spans="1:11" x14ac:dyDescent="0.25">
      <c r="A27">
        <v>6</v>
      </c>
      <c r="B27">
        <v>3</v>
      </c>
      <c r="C27" t="s">
        <v>1154</v>
      </c>
      <c r="D27" t="s">
        <v>1154</v>
      </c>
      <c r="E27" t="s">
        <v>1242</v>
      </c>
      <c r="F27" t="s">
        <v>1242</v>
      </c>
      <c r="G27" t="s">
        <v>1141</v>
      </c>
      <c r="H27" t="s">
        <v>1145</v>
      </c>
      <c r="I27" t="s">
        <v>1189</v>
      </c>
      <c r="J27" t="str">
        <f>"Group "&amp;group_prefix&amp;item_prefix&amp;"_"&amp;C27&amp;" """&amp;E27&amp;""" &lt;"&amp;$I27&amp;"&gt;" &amp;" ("&amp;IF(NOT(ISBLANK(G27)),group_prefix&amp;item_prefix&amp;"_"&amp;G27,"gKWL") &amp; ")"</f>
        <v>Group gKWL_CO23 "CO2 3" &lt;carbondioxide&gt; (gKWL_CO2Ctrl)</v>
      </c>
      <c r="K27" t="str">
        <f t="shared" si="0"/>
        <v>Group gKWL_CO23 "CO2 3" (gKWL_CO2Strg) &lt;carbondioxide&gt;</v>
      </c>
    </row>
    <row r="28" spans="1:11" x14ac:dyDescent="0.25">
      <c r="A28">
        <v>6</v>
      </c>
      <c r="B28">
        <v>4</v>
      </c>
      <c r="C28" t="s">
        <v>1155</v>
      </c>
      <c r="D28" t="s">
        <v>1155</v>
      </c>
      <c r="E28" t="s">
        <v>1243</v>
      </c>
      <c r="F28" t="s">
        <v>1243</v>
      </c>
      <c r="G28" t="s">
        <v>1141</v>
      </c>
      <c r="H28" t="s">
        <v>1145</v>
      </c>
      <c r="I28" t="s">
        <v>1189</v>
      </c>
      <c r="J28" t="str">
        <f>"Group "&amp;group_prefix&amp;item_prefix&amp;"_"&amp;C28&amp;" """&amp;E28&amp;""" &lt;"&amp;$I28&amp;"&gt;" &amp;" ("&amp;IF(NOT(ISBLANK(G28)),group_prefix&amp;item_prefix&amp;"_"&amp;G28,"gKWL") &amp; ")"</f>
        <v>Group gKWL_CO24 "CO2 4" &lt;carbondioxide&gt; (gKWL_CO2Ctrl)</v>
      </c>
      <c r="K28" t="str">
        <f t="shared" si="0"/>
        <v>Group gKWL_CO24 "CO2 4" (gKWL_CO2Strg) &lt;carbondioxide&gt;</v>
      </c>
    </row>
    <row r="29" spans="1:11" x14ac:dyDescent="0.25">
      <c r="A29">
        <v>6</v>
      </c>
      <c r="B29">
        <v>5</v>
      </c>
      <c r="C29" t="s">
        <v>1156</v>
      </c>
      <c r="D29" t="s">
        <v>1156</v>
      </c>
      <c r="E29" t="s">
        <v>1244</v>
      </c>
      <c r="F29" t="s">
        <v>1244</v>
      </c>
      <c r="G29" t="s">
        <v>1141</v>
      </c>
      <c r="H29" t="s">
        <v>1145</v>
      </c>
      <c r="I29" t="s">
        <v>1189</v>
      </c>
      <c r="J29" t="str">
        <f>"Group "&amp;group_prefix&amp;item_prefix&amp;"_"&amp;C29&amp;" """&amp;E29&amp;""" &lt;"&amp;$I29&amp;"&gt;" &amp;" ("&amp;IF(NOT(ISBLANK(G29)),group_prefix&amp;item_prefix&amp;"_"&amp;G29,"gKWL") &amp; ")"</f>
        <v>Group gKWL_CO25 "CO2 5" &lt;carbondioxide&gt; (gKWL_CO2Ctrl)</v>
      </c>
      <c r="K29" t="str">
        <f t="shared" si="0"/>
        <v>Group gKWL_CO25 "CO2 5" (gKWL_CO2Strg) &lt;carbondioxide&gt;</v>
      </c>
    </row>
    <row r="30" spans="1:11" x14ac:dyDescent="0.25">
      <c r="A30">
        <v>6</v>
      </c>
      <c r="B30">
        <v>6</v>
      </c>
      <c r="C30" t="s">
        <v>1157</v>
      </c>
      <c r="D30" t="s">
        <v>1157</v>
      </c>
      <c r="E30" t="s">
        <v>1245</v>
      </c>
      <c r="F30" t="s">
        <v>1245</v>
      </c>
      <c r="G30" t="s">
        <v>1141</v>
      </c>
      <c r="H30" t="s">
        <v>1145</v>
      </c>
      <c r="I30" t="s">
        <v>1189</v>
      </c>
      <c r="J30" t="str">
        <f>"Group "&amp;group_prefix&amp;item_prefix&amp;"_"&amp;C30&amp;" """&amp;E30&amp;""" &lt;"&amp;$I30&amp;"&gt;" &amp;" ("&amp;IF(NOT(ISBLANK(G30)),group_prefix&amp;item_prefix&amp;"_"&amp;G30,"gKWL") &amp; ")"</f>
        <v>Group gKWL_CO26 "CO2 6" &lt;carbondioxide&gt; (gKWL_CO2Ctrl)</v>
      </c>
      <c r="K30" t="str">
        <f t="shared" si="0"/>
        <v>Group gKWL_CO26 "CO2 6" (gKWL_CO2Strg) &lt;carbondioxide&gt;</v>
      </c>
    </row>
    <row r="31" spans="1:11" x14ac:dyDescent="0.25">
      <c r="A31">
        <v>6</v>
      </c>
      <c r="B31">
        <v>7</v>
      </c>
      <c r="C31" t="s">
        <v>1158</v>
      </c>
      <c r="D31" t="s">
        <v>1158</v>
      </c>
      <c r="E31" t="s">
        <v>1246</v>
      </c>
      <c r="F31" t="s">
        <v>1246</v>
      </c>
      <c r="G31" t="s">
        <v>1141</v>
      </c>
      <c r="H31" t="s">
        <v>1145</v>
      </c>
      <c r="I31" t="s">
        <v>1189</v>
      </c>
      <c r="J31" t="str">
        <f>"Group "&amp;group_prefix&amp;item_prefix&amp;"_"&amp;C31&amp;" """&amp;E31&amp;""" &lt;"&amp;$I31&amp;"&gt;" &amp;" ("&amp;IF(NOT(ISBLANK(G31)),group_prefix&amp;item_prefix&amp;"_"&amp;G31,"gKWL") &amp; ")"</f>
        <v>Group gKWL_CO27 "CO2 7" &lt;carbondioxide&gt; (gKWL_CO2Ctrl)</v>
      </c>
      <c r="K31" t="str">
        <f t="shared" si="0"/>
        <v>Group gKWL_CO27 "CO2 7" (gKWL_CO2Strg) &lt;carbondioxide&gt;</v>
      </c>
    </row>
    <row r="32" spans="1:11" x14ac:dyDescent="0.25">
      <c r="A32">
        <v>6</v>
      </c>
      <c r="B32">
        <v>8</v>
      </c>
      <c r="C32" t="s">
        <v>1159</v>
      </c>
      <c r="D32" t="s">
        <v>1159</v>
      </c>
      <c r="E32" t="s">
        <v>1247</v>
      </c>
      <c r="F32" t="s">
        <v>1247</v>
      </c>
      <c r="G32" t="s">
        <v>1141</v>
      </c>
      <c r="H32" t="s">
        <v>1145</v>
      </c>
      <c r="I32" t="s">
        <v>1189</v>
      </c>
      <c r="J32" t="str">
        <f>"Group "&amp;group_prefix&amp;item_prefix&amp;"_"&amp;C32&amp;" """&amp;E32&amp;""" &lt;"&amp;$I32&amp;"&gt;" &amp;" ("&amp;IF(NOT(ISBLANK(G32)),group_prefix&amp;item_prefix&amp;"_"&amp;G32,"gKWL") &amp; ")"</f>
        <v>Group gKWL_CO28 "CO2 8" &lt;carbondioxide&gt; (gKWL_CO2Ctrl)</v>
      </c>
      <c r="K32" t="str">
        <f t="shared" si="0"/>
        <v>Group gKWL_CO28 "CO2 8" (gKWL_CO2Strg) &lt;carbondioxide&gt;</v>
      </c>
    </row>
    <row r="33" spans="1:11" x14ac:dyDescent="0.25">
      <c r="A33">
        <v>7</v>
      </c>
      <c r="B33">
        <v>0</v>
      </c>
      <c r="C33" s="13" t="s">
        <v>1142</v>
      </c>
      <c r="D33" s="13" t="s">
        <v>1146</v>
      </c>
      <c r="E33" s="13" t="s">
        <v>1220</v>
      </c>
      <c r="F33" s="13" t="s">
        <v>1219</v>
      </c>
      <c r="I33" t="s">
        <v>1190</v>
      </c>
      <c r="J33" t="str">
        <f>"Group "&amp;group_prefix&amp;item_prefix&amp;"_"&amp;C33&amp;" """&amp;E33&amp;""" &lt;"&amp;$I33&amp;"&gt;" &amp;" ("&amp;IF(NOT(ISBLANK(G33)),group_prefix&amp;item_prefix&amp;"_"&amp;G33,"gKWL") &amp; ")"</f>
        <v>Group gKWL_VOCCtrl "VOC Control" &lt;smoke&gt; (gKWL)</v>
      </c>
      <c r="K33" t="str">
        <f t="shared" si="0"/>
        <v>Group gKWL_VOCStrg "VOC-Steuerung" (gKWL) &lt;smoke&gt;</v>
      </c>
    </row>
    <row r="34" spans="1:11" x14ac:dyDescent="0.25">
      <c r="A34">
        <v>7</v>
      </c>
      <c r="B34">
        <v>1</v>
      </c>
      <c r="C34" t="s">
        <v>1160</v>
      </c>
      <c r="D34" t="s">
        <v>1160</v>
      </c>
      <c r="E34" t="s">
        <v>1231</v>
      </c>
      <c r="F34" t="s">
        <v>1231</v>
      </c>
      <c r="G34" t="s">
        <v>1142</v>
      </c>
      <c r="H34" t="s">
        <v>1146</v>
      </c>
      <c r="I34" t="s">
        <v>1190</v>
      </c>
      <c r="J34" t="str">
        <f>"Group "&amp;group_prefix&amp;item_prefix&amp;"_"&amp;C34&amp;" """&amp;E34&amp;""" &lt;"&amp;$I34&amp;"&gt;" &amp;" ("&amp;IF(NOT(ISBLANK(G34)),group_prefix&amp;item_prefix&amp;"_"&amp;G34,"gKWL") &amp; ")"</f>
        <v>Group gKWL_VOC1 "VOC 1" &lt;smoke&gt; (gKWL_VOCCtrl)</v>
      </c>
      <c r="K34" t="str">
        <f t="shared" si="0"/>
        <v>Group gKWL_VOC1 "VOC 1" (gKWL_VOCStrg) &lt;smoke&gt;</v>
      </c>
    </row>
    <row r="35" spans="1:11" x14ac:dyDescent="0.25">
      <c r="A35">
        <v>7</v>
      </c>
      <c r="B35">
        <v>2</v>
      </c>
      <c r="C35" t="s">
        <v>1161</v>
      </c>
      <c r="D35" t="s">
        <v>1161</v>
      </c>
      <c r="E35" t="s">
        <v>1232</v>
      </c>
      <c r="F35" t="s">
        <v>1232</v>
      </c>
      <c r="G35" t="s">
        <v>1142</v>
      </c>
      <c r="H35" t="s">
        <v>1146</v>
      </c>
      <c r="I35" t="s">
        <v>1190</v>
      </c>
      <c r="J35" t="str">
        <f>"Group "&amp;group_prefix&amp;item_prefix&amp;"_"&amp;C35&amp;" """&amp;E35&amp;""" &lt;"&amp;$I35&amp;"&gt;" &amp;" ("&amp;IF(NOT(ISBLANK(G35)),group_prefix&amp;item_prefix&amp;"_"&amp;G35,"gKWL") &amp; ")"</f>
        <v>Group gKWL_VOC2 "VOC 2" &lt;smoke&gt; (gKWL_VOCCtrl)</v>
      </c>
      <c r="K35" t="str">
        <f t="shared" si="0"/>
        <v>Group gKWL_VOC2 "VOC 2" (gKWL_VOCStrg) &lt;smoke&gt;</v>
      </c>
    </row>
    <row r="36" spans="1:11" x14ac:dyDescent="0.25">
      <c r="A36">
        <v>7</v>
      </c>
      <c r="B36">
        <v>3</v>
      </c>
      <c r="C36" t="s">
        <v>1162</v>
      </c>
      <c r="D36" t="s">
        <v>1162</v>
      </c>
      <c r="E36" t="s">
        <v>1233</v>
      </c>
      <c r="F36" t="s">
        <v>1233</v>
      </c>
      <c r="G36" t="s">
        <v>1142</v>
      </c>
      <c r="H36" t="s">
        <v>1146</v>
      </c>
      <c r="I36" t="s">
        <v>1190</v>
      </c>
      <c r="J36" t="str">
        <f>"Group "&amp;group_prefix&amp;item_prefix&amp;"_"&amp;C36&amp;" """&amp;E36&amp;""" &lt;"&amp;$I36&amp;"&gt;" &amp;" ("&amp;IF(NOT(ISBLANK(G36)),group_prefix&amp;item_prefix&amp;"_"&amp;G36,"gKWL") &amp; ")"</f>
        <v>Group gKWL_VOC3 "VOC 3" &lt;smoke&gt; (gKWL_VOCCtrl)</v>
      </c>
      <c r="K36" t="str">
        <f t="shared" si="0"/>
        <v>Group gKWL_VOC3 "VOC 3" (gKWL_VOCStrg) &lt;smoke&gt;</v>
      </c>
    </row>
    <row r="37" spans="1:11" x14ac:dyDescent="0.25">
      <c r="A37">
        <v>7</v>
      </c>
      <c r="B37">
        <v>4</v>
      </c>
      <c r="C37" t="s">
        <v>1163</v>
      </c>
      <c r="D37" t="s">
        <v>1163</v>
      </c>
      <c r="E37" t="s">
        <v>1234</v>
      </c>
      <c r="F37" t="s">
        <v>1234</v>
      </c>
      <c r="G37" t="s">
        <v>1142</v>
      </c>
      <c r="H37" t="s">
        <v>1146</v>
      </c>
      <c r="I37" t="s">
        <v>1190</v>
      </c>
      <c r="J37" t="str">
        <f>"Group "&amp;group_prefix&amp;item_prefix&amp;"_"&amp;C37&amp;" """&amp;E37&amp;""" &lt;"&amp;$I37&amp;"&gt;" &amp;" ("&amp;IF(NOT(ISBLANK(G37)),group_prefix&amp;item_prefix&amp;"_"&amp;G37,"gKWL") &amp; ")"</f>
        <v>Group gKWL_VOC4 "VOC 4" &lt;smoke&gt; (gKWL_VOCCtrl)</v>
      </c>
      <c r="K37" t="str">
        <f t="shared" si="0"/>
        <v>Group gKWL_VOC4 "VOC 4" (gKWL_VOCStrg) &lt;smoke&gt;</v>
      </c>
    </row>
    <row r="38" spans="1:11" x14ac:dyDescent="0.25">
      <c r="A38">
        <v>7</v>
      </c>
      <c r="B38">
        <v>5</v>
      </c>
      <c r="C38" t="s">
        <v>1164</v>
      </c>
      <c r="D38" t="s">
        <v>1164</v>
      </c>
      <c r="E38" t="s">
        <v>1235</v>
      </c>
      <c r="F38" t="s">
        <v>1235</v>
      </c>
      <c r="G38" t="s">
        <v>1142</v>
      </c>
      <c r="H38" t="s">
        <v>1146</v>
      </c>
      <c r="I38" t="s">
        <v>1190</v>
      </c>
      <c r="J38" t="str">
        <f>"Group "&amp;group_prefix&amp;item_prefix&amp;"_"&amp;C38&amp;" """&amp;E38&amp;""" &lt;"&amp;$I38&amp;"&gt;" &amp;" ("&amp;IF(NOT(ISBLANK(G38)),group_prefix&amp;item_prefix&amp;"_"&amp;G38,"gKWL") &amp; ")"</f>
        <v>Group gKWL_VOC5 "VOC 5" &lt;smoke&gt; (gKWL_VOCCtrl)</v>
      </c>
      <c r="K38" t="str">
        <f t="shared" si="0"/>
        <v>Group gKWL_VOC5 "VOC 5" (gKWL_VOCStrg) &lt;smoke&gt;</v>
      </c>
    </row>
    <row r="39" spans="1:11" x14ac:dyDescent="0.25">
      <c r="A39">
        <v>7</v>
      </c>
      <c r="B39">
        <v>6</v>
      </c>
      <c r="C39" t="s">
        <v>1165</v>
      </c>
      <c r="D39" t="s">
        <v>1165</v>
      </c>
      <c r="E39" t="s">
        <v>1236</v>
      </c>
      <c r="F39" t="s">
        <v>1236</v>
      </c>
      <c r="G39" t="s">
        <v>1142</v>
      </c>
      <c r="H39" t="s">
        <v>1146</v>
      </c>
      <c r="I39" t="s">
        <v>1190</v>
      </c>
      <c r="J39" t="str">
        <f>"Group "&amp;group_prefix&amp;item_prefix&amp;"_"&amp;C39&amp;" """&amp;E39&amp;""" &lt;"&amp;$I39&amp;"&gt;" &amp;" ("&amp;IF(NOT(ISBLANK(G39)),group_prefix&amp;item_prefix&amp;"_"&amp;G39,"gKWL") &amp; ")"</f>
        <v>Group gKWL_VOC6 "VOC 6" &lt;smoke&gt; (gKWL_VOCCtrl)</v>
      </c>
      <c r="K39" t="str">
        <f t="shared" si="0"/>
        <v>Group gKWL_VOC6 "VOC 6" (gKWL_VOCStrg) &lt;smoke&gt;</v>
      </c>
    </row>
    <row r="40" spans="1:11" x14ac:dyDescent="0.25">
      <c r="A40">
        <v>7</v>
      </c>
      <c r="B40">
        <v>7</v>
      </c>
      <c r="C40" t="s">
        <v>1166</v>
      </c>
      <c r="D40" t="s">
        <v>1166</v>
      </c>
      <c r="E40" t="s">
        <v>1237</v>
      </c>
      <c r="F40" t="s">
        <v>1237</v>
      </c>
      <c r="G40" t="s">
        <v>1142</v>
      </c>
      <c r="H40" t="s">
        <v>1146</v>
      </c>
      <c r="I40" t="s">
        <v>1190</v>
      </c>
      <c r="J40" t="str">
        <f>"Group "&amp;group_prefix&amp;item_prefix&amp;"_"&amp;C40&amp;" """&amp;E40&amp;""" &lt;"&amp;$I40&amp;"&gt;" &amp;" ("&amp;IF(NOT(ISBLANK(G40)),group_prefix&amp;item_prefix&amp;"_"&amp;G40,"gKWL") &amp; ")"</f>
        <v>Group gKWL_VOC7 "VOC 7" &lt;smoke&gt; (gKWL_VOCCtrl)</v>
      </c>
      <c r="K40" t="str">
        <f t="shared" si="0"/>
        <v>Group gKWL_VOC7 "VOC 7" (gKWL_VOCStrg) &lt;smoke&gt;</v>
      </c>
    </row>
    <row r="41" spans="1:11" x14ac:dyDescent="0.25">
      <c r="A41">
        <v>7</v>
      </c>
      <c r="B41">
        <v>8</v>
      </c>
      <c r="C41" t="s">
        <v>1167</v>
      </c>
      <c r="D41" t="s">
        <v>1167</v>
      </c>
      <c r="E41" t="s">
        <v>1248</v>
      </c>
      <c r="F41" t="s">
        <v>1248</v>
      </c>
      <c r="G41" t="s">
        <v>1142</v>
      </c>
      <c r="H41" t="s">
        <v>1146</v>
      </c>
      <c r="I41" t="s">
        <v>1190</v>
      </c>
      <c r="J41" t="str">
        <f>"Group "&amp;group_prefix&amp;item_prefix&amp;"_"&amp;C41&amp;" """&amp;E41&amp;""" &lt;"&amp;$I41&amp;"&gt;" &amp;" ("&amp;IF(NOT(ISBLANK(G41)),group_prefix&amp;item_prefix&amp;"_"&amp;G41,"gKWL") &amp; ")"</f>
        <v>Group gKWL_VOC8 "VOC 8" &lt;smoke&gt; (gKWL_VOCCtrl)</v>
      </c>
      <c r="K41" t="str">
        <f t="shared" si="0"/>
        <v>Group gKWL_VOC8 "VOC 8" (gKWL_VOCStrg) &lt;smoke&gt;</v>
      </c>
    </row>
  </sheetData>
  <sortState xmlns:xlrd2="http://schemas.microsoft.com/office/spreadsheetml/2017/richdata2" ref="A2:K41">
    <sortCondition ref="A2:A41"/>
    <sortCondition ref="B2:B41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3</vt:i4>
      </vt:variant>
    </vt:vector>
  </HeadingPairs>
  <TitlesOfParts>
    <vt:vector size="8" baseType="lpstr">
      <vt:lpstr>Documentation</vt:lpstr>
      <vt:lpstr>Parameter</vt:lpstr>
      <vt:lpstr>Items</vt:lpstr>
      <vt:lpstr>Groups</vt:lpstr>
      <vt:lpstr>Groups ordered</vt:lpstr>
      <vt:lpstr>channel_prefix</vt:lpstr>
      <vt:lpstr>group_prefix</vt:lpstr>
      <vt:lpstr>item_prefix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</dc:creator>
  <cp:lastModifiedBy>Bernhard</cp:lastModifiedBy>
  <dcterms:created xsi:type="dcterms:W3CDTF">2020-04-04T11:51:46Z</dcterms:created>
  <dcterms:modified xsi:type="dcterms:W3CDTF">2020-08-05T21:07:29Z</dcterms:modified>
</cp:coreProperties>
</file>