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B01ACA3B-521D-4678-AF6F-B2DEB44C8FB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rcelo Stabile" sheetId="7" r:id="rId1"/>
    <sheet name="Final" sheetId="2" r:id="rId2"/>
    <sheet name="Parciales" sheetId="1" r:id="rId3"/>
    <sheet name="iRAT" sheetId="3" r:id="rId4"/>
    <sheet name="tRAT" sheetId="4" r:id="rId5"/>
    <sheet name="TA" sheetId="5" r:id="rId6"/>
    <sheet name="iPEER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7" l="1"/>
  <c r="H6" i="7" s="1"/>
  <c r="H28" i="7"/>
  <c r="F6" i="7" s="1"/>
  <c r="I13" i="7"/>
  <c r="M13" i="7"/>
  <c r="E13" i="7"/>
  <c r="H23" i="7"/>
  <c r="E6" i="7" s="1"/>
  <c r="H18" i="7"/>
  <c r="C6" i="7" s="1"/>
  <c r="J5" i="2"/>
  <c r="J6" i="2"/>
  <c r="J7" i="2"/>
  <c r="J4" i="2"/>
  <c r="I5" i="2"/>
  <c r="F6" i="6"/>
  <c r="F7" i="6"/>
  <c r="F8" i="6"/>
  <c r="F5" i="6"/>
  <c r="I4" i="2" s="1"/>
  <c r="I6" i="5"/>
  <c r="I7" i="5"/>
  <c r="I8" i="5"/>
  <c r="I5" i="5"/>
  <c r="G4" i="2" s="1"/>
  <c r="I6" i="4"/>
  <c r="I7" i="4"/>
  <c r="I8" i="4"/>
  <c r="I5" i="4"/>
  <c r="F4" i="2" s="1"/>
  <c r="I5" i="3"/>
  <c r="I6" i="3"/>
  <c r="D6" i="2" s="1"/>
  <c r="I7" i="3"/>
  <c r="D7" i="2" s="1"/>
  <c r="I4" i="3"/>
  <c r="D4" i="2" s="1"/>
  <c r="O5" i="1"/>
  <c r="C5" i="2" s="1"/>
  <c r="O6" i="1"/>
  <c r="O7" i="1"/>
  <c r="O4" i="1"/>
  <c r="N5" i="1"/>
  <c r="N6" i="1"/>
  <c r="N7" i="1"/>
  <c r="J5" i="1"/>
  <c r="J6" i="1"/>
  <c r="J7" i="1"/>
  <c r="F5" i="1"/>
  <c r="F6" i="1"/>
  <c r="F7" i="1"/>
  <c r="N4" i="1"/>
  <c r="J4" i="1"/>
  <c r="F4" i="1"/>
  <c r="I6" i="2"/>
  <c r="I7" i="2"/>
  <c r="F5" i="2"/>
  <c r="G5" i="2"/>
  <c r="F6" i="2"/>
  <c r="G6" i="2"/>
  <c r="F7" i="2"/>
  <c r="H7" i="2" s="1"/>
  <c r="G7" i="2"/>
  <c r="D5" i="2"/>
  <c r="C7" i="2"/>
  <c r="N13" i="7" l="1"/>
  <c r="B6" i="7" s="1"/>
  <c r="D6" i="7" s="1"/>
  <c r="G6" i="7"/>
  <c r="H6" i="2"/>
  <c r="H5" i="2"/>
  <c r="H4" i="2"/>
  <c r="E7" i="2"/>
  <c r="L7" i="2" s="1"/>
  <c r="E5" i="2"/>
  <c r="M5" i="2" s="1"/>
  <c r="C6" i="2"/>
  <c r="E6" i="2" s="1"/>
  <c r="L6" i="2" s="1"/>
  <c r="C4" i="2"/>
  <c r="E4" i="2" s="1"/>
  <c r="L4" i="2" s="1"/>
  <c r="I6" i="7" l="1"/>
  <c r="K6" i="7" s="1"/>
  <c r="L5" i="2"/>
  <c r="M7" i="2"/>
  <c r="M6" i="2"/>
  <c r="M4" i="2"/>
  <c r="L6" i="7" l="1"/>
</calcChain>
</file>

<file path=xl/sharedStrings.xml><?xml version="1.0" encoding="utf-8"?>
<sst xmlns="http://schemas.openxmlformats.org/spreadsheetml/2006/main" count="153" uniqueCount="51">
  <si>
    <t>PARCIAL 1</t>
  </si>
  <si>
    <t>PARCIAL 2</t>
  </si>
  <si>
    <t>PARCIAL 3</t>
  </si>
  <si>
    <t>iRATs</t>
  </si>
  <si>
    <t>tRATs</t>
  </si>
  <si>
    <t>Trabajos de aplicación</t>
  </si>
  <si>
    <t>Evaluación de pares</t>
  </si>
  <si>
    <t>ASISTENCIA</t>
  </si>
  <si>
    <t>ALUMNO1</t>
  </si>
  <si>
    <t>ALUMNO2</t>
  </si>
  <si>
    <t>ALUMNO3</t>
  </si>
  <si>
    <t>ALUMNO4</t>
  </si>
  <si>
    <t>Individual</t>
  </si>
  <si>
    <t>En equipos</t>
  </si>
  <si>
    <t>PARCIALES</t>
  </si>
  <si>
    <t>PROMEDIO</t>
  </si>
  <si>
    <t>R</t>
  </si>
  <si>
    <t>BMB</t>
  </si>
  <si>
    <t>B</t>
  </si>
  <si>
    <t>D</t>
  </si>
  <si>
    <t>MB</t>
  </si>
  <si>
    <t>S</t>
  </si>
  <si>
    <t>PARTE 1</t>
  </si>
  <si>
    <t>PARTE 2</t>
  </si>
  <si>
    <t>PARTE 3</t>
  </si>
  <si>
    <t>UT0</t>
  </si>
  <si>
    <t>UT1</t>
  </si>
  <si>
    <t>UT3.1</t>
  </si>
  <si>
    <t>UT3.2</t>
  </si>
  <si>
    <t>UT4</t>
  </si>
  <si>
    <t>UT5</t>
  </si>
  <si>
    <t>iRAT</t>
  </si>
  <si>
    <t>tRAT</t>
  </si>
  <si>
    <t>TA</t>
  </si>
  <si>
    <t>TA1</t>
  </si>
  <si>
    <t>TA2</t>
  </si>
  <si>
    <t>TA3</t>
  </si>
  <si>
    <t>0 - 30: D</t>
  </si>
  <si>
    <t>31 - 64: R</t>
  </si>
  <si>
    <t>65 - 74: B</t>
  </si>
  <si>
    <t>75 - 86: BMB</t>
  </si>
  <si>
    <t>87 - 92: MB</t>
  </si>
  <si>
    <t>93 - 100: S</t>
  </si>
  <si>
    <t>NOTA</t>
  </si>
  <si>
    <t>RESULTADO</t>
  </si>
  <si>
    <t>ALGORITMOS Y ESTRUCTURA DE DATOS 1</t>
  </si>
  <si>
    <t>MARCELO STABILE</t>
  </si>
  <si>
    <t>Evaluación 
de pares</t>
  </si>
  <si>
    <t>Trabajos 
de aplicación</t>
  </si>
  <si>
    <t>iPEERs</t>
  </si>
  <si>
    <t>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</si>
</sst>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theme="0" tint="-0.34998626667073579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0" tint="-0.34998626667073579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3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2" fontId="6" fillId="3" borderId="3" xfId="0" applyNumberFormat="1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2" fontId="0" fillId="4" borderId="1" xfId="0" applyNumberFormat="1" applyFill="1" applyBorder="1" applyAlignment="1">
      <alignment horizontal="center"/>
    </xf>
    <xf numFmtId="0" fontId="2" fillId="4" borderId="3" xfId="0" applyFont="1" applyFill="1" applyBorder="1" applyAlignment="1">
      <alignment horizontal="center" vertical="center"/>
    </xf>
    <xf numFmtId="2" fontId="5" fillId="5" borderId="3" xfId="0" applyNumberFormat="1" applyFont="1" applyFill="1" applyBorder="1" applyAlignment="1">
      <alignment horizontal="center" vertical="center"/>
    </xf>
    <xf numFmtId="2" fontId="3" fillId="5" borderId="3" xfId="0" applyNumberFormat="1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2" fontId="6" fillId="3" borderId="13" xfId="0" applyNumberFormat="1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2" fontId="1" fillId="0" borderId="15" xfId="0" applyNumberFormat="1" applyFont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2" fontId="2" fillId="0" borderId="11" xfId="0" applyNumberFormat="1" applyFont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 wrapText="1"/>
    </xf>
    <xf numFmtId="2" fontId="5" fillId="5" borderId="17" xfId="0" applyNumberFormat="1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/>
    </xf>
    <xf numFmtId="2" fontId="2" fillId="0" borderId="15" xfId="0" applyNumberFormat="1" applyFont="1" applyBorder="1" applyAlignment="1">
      <alignment horizontal="center" vertical="center"/>
    </xf>
    <xf numFmtId="0" fontId="3" fillId="6" borderId="20" xfId="0" applyFont="1" applyFill="1" applyBorder="1" applyAlignment="1">
      <alignment horizontal="center" vertical="center" wrapText="1"/>
    </xf>
    <xf numFmtId="2" fontId="0" fillId="4" borderId="21" xfId="0" applyNumberForma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 wrapText="1"/>
    </xf>
    <xf numFmtId="2" fontId="3" fillId="5" borderId="1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1D640-A400-4B00-A147-2A06334D6F75}">
  <sheetPr>
    <pageSetUpPr fitToPage="1"/>
  </sheetPr>
  <dimension ref="B1:N112"/>
  <sheetViews>
    <sheetView tabSelected="1" zoomScale="120" zoomScaleNormal="120" workbookViewId="0">
      <selection activeCell="G2" sqref="G2"/>
    </sheetView>
  </sheetViews>
  <sheetFormatPr baseColWidth="10" defaultColWidth="11.77734375" defaultRowHeight="14.4" x14ac:dyDescent="0.3"/>
  <cols>
    <col min="1" max="1" width="3.77734375" style="32" customWidth="1"/>
    <col min="2" max="14" width="11.77734375" style="32"/>
    <col min="15" max="15" width="3.77734375" style="32" customWidth="1"/>
    <col min="16" max="16384" width="11.77734375" style="32"/>
  </cols>
  <sheetData>
    <row r="1" spans="2:14" s="52" customFormat="1" ht="21" x14ac:dyDescent="0.3">
      <c r="B1" s="52" t="s">
        <v>45</v>
      </c>
    </row>
    <row r="2" spans="2:14" s="52" customFormat="1" ht="19.95" customHeight="1" x14ac:dyDescent="0.3"/>
    <row r="3" spans="2:14" s="52" customFormat="1" ht="21" x14ac:dyDescent="0.3">
      <c r="B3" s="52" t="s">
        <v>46</v>
      </c>
    </row>
    <row r="4" spans="2:14" s="53" customFormat="1" ht="19.95" customHeight="1" thickBot="1" x14ac:dyDescent="0.35">
      <c r="B4" s="54"/>
      <c r="C4" s="54"/>
      <c r="E4" s="54"/>
      <c r="F4" s="54"/>
      <c r="G4" s="54"/>
    </row>
    <row r="5" spans="2:14" ht="30" customHeight="1" x14ac:dyDescent="0.3">
      <c r="B5" s="55" t="s">
        <v>14</v>
      </c>
      <c r="C5" s="56" t="s">
        <v>3</v>
      </c>
      <c r="D5" s="59" t="s">
        <v>12</v>
      </c>
      <c r="E5" s="55" t="s">
        <v>4</v>
      </c>
      <c r="F5" s="56" t="s">
        <v>48</v>
      </c>
      <c r="G5" s="59" t="s">
        <v>13</v>
      </c>
      <c r="H5" s="68" t="s">
        <v>47</v>
      </c>
      <c r="I5" s="66" t="s">
        <v>15</v>
      </c>
      <c r="J5" s="63" t="s">
        <v>7</v>
      </c>
      <c r="K5" s="51" t="s">
        <v>43</v>
      </c>
      <c r="L5" s="61" t="s">
        <v>44</v>
      </c>
    </row>
    <row r="6" spans="2:14" ht="30" customHeight="1" thickBot="1" x14ac:dyDescent="0.35">
      <c r="B6" s="57">
        <f>+N13</f>
        <v>0</v>
      </c>
      <c r="C6" s="58">
        <f>+H18</f>
        <v>4</v>
      </c>
      <c r="D6" s="60">
        <f>+B6*0.7+C6*0.3</f>
        <v>1.2</v>
      </c>
      <c r="E6" s="57">
        <f>+H23</f>
        <v>3</v>
      </c>
      <c r="F6" s="58">
        <f>+H28</f>
        <v>0</v>
      </c>
      <c r="G6" s="60">
        <f>+E6*0.5+F6*0.5</f>
        <v>1.5</v>
      </c>
      <c r="H6" s="69">
        <f>+E33</f>
        <v>0</v>
      </c>
      <c r="I6" s="67">
        <f>D6*0.5+G6*0.45+H6*0.05</f>
        <v>1.2749999999999999</v>
      </c>
      <c r="J6" s="64">
        <v>76</v>
      </c>
      <c r="K6" s="65" t="str">
        <f>LOOKUP(ROUNDDOWN(I6,0),M17:M22,L17:L22)</f>
        <v>D</v>
      </c>
      <c r="L6" s="62" t="str">
        <f>IF( AND(J6&gt;75,ROUNDDOWN(I6,0)&gt;=3), "Aprobado", "No aprobado")</f>
        <v>No aprobado</v>
      </c>
    </row>
    <row r="7" spans="2:14" s="40" customFormat="1" ht="10.199999999999999" x14ac:dyDescent="0.3">
      <c r="B7" s="40">
        <v>0.7</v>
      </c>
      <c r="C7" s="40">
        <v>0.3</v>
      </c>
      <c r="E7" s="40">
        <v>0.5</v>
      </c>
      <c r="F7" s="40">
        <v>0.5</v>
      </c>
    </row>
    <row r="8" spans="2:14" s="41" customFormat="1" ht="10.199999999999999" x14ac:dyDescent="0.3">
      <c r="D8" s="41">
        <v>0.5</v>
      </c>
      <c r="G8" s="41">
        <v>0.45</v>
      </c>
      <c r="H8" s="41">
        <v>0.05</v>
      </c>
    </row>
    <row r="9" spans="2:14" ht="19.95" customHeight="1" x14ac:dyDescent="0.3"/>
    <row r="10" spans="2:14" s="31" customFormat="1" ht="18" x14ac:dyDescent="0.3">
      <c r="B10" s="31" t="s">
        <v>14</v>
      </c>
    </row>
    <row r="11" spans="2:14" ht="15" thickBot="1" x14ac:dyDescent="0.35">
      <c r="B11" s="33"/>
      <c r="C11" s="33"/>
      <c r="E11" s="33"/>
      <c r="F11" s="33"/>
      <c r="G11" s="33"/>
    </row>
    <row r="12" spans="2:14" ht="30" customHeight="1" x14ac:dyDescent="0.3">
      <c r="B12" s="42" t="s">
        <v>22</v>
      </c>
      <c r="C12" s="43" t="s">
        <v>23</v>
      </c>
      <c r="D12" s="43" t="s">
        <v>24</v>
      </c>
      <c r="E12" s="44" t="s">
        <v>0</v>
      </c>
      <c r="F12" s="42" t="s">
        <v>22</v>
      </c>
      <c r="G12" s="43" t="s">
        <v>23</v>
      </c>
      <c r="H12" s="43" t="s">
        <v>24</v>
      </c>
      <c r="I12" s="48" t="s">
        <v>1</v>
      </c>
      <c r="J12" s="42" t="s">
        <v>22</v>
      </c>
      <c r="K12" s="43" t="s">
        <v>23</v>
      </c>
      <c r="L12" s="43" t="s">
        <v>24</v>
      </c>
      <c r="M12" s="49" t="s">
        <v>2</v>
      </c>
      <c r="N12" s="51" t="s">
        <v>15</v>
      </c>
    </row>
    <row r="13" spans="2:14" ht="30" customHeight="1" thickBot="1" x14ac:dyDescent="0.35">
      <c r="B13" s="45"/>
      <c r="C13" s="46"/>
      <c r="D13" s="46"/>
      <c r="E13" s="47">
        <f>IF(SUM(B13:D13)=0,0,IF( OR(C13&lt;3,D13&lt;3)=TRUE, 2, AVERAGE(B13:D13)))</f>
        <v>0</v>
      </c>
      <c r="F13" s="45"/>
      <c r="G13" s="46"/>
      <c r="H13" s="46"/>
      <c r="I13" s="47">
        <f t="shared" ref="I13" si="0">IF(SUM(F13:H13)=0,0,IF( OR(G13&lt;3,H13&lt;3)=TRUE, 2, AVERAGE(F13:H13)))</f>
        <v>0</v>
      </c>
      <c r="J13" s="45"/>
      <c r="K13" s="46"/>
      <c r="L13" s="46"/>
      <c r="M13" s="47">
        <f t="shared" ref="M13" si="1">IF(SUM(J13:L13)=0,0,IF( OR(K13&lt;3,L13&lt;3)=TRUE, 2, AVERAGE(J13:L13)))</f>
        <v>0</v>
      </c>
      <c r="N13" s="50">
        <f>AVERAGE(E13,I13,M13)</f>
        <v>0</v>
      </c>
    </row>
    <row r="14" spans="2:14" ht="19.95" customHeight="1" x14ac:dyDescent="0.3"/>
    <row r="15" spans="2:14" s="31" customFormat="1" ht="18" x14ac:dyDescent="0.3">
      <c r="B15" s="31" t="s">
        <v>3</v>
      </c>
    </row>
    <row r="16" spans="2:14" ht="15" thickBot="1" x14ac:dyDescent="0.35">
      <c r="B16" s="33"/>
      <c r="C16" s="33"/>
      <c r="E16" s="33"/>
      <c r="F16" s="33"/>
      <c r="G16" s="33"/>
    </row>
    <row r="17" spans="2:13" ht="30" customHeight="1" x14ac:dyDescent="0.3">
      <c r="B17" s="42" t="s">
        <v>25</v>
      </c>
      <c r="C17" s="43" t="s">
        <v>26</v>
      </c>
      <c r="D17" s="43" t="s">
        <v>27</v>
      </c>
      <c r="E17" s="43" t="s">
        <v>28</v>
      </c>
      <c r="F17" s="43" t="s">
        <v>29</v>
      </c>
      <c r="G17" s="43" t="s">
        <v>30</v>
      </c>
      <c r="H17" s="44" t="s">
        <v>31</v>
      </c>
      <c r="L17" s="34" t="s">
        <v>19</v>
      </c>
      <c r="M17" s="35">
        <v>1</v>
      </c>
    </row>
    <row r="18" spans="2:13" ht="30" customHeight="1" thickBot="1" x14ac:dyDescent="0.35">
      <c r="B18" s="45">
        <v>4</v>
      </c>
      <c r="C18" s="46">
        <v>4</v>
      </c>
      <c r="D18" s="46"/>
      <c r="E18" s="46"/>
      <c r="F18" s="46"/>
      <c r="G18" s="46"/>
      <c r="H18" s="47">
        <f>AVERAGE(B18:G18)</f>
        <v>4</v>
      </c>
      <c r="L18" s="36" t="s">
        <v>16</v>
      </c>
      <c r="M18" s="37">
        <v>2</v>
      </c>
    </row>
    <row r="19" spans="2:13" ht="19.95" customHeight="1" x14ac:dyDescent="0.3">
      <c r="L19" s="36" t="s">
        <v>18</v>
      </c>
      <c r="M19" s="37">
        <v>3</v>
      </c>
    </row>
    <row r="20" spans="2:13" s="31" customFormat="1" ht="18" x14ac:dyDescent="0.3">
      <c r="B20" s="31" t="s">
        <v>4</v>
      </c>
      <c r="L20" s="36" t="s">
        <v>17</v>
      </c>
      <c r="M20" s="37">
        <v>4</v>
      </c>
    </row>
    <row r="21" spans="2:13" ht="15" thickBot="1" x14ac:dyDescent="0.35">
      <c r="B21" s="33"/>
      <c r="C21" s="33"/>
      <c r="E21" s="33"/>
      <c r="F21" s="33"/>
      <c r="G21" s="33"/>
      <c r="L21" s="36" t="s">
        <v>20</v>
      </c>
      <c r="M21" s="37">
        <v>5</v>
      </c>
    </row>
    <row r="22" spans="2:13" ht="30" customHeight="1" thickBot="1" x14ac:dyDescent="0.35">
      <c r="B22" s="42" t="s">
        <v>25</v>
      </c>
      <c r="C22" s="43" t="s">
        <v>26</v>
      </c>
      <c r="D22" s="43" t="s">
        <v>27</v>
      </c>
      <c r="E22" s="43" t="s">
        <v>28</v>
      </c>
      <c r="F22" s="43" t="s">
        <v>29</v>
      </c>
      <c r="G22" s="43" t="s">
        <v>30</v>
      </c>
      <c r="H22" s="44" t="s">
        <v>32</v>
      </c>
      <c r="L22" s="38" t="s">
        <v>21</v>
      </c>
      <c r="M22" s="39">
        <v>6</v>
      </c>
    </row>
    <row r="23" spans="2:13" ht="30" customHeight="1" thickBot="1" x14ac:dyDescent="0.35">
      <c r="B23" s="45">
        <v>3</v>
      </c>
      <c r="C23" s="46"/>
      <c r="D23" s="46"/>
      <c r="E23" s="46"/>
      <c r="F23" s="46"/>
      <c r="G23" s="46"/>
      <c r="H23" s="47">
        <f>AVERAGE(B23:G23)</f>
        <v>3</v>
      </c>
    </row>
    <row r="24" spans="2:13" ht="19.95" customHeight="1" x14ac:dyDescent="0.3"/>
    <row r="25" spans="2:13" s="31" customFormat="1" ht="18" x14ac:dyDescent="0.3">
      <c r="B25" s="31" t="s">
        <v>50</v>
      </c>
    </row>
    <row r="26" spans="2:13" ht="15" thickBot="1" x14ac:dyDescent="0.35">
      <c r="B26" s="33"/>
      <c r="C26" s="33"/>
      <c r="E26" s="33"/>
      <c r="F26" s="33"/>
      <c r="G26" s="33"/>
    </row>
    <row r="27" spans="2:13" ht="30" customHeight="1" x14ac:dyDescent="0.3">
      <c r="B27" s="42" t="s">
        <v>25</v>
      </c>
      <c r="C27" s="43" t="s">
        <v>26</v>
      </c>
      <c r="D27" s="43" t="s">
        <v>27</v>
      </c>
      <c r="E27" s="43" t="s">
        <v>28</v>
      </c>
      <c r="F27" s="43" t="s">
        <v>29</v>
      </c>
      <c r="G27" s="43" t="s">
        <v>30</v>
      </c>
      <c r="H27" s="44" t="s">
        <v>32</v>
      </c>
    </row>
    <row r="28" spans="2:13" ht="30" customHeight="1" thickBot="1" x14ac:dyDescent="0.35">
      <c r="B28" s="45"/>
      <c r="C28" s="46"/>
      <c r="D28" s="46"/>
      <c r="E28" s="46"/>
      <c r="F28" s="46"/>
      <c r="G28" s="46"/>
      <c r="H28" s="47">
        <f>IF(SUM(B28:G28)=0,0,AVERAGE(B28:G28))</f>
        <v>0</v>
      </c>
    </row>
    <row r="29" spans="2:13" ht="19.95" customHeight="1" x14ac:dyDescent="0.3"/>
    <row r="30" spans="2:13" s="31" customFormat="1" ht="18" x14ac:dyDescent="0.3">
      <c r="B30" s="31" t="s">
        <v>49</v>
      </c>
    </row>
    <row r="31" spans="2:13" ht="15" thickBot="1" x14ac:dyDescent="0.35">
      <c r="B31" s="33"/>
      <c r="C31" s="33"/>
      <c r="E31" s="33"/>
      <c r="F31" s="33"/>
      <c r="G31" s="33"/>
    </row>
    <row r="32" spans="2:13" ht="30" customHeight="1" x14ac:dyDescent="0.3">
      <c r="B32" s="42" t="s">
        <v>34</v>
      </c>
      <c r="C32" s="43" t="s">
        <v>35</v>
      </c>
      <c r="D32" s="43" t="s">
        <v>36</v>
      </c>
      <c r="E32" s="44" t="s">
        <v>33</v>
      </c>
    </row>
    <row r="33" spans="2:5" ht="30" customHeight="1" thickBot="1" x14ac:dyDescent="0.35">
      <c r="B33" s="45"/>
      <c r="C33" s="46"/>
      <c r="D33" s="46"/>
      <c r="E33" s="47">
        <f>IF(SUM(B33:D33)=0,0,AVERAGE(B33:D33))</f>
        <v>0</v>
      </c>
    </row>
    <row r="34" spans="2:5" ht="30" customHeight="1" x14ac:dyDescent="0.3"/>
    <row r="35" spans="2:5" ht="30" customHeight="1" x14ac:dyDescent="0.3"/>
    <row r="36" spans="2:5" ht="30" customHeight="1" x14ac:dyDescent="0.3"/>
    <row r="37" spans="2:5" ht="30" customHeight="1" x14ac:dyDescent="0.3"/>
    <row r="38" spans="2:5" ht="30" customHeight="1" x14ac:dyDescent="0.3"/>
    <row r="39" spans="2:5" ht="30" customHeight="1" x14ac:dyDescent="0.3"/>
    <row r="40" spans="2:5" ht="30" customHeight="1" x14ac:dyDescent="0.3"/>
    <row r="41" spans="2:5" ht="30" customHeight="1" x14ac:dyDescent="0.3"/>
    <row r="42" spans="2:5" ht="30" customHeight="1" x14ac:dyDescent="0.3"/>
    <row r="43" spans="2:5" ht="30" customHeight="1" x14ac:dyDescent="0.3"/>
    <row r="44" spans="2:5" ht="30" customHeight="1" x14ac:dyDescent="0.3"/>
    <row r="45" spans="2:5" ht="30" customHeight="1" x14ac:dyDescent="0.3"/>
    <row r="46" spans="2:5" ht="30" customHeight="1" x14ac:dyDescent="0.3"/>
    <row r="47" spans="2:5" ht="30" customHeight="1" x14ac:dyDescent="0.3"/>
    <row r="48" spans="2:5" ht="30" customHeight="1" x14ac:dyDescent="0.3"/>
    <row r="49" ht="30" customHeight="1" x14ac:dyDescent="0.3"/>
    <row r="50" ht="30" customHeight="1" x14ac:dyDescent="0.3"/>
    <row r="51" ht="30" customHeight="1" x14ac:dyDescent="0.3"/>
    <row r="52" ht="30" customHeight="1" x14ac:dyDescent="0.3"/>
    <row r="53" ht="30" customHeight="1" x14ac:dyDescent="0.3"/>
    <row r="54" ht="30" customHeight="1" x14ac:dyDescent="0.3"/>
    <row r="55" ht="30" customHeight="1" x14ac:dyDescent="0.3"/>
    <row r="56" ht="30" customHeight="1" x14ac:dyDescent="0.3"/>
    <row r="57" ht="30" customHeight="1" x14ac:dyDescent="0.3"/>
    <row r="58" ht="30" customHeight="1" x14ac:dyDescent="0.3"/>
    <row r="59" ht="30" customHeight="1" x14ac:dyDescent="0.3"/>
    <row r="60" ht="30" customHeight="1" x14ac:dyDescent="0.3"/>
    <row r="61" ht="30" customHeight="1" x14ac:dyDescent="0.3"/>
    <row r="62" ht="30" customHeight="1" x14ac:dyDescent="0.3"/>
    <row r="63" ht="30" customHeight="1" x14ac:dyDescent="0.3"/>
    <row r="64" ht="30" customHeight="1" x14ac:dyDescent="0.3"/>
    <row r="65" ht="30" customHeight="1" x14ac:dyDescent="0.3"/>
    <row r="66" ht="30" customHeight="1" x14ac:dyDescent="0.3"/>
    <row r="67" ht="30" customHeight="1" x14ac:dyDescent="0.3"/>
    <row r="68" ht="30" customHeight="1" x14ac:dyDescent="0.3"/>
    <row r="69" ht="30" customHeight="1" x14ac:dyDescent="0.3"/>
    <row r="70" ht="30" customHeight="1" x14ac:dyDescent="0.3"/>
    <row r="71" ht="30" customHeight="1" x14ac:dyDescent="0.3"/>
    <row r="72" ht="30" customHeight="1" x14ac:dyDescent="0.3"/>
    <row r="73" ht="30" customHeight="1" x14ac:dyDescent="0.3"/>
    <row r="74" ht="30" customHeight="1" x14ac:dyDescent="0.3"/>
    <row r="75" ht="30" customHeight="1" x14ac:dyDescent="0.3"/>
    <row r="76" ht="30" customHeight="1" x14ac:dyDescent="0.3"/>
    <row r="77" ht="30" customHeight="1" x14ac:dyDescent="0.3"/>
    <row r="78" ht="30" customHeight="1" x14ac:dyDescent="0.3"/>
    <row r="79" ht="30" customHeight="1" x14ac:dyDescent="0.3"/>
    <row r="80" ht="30" customHeight="1" x14ac:dyDescent="0.3"/>
    <row r="81" ht="30" customHeight="1" x14ac:dyDescent="0.3"/>
    <row r="82" ht="30" customHeight="1" x14ac:dyDescent="0.3"/>
    <row r="83" ht="30" customHeight="1" x14ac:dyDescent="0.3"/>
    <row r="84" ht="30" customHeight="1" x14ac:dyDescent="0.3"/>
    <row r="85" ht="30" customHeight="1" x14ac:dyDescent="0.3"/>
    <row r="86" ht="30" customHeight="1" x14ac:dyDescent="0.3"/>
    <row r="87" ht="30" customHeight="1" x14ac:dyDescent="0.3"/>
    <row r="88" ht="30" customHeight="1" x14ac:dyDescent="0.3"/>
    <row r="89" ht="30" customHeight="1" x14ac:dyDescent="0.3"/>
    <row r="90" ht="30" customHeight="1" x14ac:dyDescent="0.3"/>
    <row r="91" ht="30" customHeight="1" x14ac:dyDescent="0.3"/>
    <row r="92" ht="30" customHeight="1" x14ac:dyDescent="0.3"/>
    <row r="93" ht="30" customHeight="1" x14ac:dyDescent="0.3"/>
    <row r="94" ht="30" customHeight="1" x14ac:dyDescent="0.3"/>
    <row r="95" ht="30" customHeight="1" x14ac:dyDescent="0.3"/>
    <row r="96" ht="30" customHeight="1" x14ac:dyDescent="0.3"/>
    <row r="97" ht="30" customHeight="1" x14ac:dyDescent="0.3"/>
    <row r="98" ht="30" customHeight="1" x14ac:dyDescent="0.3"/>
    <row r="99" ht="30" customHeight="1" x14ac:dyDescent="0.3"/>
    <row r="100" ht="30" customHeight="1" x14ac:dyDescent="0.3"/>
    <row r="101" ht="30" customHeight="1" x14ac:dyDescent="0.3"/>
    <row r="102" ht="30" customHeight="1" x14ac:dyDescent="0.3"/>
    <row r="103" ht="30" customHeight="1" x14ac:dyDescent="0.3"/>
    <row r="104" ht="30" customHeight="1" x14ac:dyDescent="0.3"/>
    <row r="105" ht="30" customHeight="1" x14ac:dyDescent="0.3"/>
    <row r="106" ht="30" customHeight="1" x14ac:dyDescent="0.3"/>
    <row r="107" ht="30" customHeight="1" x14ac:dyDescent="0.3"/>
    <row r="108" ht="30" customHeight="1" x14ac:dyDescent="0.3"/>
    <row r="109" ht="30" customHeight="1" x14ac:dyDescent="0.3"/>
    <row r="110" ht="30" customHeight="1" x14ac:dyDescent="0.3"/>
    <row r="111" ht="30" customHeight="1" x14ac:dyDescent="0.3"/>
    <row r="112" ht="30" customHeight="1" x14ac:dyDescent="0.3"/>
  </sheetData>
  <conditionalFormatting sqref="I6">
    <cfRule type="cellIs" dxfId="1" priority="1" operator="lessThan">
      <formula>2.5</formula>
    </cfRule>
  </conditionalFormatting>
  <pageMargins left="0.25" right="0.25" top="0.75" bottom="0.75" header="0.3" footer="0.3"/>
  <pageSetup paperSize="9" scale="63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6"/>
  <sheetViews>
    <sheetView workbookViewId="0">
      <selection activeCell="H19" sqref="H19"/>
    </sheetView>
  </sheetViews>
  <sheetFormatPr baseColWidth="10" defaultColWidth="8.88671875" defaultRowHeight="14.4" x14ac:dyDescent="0.3"/>
  <cols>
    <col min="10" max="10" width="11.33203125" bestFit="1" customWidth="1"/>
    <col min="11" max="11" width="9.21875" bestFit="1" customWidth="1"/>
    <col min="12" max="12" width="7.6640625" customWidth="1"/>
    <col min="13" max="13" width="13.109375" bestFit="1" customWidth="1"/>
    <col min="14" max="14" width="12.21875" customWidth="1"/>
    <col min="15" max="15" width="4.88671875" bestFit="1" customWidth="1"/>
  </cols>
  <sheetData>
    <row r="1" spans="2:13" x14ac:dyDescent="0.3">
      <c r="E1" s="7">
        <v>0.5</v>
      </c>
      <c r="H1" s="7">
        <v>0.45</v>
      </c>
      <c r="I1" s="7">
        <v>0.05</v>
      </c>
      <c r="J1" s="7"/>
    </row>
    <row r="2" spans="2:13" ht="15" thickBot="1" x14ac:dyDescent="0.35">
      <c r="C2" s="6">
        <v>0.7</v>
      </c>
      <c r="D2" s="6">
        <v>0.3</v>
      </c>
      <c r="F2" s="6">
        <v>0.5</v>
      </c>
      <c r="G2" s="6">
        <v>0.5</v>
      </c>
      <c r="H2" s="6"/>
    </row>
    <row r="3" spans="2:13" ht="24.6" thickBot="1" x14ac:dyDescent="0.35">
      <c r="C3" s="1" t="s">
        <v>14</v>
      </c>
      <c r="D3" s="2" t="s">
        <v>3</v>
      </c>
      <c r="E3" s="30" t="s">
        <v>12</v>
      </c>
      <c r="F3" s="2" t="s">
        <v>4</v>
      </c>
      <c r="G3" s="2" t="s">
        <v>5</v>
      </c>
      <c r="H3" s="30" t="s">
        <v>13</v>
      </c>
      <c r="I3" s="30" t="s">
        <v>6</v>
      </c>
      <c r="J3" s="24" t="s">
        <v>15</v>
      </c>
      <c r="K3" s="25" t="s">
        <v>7</v>
      </c>
      <c r="L3" s="2" t="s">
        <v>43</v>
      </c>
      <c r="M3" s="2" t="s">
        <v>44</v>
      </c>
    </row>
    <row r="4" spans="2:13" ht="15" thickBot="1" x14ac:dyDescent="0.35">
      <c r="B4" s="3" t="s">
        <v>8</v>
      </c>
      <c r="C4" s="9">
        <f>+Parciales!O4</f>
        <v>2</v>
      </c>
      <c r="D4" s="9">
        <f>+iRAT!I4</f>
        <v>2.5</v>
      </c>
      <c r="E4" s="28">
        <f>+C4*0.7+D4*0.3</f>
        <v>2.15</v>
      </c>
      <c r="F4" s="9">
        <f>+tRAT!I5</f>
        <v>2.5</v>
      </c>
      <c r="G4" s="9">
        <f>+TA!I5</f>
        <v>4.333333333333333</v>
      </c>
      <c r="H4" s="28">
        <f>+F4*0.5+G4*0.5</f>
        <v>3.4166666666666665</v>
      </c>
      <c r="I4" s="29">
        <f>+iPEER!F5</f>
        <v>4.333333333333333</v>
      </c>
      <c r="J4" s="26">
        <f>E4*0.5+H4*0.45+I4*0.05</f>
        <v>2.8291666666666666</v>
      </c>
      <c r="K4" s="27">
        <v>76</v>
      </c>
      <c r="L4" s="9" t="str">
        <f>LOOKUP(ROUNDDOWN(J4,0),G11:G16,F11:F16)</f>
        <v>R</v>
      </c>
      <c r="M4" s="4" t="str">
        <f>IF( AND(K4&gt;75,ROUNDDOWN(J4,0)&gt;=3), "Aprobado", "No aprobado")</f>
        <v>No aprobado</v>
      </c>
    </row>
    <row r="5" spans="2:13" ht="15" thickBot="1" x14ac:dyDescent="0.35">
      <c r="B5" s="5" t="s">
        <v>9</v>
      </c>
      <c r="C5" s="9">
        <f>+Parciales!O5</f>
        <v>2.5555555555555554</v>
      </c>
      <c r="D5" s="9">
        <f>+iRAT!I5</f>
        <v>3.5</v>
      </c>
      <c r="E5" s="28">
        <f t="shared" ref="E5:E7" si="0">+C5*0.7+D5*0.3</f>
        <v>2.8388888888888886</v>
      </c>
      <c r="F5" s="9">
        <f>+tRAT!I6</f>
        <v>3.5</v>
      </c>
      <c r="G5" s="9">
        <f>+TA!I6</f>
        <v>3.6666666666666665</v>
      </c>
      <c r="H5" s="28">
        <f t="shared" ref="H5:H7" si="1">+F5*0.5+G5*0.5</f>
        <v>3.583333333333333</v>
      </c>
      <c r="I5" s="29">
        <f>+iPEER!F6</f>
        <v>3</v>
      </c>
      <c r="J5" s="26">
        <f t="shared" ref="J5:J7" si="2">E5*0.5+H5*0.45+I5*0.05</f>
        <v>3.181944444444444</v>
      </c>
      <c r="K5" s="27">
        <v>100</v>
      </c>
      <c r="L5" s="9" t="str">
        <f t="shared" ref="L5:L7" si="3">LOOKUP(ROUNDDOWN(J5,0),G12:G17,F12:F17)</f>
        <v>B</v>
      </c>
      <c r="M5" s="4" t="str">
        <f t="shared" ref="M5:M7" si="4">IF( AND(K5&gt;75,ROUNDDOWN(J5,0)&gt;=3), "Aprobado", "No aprobado")</f>
        <v>Aprobado</v>
      </c>
    </row>
    <row r="6" spans="2:13" ht="15" thickBot="1" x14ac:dyDescent="0.35">
      <c r="B6" s="5" t="s">
        <v>10</v>
      </c>
      <c r="C6" s="9">
        <f>+Parciales!O6</f>
        <v>2.7777777777777781</v>
      </c>
      <c r="D6" s="9">
        <f>+iRAT!I6</f>
        <v>3.3333333333333335</v>
      </c>
      <c r="E6" s="28">
        <f t="shared" si="0"/>
        <v>2.9444444444444446</v>
      </c>
      <c r="F6" s="9">
        <f>+tRAT!I7</f>
        <v>3.3333333333333335</v>
      </c>
      <c r="G6" s="9">
        <f>+TA!I7</f>
        <v>2.8333333333333335</v>
      </c>
      <c r="H6" s="28">
        <f t="shared" si="1"/>
        <v>3.0833333333333335</v>
      </c>
      <c r="I6" s="29">
        <f>+iPEER!F7</f>
        <v>3.3333333333333335</v>
      </c>
      <c r="J6" s="26">
        <f t="shared" si="2"/>
        <v>3.026388888888889</v>
      </c>
      <c r="K6" s="27">
        <v>25</v>
      </c>
      <c r="L6" s="9" t="str">
        <f t="shared" si="3"/>
        <v>B</v>
      </c>
      <c r="M6" s="4" t="str">
        <f t="shared" si="4"/>
        <v>No aprobado</v>
      </c>
    </row>
    <row r="7" spans="2:13" ht="15" thickBot="1" x14ac:dyDescent="0.35">
      <c r="B7" s="5" t="s">
        <v>11</v>
      </c>
      <c r="C7" s="9">
        <f>+Parciales!O7</f>
        <v>3</v>
      </c>
      <c r="D7" s="9">
        <f>+iRAT!I7</f>
        <v>4.666666666666667</v>
      </c>
      <c r="E7" s="28">
        <f t="shared" si="0"/>
        <v>3.5</v>
      </c>
      <c r="F7" s="9">
        <f>+tRAT!I8</f>
        <v>4.666666666666667</v>
      </c>
      <c r="G7" s="9">
        <f>+TA!I8</f>
        <v>5.166666666666667</v>
      </c>
      <c r="H7" s="28">
        <f t="shared" si="1"/>
        <v>4.916666666666667</v>
      </c>
      <c r="I7" s="29">
        <f>+iPEER!F8</f>
        <v>5</v>
      </c>
      <c r="J7" s="26">
        <f t="shared" si="2"/>
        <v>4.2125000000000004</v>
      </c>
      <c r="K7" s="27">
        <v>90</v>
      </c>
      <c r="L7" s="9" t="str">
        <f t="shared" si="3"/>
        <v>BMB</v>
      </c>
      <c r="M7" s="4" t="str">
        <f t="shared" si="4"/>
        <v>Aprobado</v>
      </c>
    </row>
    <row r="10" spans="2:13" ht="15" thickBot="1" x14ac:dyDescent="0.35"/>
    <row r="11" spans="2:13" x14ac:dyDescent="0.3">
      <c r="D11" s="21">
        <v>1</v>
      </c>
      <c r="E11" s="15">
        <v>1.49</v>
      </c>
      <c r="F11" s="15" t="s">
        <v>19</v>
      </c>
      <c r="G11" s="16">
        <v>1</v>
      </c>
    </row>
    <row r="12" spans="2:13" x14ac:dyDescent="0.3">
      <c r="D12" s="22">
        <v>1.5</v>
      </c>
      <c r="E12" s="17">
        <v>2.4900000000000002</v>
      </c>
      <c r="F12" s="17" t="s">
        <v>16</v>
      </c>
      <c r="G12" s="18">
        <v>2</v>
      </c>
    </row>
    <row r="13" spans="2:13" x14ac:dyDescent="0.3">
      <c r="D13" s="22">
        <v>2.5</v>
      </c>
      <c r="E13" s="17">
        <v>3.49</v>
      </c>
      <c r="F13" s="17" t="s">
        <v>18</v>
      </c>
      <c r="G13" s="18">
        <v>3</v>
      </c>
    </row>
    <row r="14" spans="2:13" x14ac:dyDescent="0.3">
      <c r="D14" s="22">
        <v>3.5</v>
      </c>
      <c r="E14" s="17">
        <v>4.49</v>
      </c>
      <c r="F14" s="17" t="s">
        <v>17</v>
      </c>
      <c r="G14" s="18">
        <v>4</v>
      </c>
    </row>
    <row r="15" spans="2:13" x14ac:dyDescent="0.3">
      <c r="D15" s="22">
        <v>4.5</v>
      </c>
      <c r="E15" s="17">
        <v>5.49</v>
      </c>
      <c r="F15" s="17" t="s">
        <v>20</v>
      </c>
      <c r="G15" s="18">
        <v>5</v>
      </c>
    </row>
    <row r="16" spans="2:13" ht="15" thickBot="1" x14ac:dyDescent="0.35">
      <c r="D16" s="23">
        <v>5.5</v>
      </c>
      <c r="E16" s="19">
        <v>6</v>
      </c>
      <c r="F16" s="19" t="s">
        <v>21</v>
      </c>
      <c r="G16" s="20">
        <v>6</v>
      </c>
    </row>
  </sheetData>
  <conditionalFormatting sqref="J4:J7">
    <cfRule type="cellIs" dxfId="0" priority="1" operator="lessThan">
      <formula>2.5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O7"/>
  <sheetViews>
    <sheetView zoomScale="120" zoomScaleNormal="120" workbookViewId="0">
      <selection activeCell="C3" sqref="C3:O4"/>
    </sheetView>
  </sheetViews>
  <sheetFormatPr baseColWidth="10" defaultColWidth="8.88671875" defaultRowHeight="14.4" x14ac:dyDescent="0.3"/>
  <cols>
    <col min="3" max="15" width="9.77734375" customWidth="1"/>
  </cols>
  <sheetData>
    <row r="2" spans="2:15" ht="15" thickBot="1" x14ac:dyDescent="0.35">
      <c r="H2" s="6"/>
      <c r="I2" s="6"/>
      <c r="J2" s="6"/>
      <c r="L2" s="6"/>
    </row>
    <row r="3" spans="2:15" ht="15" thickBot="1" x14ac:dyDescent="0.35">
      <c r="C3" s="1" t="s">
        <v>22</v>
      </c>
      <c r="D3" s="1" t="s">
        <v>23</v>
      </c>
      <c r="E3" s="1" t="s">
        <v>24</v>
      </c>
      <c r="F3" s="10" t="s">
        <v>0</v>
      </c>
      <c r="G3" s="1" t="s">
        <v>22</v>
      </c>
      <c r="H3" s="1" t="s">
        <v>23</v>
      </c>
      <c r="I3" s="1" t="s">
        <v>24</v>
      </c>
      <c r="J3" s="11" t="s">
        <v>1</v>
      </c>
      <c r="K3" s="1" t="s">
        <v>22</v>
      </c>
      <c r="L3" s="1" t="s">
        <v>23</v>
      </c>
      <c r="M3" s="1" t="s">
        <v>24</v>
      </c>
      <c r="N3" s="12" t="s">
        <v>2</v>
      </c>
      <c r="O3" s="1" t="s">
        <v>15</v>
      </c>
    </row>
    <row r="4" spans="2:15" ht="15" thickBot="1" x14ac:dyDescent="0.35">
      <c r="B4" s="3" t="s">
        <v>8</v>
      </c>
      <c r="C4" s="8">
        <v>3</v>
      </c>
      <c r="D4" s="8">
        <v>3</v>
      </c>
      <c r="E4" s="8">
        <v>2</v>
      </c>
      <c r="F4" s="13">
        <f>IF( OR(D4&lt;3,E4&lt;3)=TRUE, 2, AVERAGE(C4:E4))</f>
        <v>2</v>
      </c>
      <c r="G4" s="8">
        <v>3</v>
      </c>
      <c r="H4" s="8">
        <v>3</v>
      </c>
      <c r="I4" s="8">
        <v>1</v>
      </c>
      <c r="J4" s="13">
        <f>IF( OR(H4&lt;3,I4&lt;3)=TRUE, 2, AVERAGE(G4:I4))</f>
        <v>2</v>
      </c>
      <c r="K4" s="8">
        <v>3</v>
      </c>
      <c r="L4" s="8">
        <v>3</v>
      </c>
      <c r="M4" s="8">
        <v>1</v>
      </c>
      <c r="N4" s="13">
        <f>IF( OR(L4&lt;3,M4&lt;3)=TRUE, 2, AVERAGE(K4:M4))</f>
        <v>2</v>
      </c>
      <c r="O4" s="14">
        <f>AVERAGE(F4,J4,N4)</f>
        <v>2</v>
      </c>
    </row>
    <row r="5" spans="2:15" ht="15" thickBot="1" x14ac:dyDescent="0.35">
      <c r="B5" s="5" t="s">
        <v>9</v>
      </c>
      <c r="C5" s="8">
        <v>4</v>
      </c>
      <c r="D5" s="8">
        <v>4</v>
      </c>
      <c r="E5" s="8">
        <v>1</v>
      </c>
      <c r="F5" s="13">
        <f t="shared" ref="F5:F7" si="0">IF( OR(D5&lt;3,E5&lt;3)=TRUE, 2, AVERAGE(C5:E5))</f>
        <v>2</v>
      </c>
      <c r="G5" s="8">
        <v>4</v>
      </c>
      <c r="H5" s="8">
        <v>3</v>
      </c>
      <c r="I5" s="8">
        <v>2</v>
      </c>
      <c r="J5" s="13">
        <f t="shared" ref="J5:J7" si="1">IF( OR(H5&lt;3,I5&lt;3)=TRUE, 2, AVERAGE(G5:I5))</f>
        <v>2</v>
      </c>
      <c r="K5" s="8">
        <v>4</v>
      </c>
      <c r="L5" s="8">
        <v>4</v>
      </c>
      <c r="M5" s="8">
        <v>3</v>
      </c>
      <c r="N5" s="13">
        <f t="shared" ref="N5:N7" si="2">IF( OR(L5&lt;3,M5&lt;3)=TRUE, 2, AVERAGE(K5:M5))</f>
        <v>3.6666666666666665</v>
      </c>
      <c r="O5" s="14">
        <f t="shared" ref="O5:O7" si="3">AVERAGE(F5,J5,N5)</f>
        <v>2.5555555555555554</v>
      </c>
    </row>
    <row r="6" spans="2:15" ht="15" thickBot="1" x14ac:dyDescent="0.35">
      <c r="B6" s="5" t="s">
        <v>10</v>
      </c>
      <c r="C6" s="8">
        <v>3</v>
      </c>
      <c r="D6" s="8">
        <v>4</v>
      </c>
      <c r="E6" s="8">
        <v>2</v>
      </c>
      <c r="F6" s="13">
        <f t="shared" si="0"/>
        <v>2</v>
      </c>
      <c r="G6" s="8">
        <v>3</v>
      </c>
      <c r="H6" s="8">
        <v>3</v>
      </c>
      <c r="I6" s="8">
        <v>3</v>
      </c>
      <c r="J6" s="13">
        <f t="shared" si="1"/>
        <v>3</v>
      </c>
      <c r="K6" s="8">
        <v>3</v>
      </c>
      <c r="L6" s="8">
        <v>4</v>
      </c>
      <c r="M6" s="8">
        <v>3</v>
      </c>
      <c r="N6" s="13">
        <f t="shared" si="2"/>
        <v>3.3333333333333335</v>
      </c>
      <c r="O6" s="14">
        <f t="shared" si="3"/>
        <v>2.7777777777777781</v>
      </c>
    </row>
    <row r="7" spans="2:15" ht="15" thickBot="1" x14ac:dyDescent="0.35">
      <c r="B7" s="5" t="s">
        <v>11</v>
      </c>
      <c r="C7" s="8">
        <v>4</v>
      </c>
      <c r="D7" s="8">
        <v>3</v>
      </c>
      <c r="E7" s="8">
        <v>5</v>
      </c>
      <c r="F7" s="13">
        <f t="shared" si="0"/>
        <v>4</v>
      </c>
      <c r="G7" s="8">
        <v>3</v>
      </c>
      <c r="H7" s="8">
        <v>2</v>
      </c>
      <c r="I7" s="8">
        <v>3</v>
      </c>
      <c r="J7" s="13">
        <f t="shared" si="1"/>
        <v>2</v>
      </c>
      <c r="K7" s="8">
        <v>3</v>
      </c>
      <c r="L7" s="8">
        <v>3</v>
      </c>
      <c r="M7" s="8">
        <v>3</v>
      </c>
      <c r="N7" s="13">
        <f t="shared" si="2"/>
        <v>3</v>
      </c>
      <c r="O7" s="14">
        <f t="shared" si="3"/>
        <v>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14"/>
  <sheetViews>
    <sheetView workbookViewId="0">
      <selection activeCell="I4" sqref="I4"/>
    </sheetView>
  </sheetViews>
  <sheetFormatPr baseColWidth="10" defaultRowHeight="14.4" x14ac:dyDescent="0.3"/>
  <sheetData>
    <row r="2" spans="2:9" ht="15" thickBot="1" x14ac:dyDescent="0.35"/>
    <row r="3" spans="2:9" ht="15" thickBot="1" x14ac:dyDescent="0.35">
      <c r="C3" s="1" t="s">
        <v>25</v>
      </c>
      <c r="D3" s="1" t="s">
        <v>26</v>
      </c>
      <c r="E3" s="1" t="s">
        <v>27</v>
      </c>
      <c r="F3" s="1" t="s">
        <v>28</v>
      </c>
      <c r="G3" s="1" t="s">
        <v>29</v>
      </c>
      <c r="H3" s="1" t="s">
        <v>30</v>
      </c>
      <c r="I3" s="10" t="s">
        <v>31</v>
      </c>
    </row>
    <row r="4" spans="2:9" ht="15" thickBot="1" x14ac:dyDescent="0.35">
      <c r="B4" s="3" t="s">
        <v>8</v>
      </c>
      <c r="C4" s="8">
        <v>3</v>
      </c>
      <c r="D4" s="8">
        <v>3</v>
      </c>
      <c r="E4" s="8">
        <v>2</v>
      </c>
      <c r="F4" s="8">
        <v>3</v>
      </c>
      <c r="G4" s="8">
        <v>2</v>
      </c>
      <c r="H4" s="8">
        <v>2</v>
      </c>
      <c r="I4" s="13">
        <f>AVERAGE(C4:H4)</f>
        <v>2.5</v>
      </c>
    </row>
    <row r="5" spans="2:9" ht="15" thickBot="1" x14ac:dyDescent="0.35">
      <c r="B5" s="5" t="s">
        <v>9</v>
      </c>
      <c r="C5" s="8">
        <v>4</v>
      </c>
      <c r="D5" s="8">
        <v>4</v>
      </c>
      <c r="E5" s="8">
        <v>0</v>
      </c>
      <c r="F5" s="8">
        <v>4</v>
      </c>
      <c r="G5" s="8">
        <v>5</v>
      </c>
      <c r="H5" s="8">
        <v>4</v>
      </c>
      <c r="I5" s="13">
        <f t="shared" ref="I5:I7" si="0">AVERAGE(C5:H5)</f>
        <v>3.5</v>
      </c>
    </row>
    <row r="6" spans="2:9" ht="15" thickBot="1" x14ac:dyDescent="0.35">
      <c r="B6" s="5" t="s">
        <v>10</v>
      </c>
      <c r="C6" s="8">
        <v>5</v>
      </c>
      <c r="D6" s="8">
        <v>3</v>
      </c>
      <c r="E6" s="8">
        <v>3</v>
      </c>
      <c r="F6" s="8">
        <v>5</v>
      </c>
      <c r="G6" s="8">
        <v>2</v>
      </c>
      <c r="H6" s="8">
        <v>2</v>
      </c>
      <c r="I6" s="13">
        <f t="shared" si="0"/>
        <v>3.3333333333333335</v>
      </c>
    </row>
    <row r="7" spans="2:9" ht="15" thickBot="1" x14ac:dyDescent="0.35">
      <c r="B7" s="5" t="s">
        <v>11</v>
      </c>
      <c r="C7" s="8">
        <v>4</v>
      </c>
      <c r="D7" s="8">
        <v>5</v>
      </c>
      <c r="E7" s="8">
        <v>6</v>
      </c>
      <c r="F7" s="8">
        <v>3</v>
      </c>
      <c r="G7" s="8">
        <v>5</v>
      </c>
      <c r="H7" s="8">
        <v>5</v>
      </c>
      <c r="I7" s="13">
        <f t="shared" si="0"/>
        <v>4.666666666666667</v>
      </c>
    </row>
    <row r="9" spans="2:9" x14ac:dyDescent="0.3">
      <c r="C9" t="s">
        <v>37</v>
      </c>
    </row>
    <row r="10" spans="2:9" x14ac:dyDescent="0.3">
      <c r="C10" t="s">
        <v>38</v>
      </c>
    </row>
    <row r="11" spans="2:9" x14ac:dyDescent="0.3">
      <c r="C11" t="s">
        <v>39</v>
      </c>
    </row>
    <row r="12" spans="2:9" x14ac:dyDescent="0.3">
      <c r="C12" t="s">
        <v>40</v>
      </c>
    </row>
    <row r="13" spans="2:9" x14ac:dyDescent="0.3">
      <c r="C13" t="s">
        <v>41</v>
      </c>
    </row>
    <row r="14" spans="2:9" x14ac:dyDescent="0.3">
      <c r="C14" t="s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I15"/>
  <sheetViews>
    <sheetView workbookViewId="0">
      <selection activeCell="I5" sqref="I5"/>
    </sheetView>
  </sheetViews>
  <sheetFormatPr baseColWidth="10" defaultRowHeight="14.4" x14ac:dyDescent="0.3"/>
  <sheetData>
    <row r="3" spans="2:9" ht="15" thickBot="1" x14ac:dyDescent="0.35"/>
    <row r="4" spans="2:9" ht="15" thickBot="1" x14ac:dyDescent="0.35">
      <c r="C4" s="1" t="s">
        <v>25</v>
      </c>
      <c r="D4" s="1" t="s">
        <v>26</v>
      </c>
      <c r="E4" s="1" t="s">
        <v>27</v>
      </c>
      <c r="F4" s="1" t="s">
        <v>28</v>
      </c>
      <c r="G4" s="1" t="s">
        <v>29</v>
      </c>
      <c r="H4" s="1" t="s">
        <v>30</v>
      </c>
      <c r="I4" s="10" t="s">
        <v>32</v>
      </c>
    </row>
    <row r="5" spans="2:9" ht="15" thickBot="1" x14ac:dyDescent="0.35">
      <c r="B5" s="3" t="s">
        <v>8</v>
      </c>
      <c r="C5" s="8">
        <v>3</v>
      </c>
      <c r="D5" s="8">
        <v>3</v>
      </c>
      <c r="E5" s="8">
        <v>2</v>
      </c>
      <c r="F5" s="8">
        <v>3</v>
      </c>
      <c r="G5" s="8">
        <v>2</v>
      </c>
      <c r="H5" s="8">
        <v>2</v>
      </c>
      <c r="I5" s="13">
        <f>AVERAGE(C5:H5)</f>
        <v>2.5</v>
      </c>
    </row>
    <row r="6" spans="2:9" ht="15" thickBot="1" x14ac:dyDescent="0.35">
      <c r="B6" s="5" t="s">
        <v>9</v>
      </c>
      <c r="C6" s="8">
        <v>4</v>
      </c>
      <c r="D6" s="8">
        <v>4</v>
      </c>
      <c r="E6" s="8">
        <v>0</v>
      </c>
      <c r="F6" s="8">
        <v>4</v>
      </c>
      <c r="G6" s="8">
        <v>5</v>
      </c>
      <c r="H6" s="8">
        <v>4</v>
      </c>
      <c r="I6" s="13">
        <f t="shared" ref="I6:I8" si="0">AVERAGE(C6:H6)</f>
        <v>3.5</v>
      </c>
    </row>
    <row r="7" spans="2:9" ht="15" thickBot="1" x14ac:dyDescent="0.35">
      <c r="B7" s="5" t="s">
        <v>10</v>
      </c>
      <c r="C7" s="8">
        <v>5</v>
      </c>
      <c r="D7" s="8">
        <v>3</v>
      </c>
      <c r="E7" s="8">
        <v>3</v>
      </c>
      <c r="F7" s="8">
        <v>5</v>
      </c>
      <c r="G7" s="8">
        <v>2</v>
      </c>
      <c r="H7" s="8">
        <v>2</v>
      </c>
      <c r="I7" s="13">
        <f t="shared" si="0"/>
        <v>3.3333333333333335</v>
      </c>
    </row>
    <row r="8" spans="2:9" ht="15" thickBot="1" x14ac:dyDescent="0.35">
      <c r="B8" s="5" t="s">
        <v>11</v>
      </c>
      <c r="C8" s="8">
        <v>4</v>
      </c>
      <c r="D8" s="8">
        <v>5</v>
      </c>
      <c r="E8" s="8">
        <v>6</v>
      </c>
      <c r="F8" s="8">
        <v>3</v>
      </c>
      <c r="G8" s="8">
        <v>5</v>
      </c>
      <c r="H8" s="8">
        <v>5</v>
      </c>
      <c r="I8" s="13">
        <f t="shared" si="0"/>
        <v>4.666666666666667</v>
      </c>
    </row>
    <row r="10" spans="2:9" x14ac:dyDescent="0.3">
      <c r="C10" t="s">
        <v>37</v>
      </c>
    </row>
    <row r="11" spans="2:9" x14ac:dyDescent="0.3">
      <c r="C11" t="s">
        <v>38</v>
      </c>
    </row>
    <row r="12" spans="2:9" x14ac:dyDescent="0.3">
      <c r="C12" t="s">
        <v>39</v>
      </c>
    </row>
    <row r="13" spans="2:9" x14ac:dyDescent="0.3">
      <c r="C13" t="s">
        <v>40</v>
      </c>
    </row>
    <row r="14" spans="2:9" x14ac:dyDescent="0.3">
      <c r="C14" t="s">
        <v>41</v>
      </c>
    </row>
    <row r="15" spans="2:9" x14ac:dyDescent="0.3">
      <c r="C15" t="s">
        <v>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I8"/>
  <sheetViews>
    <sheetView workbookViewId="0">
      <selection activeCell="F29" sqref="F29"/>
    </sheetView>
  </sheetViews>
  <sheetFormatPr baseColWidth="10" defaultRowHeight="14.4" x14ac:dyDescent="0.3"/>
  <sheetData>
    <row r="3" spans="2:9" ht="15" thickBot="1" x14ac:dyDescent="0.35"/>
    <row r="4" spans="2:9" ht="15" thickBot="1" x14ac:dyDescent="0.35">
      <c r="C4" s="1" t="s">
        <v>25</v>
      </c>
      <c r="D4" s="1" t="s">
        <v>26</v>
      </c>
      <c r="E4" s="1" t="s">
        <v>27</v>
      </c>
      <c r="F4" s="1" t="s">
        <v>28</v>
      </c>
      <c r="G4" s="1" t="s">
        <v>29</v>
      </c>
      <c r="H4" s="1" t="s">
        <v>30</v>
      </c>
      <c r="I4" s="10" t="s">
        <v>33</v>
      </c>
    </row>
    <row r="5" spans="2:9" ht="15" thickBot="1" x14ac:dyDescent="0.35">
      <c r="B5" s="3" t="s">
        <v>8</v>
      </c>
      <c r="C5" s="8">
        <v>5</v>
      </c>
      <c r="D5" s="8">
        <v>4</v>
      </c>
      <c r="E5" s="8">
        <v>4</v>
      </c>
      <c r="F5" s="8">
        <v>4</v>
      </c>
      <c r="G5" s="8">
        <v>4</v>
      </c>
      <c r="H5" s="8">
        <v>5</v>
      </c>
      <c r="I5" s="13">
        <f>AVERAGE(C5:H5)</f>
        <v>4.333333333333333</v>
      </c>
    </row>
    <row r="6" spans="2:9" ht="15" thickBot="1" x14ac:dyDescent="0.35">
      <c r="B6" s="5" t="s">
        <v>9</v>
      </c>
      <c r="C6" s="8">
        <v>5</v>
      </c>
      <c r="D6" s="8">
        <v>4</v>
      </c>
      <c r="E6" s="8">
        <v>0</v>
      </c>
      <c r="F6" s="8">
        <v>4</v>
      </c>
      <c r="G6" s="8">
        <v>5</v>
      </c>
      <c r="H6" s="8">
        <v>4</v>
      </c>
      <c r="I6" s="13">
        <f t="shared" ref="I6:I8" si="0">AVERAGE(C6:H6)</f>
        <v>3.6666666666666665</v>
      </c>
    </row>
    <row r="7" spans="2:9" ht="15" thickBot="1" x14ac:dyDescent="0.35">
      <c r="B7" s="5" t="s">
        <v>10</v>
      </c>
      <c r="C7" s="8">
        <v>5</v>
      </c>
      <c r="D7" s="8">
        <v>4</v>
      </c>
      <c r="E7" s="8">
        <v>3</v>
      </c>
      <c r="F7" s="8">
        <v>0</v>
      </c>
      <c r="G7" s="8">
        <v>3</v>
      </c>
      <c r="H7" s="8">
        <v>2</v>
      </c>
      <c r="I7" s="13">
        <f t="shared" si="0"/>
        <v>2.8333333333333335</v>
      </c>
    </row>
    <row r="8" spans="2:9" ht="15" thickBot="1" x14ac:dyDescent="0.35">
      <c r="B8" s="5" t="s">
        <v>11</v>
      </c>
      <c r="C8" s="8">
        <v>4</v>
      </c>
      <c r="D8" s="8">
        <v>5</v>
      </c>
      <c r="E8" s="8">
        <v>6</v>
      </c>
      <c r="F8" s="8">
        <v>6</v>
      </c>
      <c r="G8" s="8">
        <v>5</v>
      </c>
      <c r="H8" s="8">
        <v>5</v>
      </c>
      <c r="I8" s="13">
        <f t="shared" si="0"/>
        <v>5.166666666666667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F8"/>
  <sheetViews>
    <sheetView workbookViewId="0">
      <selection activeCell="C4" sqref="C4:F5"/>
    </sheetView>
  </sheetViews>
  <sheetFormatPr baseColWidth="10" defaultRowHeight="14.4" x14ac:dyDescent="0.3"/>
  <sheetData>
    <row r="3" spans="2:6" ht="15" thickBot="1" x14ac:dyDescent="0.35"/>
    <row r="4" spans="2:6" ht="15" thickBot="1" x14ac:dyDescent="0.35">
      <c r="C4" s="1" t="s">
        <v>34</v>
      </c>
      <c r="D4" s="1" t="s">
        <v>35</v>
      </c>
      <c r="E4" s="1" t="s">
        <v>36</v>
      </c>
      <c r="F4" s="10" t="s">
        <v>33</v>
      </c>
    </row>
    <row r="5" spans="2:6" ht="15" thickBot="1" x14ac:dyDescent="0.35">
      <c r="B5" s="3" t="s">
        <v>8</v>
      </c>
      <c r="C5" s="8">
        <v>5</v>
      </c>
      <c r="D5" s="8">
        <v>4</v>
      </c>
      <c r="E5" s="8">
        <v>4</v>
      </c>
      <c r="F5" s="13">
        <f>AVERAGE(C5:E5)</f>
        <v>4.333333333333333</v>
      </c>
    </row>
    <row r="6" spans="2:6" ht="15" thickBot="1" x14ac:dyDescent="0.35">
      <c r="B6" s="5" t="s">
        <v>9</v>
      </c>
      <c r="C6" s="8">
        <v>5</v>
      </c>
      <c r="D6" s="8">
        <v>4</v>
      </c>
      <c r="E6" s="8">
        <v>0</v>
      </c>
      <c r="F6" s="13">
        <f t="shared" ref="F6:F8" si="0">AVERAGE(C6:E6)</f>
        <v>3</v>
      </c>
    </row>
    <row r="7" spans="2:6" ht="15" thickBot="1" x14ac:dyDescent="0.35">
      <c r="B7" s="5" t="s">
        <v>10</v>
      </c>
      <c r="C7" s="8">
        <v>5</v>
      </c>
      <c r="D7" s="8">
        <v>2</v>
      </c>
      <c r="E7" s="8">
        <v>3</v>
      </c>
      <c r="F7" s="13">
        <f t="shared" si="0"/>
        <v>3.3333333333333335</v>
      </c>
    </row>
    <row r="8" spans="2:6" ht="15" thickBot="1" x14ac:dyDescent="0.35">
      <c r="B8" s="5" t="s">
        <v>11</v>
      </c>
      <c r="C8" s="8">
        <v>4</v>
      </c>
      <c r="D8" s="8">
        <v>5</v>
      </c>
      <c r="E8" s="8">
        <v>6</v>
      </c>
      <c r="F8" s="13">
        <f t="shared" si="0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Marcelo Stabile</vt:lpstr>
      <vt:lpstr>Final</vt:lpstr>
      <vt:lpstr>Parciales</vt:lpstr>
      <vt:lpstr>iRAT</vt:lpstr>
      <vt:lpstr>tRAT</vt:lpstr>
      <vt:lpstr>TA</vt:lpstr>
      <vt:lpstr>iPEER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2021-03-23T01:28:54Z</dcterms:modified>
</cp:coreProperties>
</file>