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ED2\Tareas Domiciliarias\UT7-PD1\src\main\java\resultados2\"/>
    </mc:Choice>
  </mc:AlternateContent>
  <xr:revisionPtr revIDLastSave="0" documentId="13_ncr:1_{A4926A12-B9A2-4448-B1A5-86BC837FB92E}" xr6:coauthVersionLast="47" xr6:coauthVersionMax="47" xr10:uidLastSave="{00000000-0000-0000-0000-000000000000}"/>
  <bookViews>
    <workbookView xWindow="-120" yWindow="-120" windowWidth="20730" windowHeight="11160" tabRatio="915" activeTab="3" xr2:uid="{00000000-000D-0000-FFFF-FFFF00000000}"/>
  </bookViews>
  <sheets>
    <sheet name="COMPARACION ENTRE ALGORITMOS" sheetId="4" r:id="rId1"/>
    <sheet name="BURBUJA" sheetId="1" r:id="rId2"/>
    <sheet name="INSERCION DIR." sheetId="7" r:id="rId3"/>
    <sheet name="SELECCION DIR." sheetId="2" r:id="rId4"/>
    <sheet name="QUICKSORT" sheetId="3" r:id="rId5"/>
    <sheet name="SHELLSORT" sheetId="8" r:id="rId6"/>
    <sheet name="HEAPSORT" sheetId="6" r:id="rId7"/>
  </sheets>
  <definedNames>
    <definedName name="_xlnm.Print_Area" localSheetId="0">'COMPARACION ENTRE ALGORITMOS'!$A$1:$P$90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4" l="1"/>
  <c r="C7" i="7"/>
  <c r="D7" i="7"/>
  <c r="E7" i="7"/>
  <c r="C8" i="7"/>
  <c r="F8" i="7" s="1"/>
  <c r="L8" i="7" s="1"/>
  <c r="D8" i="7"/>
  <c r="E8" i="7"/>
  <c r="C7" i="2"/>
  <c r="D7" i="2"/>
  <c r="E7" i="2"/>
  <c r="C8" i="2"/>
  <c r="D8" i="2"/>
  <c r="E8" i="2"/>
  <c r="D24" i="4" s="1"/>
  <c r="C7" i="3"/>
  <c r="D7" i="3"/>
  <c r="E7" i="3"/>
  <c r="C8" i="3"/>
  <c r="D8" i="3"/>
  <c r="E8" i="3"/>
  <c r="C7" i="8"/>
  <c r="D7" i="8"/>
  <c r="F7" i="8" s="1"/>
  <c r="J7" i="8" s="1"/>
  <c r="E7" i="8"/>
  <c r="C8" i="8"/>
  <c r="D8" i="8"/>
  <c r="E8" i="8"/>
  <c r="F24" i="4" s="1"/>
  <c r="C7" i="6"/>
  <c r="D7" i="6"/>
  <c r="E7" i="6"/>
  <c r="C8" i="6"/>
  <c r="D8" i="6"/>
  <c r="E8" i="6"/>
  <c r="C7" i="1"/>
  <c r="D7" i="1"/>
  <c r="E7" i="1"/>
  <c r="C8" i="1"/>
  <c r="D8" i="1"/>
  <c r="E8" i="1"/>
  <c r="D6" i="7"/>
  <c r="E6" i="7"/>
  <c r="D6" i="2"/>
  <c r="E6" i="2"/>
  <c r="D6" i="3"/>
  <c r="E6" i="3"/>
  <c r="D6" i="8"/>
  <c r="E6" i="8"/>
  <c r="F22" i="4" s="1"/>
  <c r="D6" i="6"/>
  <c r="E6" i="6"/>
  <c r="D6" i="1"/>
  <c r="E6" i="1"/>
  <c r="C6" i="7"/>
  <c r="C6" i="2"/>
  <c r="C6" i="3"/>
  <c r="C6" i="8"/>
  <c r="F6" i="8" s="1"/>
  <c r="J6" i="8" s="1"/>
  <c r="C6" i="6"/>
  <c r="C6" i="1"/>
  <c r="F16" i="4"/>
  <c r="C22" i="4"/>
  <c r="D22" i="4"/>
  <c r="F16" i="7"/>
  <c r="L16" i="7" s="1"/>
  <c r="F15" i="7"/>
  <c r="L15" i="7" s="1"/>
  <c r="F14" i="7"/>
  <c r="L14" i="7" s="1"/>
  <c r="F16" i="2"/>
  <c r="L16" i="2" s="1"/>
  <c r="F15" i="2"/>
  <c r="L15" i="2" s="1"/>
  <c r="F14" i="2"/>
  <c r="L14" i="2" s="1"/>
  <c r="F16" i="3"/>
  <c r="L16" i="3" s="1"/>
  <c r="F15" i="3"/>
  <c r="L15" i="3" s="1"/>
  <c r="F14" i="3"/>
  <c r="L14" i="3" s="1"/>
  <c r="F16" i="8"/>
  <c r="L16" i="8" s="1"/>
  <c r="F15" i="8"/>
  <c r="L15" i="8" s="1"/>
  <c r="F14" i="8"/>
  <c r="L14" i="8" s="1"/>
  <c r="F16" i="6"/>
  <c r="L16" i="6" s="1"/>
  <c r="F15" i="6"/>
  <c r="L15" i="6" s="1"/>
  <c r="F14" i="6"/>
  <c r="L14" i="6" s="1"/>
  <c r="F16" i="1"/>
  <c r="L16" i="1" s="1"/>
  <c r="F15" i="1"/>
  <c r="L15" i="1" s="1"/>
  <c r="F14" i="1"/>
  <c r="L14" i="1" s="1"/>
  <c r="F31" i="7"/>
  <c r="L31" i="7" s="1"/>
  <c r="F30" i="7"/>
  <c r="L30" i="7" s="1"/>
  <c r="F29" i="7"/>
  <c r="L29" i="7" s="1"/>
  <c r="F31" i="2"/>
  <c r="L31" i="2" s="1"/>
  <c r="F30" i="2"/>
  <c r="L30" i="2" s="1"/>
  <c r="F29" i="2"/>
  <c r="L29" i="2" s="1"/>
  <c r="F31" i="3"/>
  <c r="L31" i="3" s="1"/>
  <c r="F30" i="3"/>
  <c r="L30" i="3" s="1"/>
  <c r="F29" i="3"/>
  <c r="L29" i="3" s="1"/>
  <c r="F31" i="8"/>
  <c r="L31" i="8" s="1"/>
  <c r="F30" i="8"/>
  <c r="L30" i="8" s="1"/>
  <c r="F29" i="8"/>
  <c r="L29" i="8" s="1"/>
  <c r="F31" i="6"/>
  <c r="L31" i="6" s="1"/>
  <c r="F30" i="6"/>
  <c r="L30" i="6" s="1"/>
  <c r="F29" i="6"/>
  <c r="L29" i="6" s="1"/>
  <c r="F31" i="1"/>
  <c r="L31" i="1" s="1"/>
  <c r="F30" i="1"/>
  <c r="L30" i="1" s="1"/>
  <c r="F29" i="1"/>
  <c r="L29" i="1" s="1"/>
  <c r="F38" i="6"/>
  <c r="K38" i="6" s="1"/>
  <c r="F37" i="6"/>
  <c r="K37" i="6" s="1"/>
  <c r="F36" i="6"/>
  <c r="K36" i="6" s="1"/>
  <c r="F38" i="8"/>
  <c r="L38" i="8" s="1"/>
  <c r="F37" i="8"/>
  <c r="L37" i="8" s="1"/>
  <c r="F36" i="8"/>
  <c r="L36" i="8" s="1"/>
  <c r="F38" i="3"/>
  <c r="K38" i="3" s="1"/>
  <c r="F37" i="3"/>
  <c r="K37" i="3" s="1"/>
  <c r="F36" i="3"/>
  <c r="K36" i="3" s="1"/>
  <c r="F38" i="2"/>
  <c r="L38" i="2" s="1"/>
  <c r="F37" i="2"/>
  <c r="L37" i="2" s="1"/>
  <c r="F36" i="2"/>
  <c r="L36" i="2" s="1"/>
  <c r="F38" i="7"/>
  <c r="L38" i="7" s="1"/>
  <c r="F37" i="7"/>
  <c r="L37" i="7" s="1"/>
  <c r="F36" i="7"/>
  <c r="L36" i="7" s="1"/>
  <c r="F38" i="1"/>
  <c r="L38" i="1" s="1"/>
  <c r="F37" i="1"/>
  <c r="L37" i="1" s="1"/>
  <c r="F36" i="1"/>
  <c r="L36" i="1" s="1"/>
  <c r="F22" i="7"/>
  <c r="K22" i="7" s="1"/>
  <c r="F23" i="6"/>
  <c r="L23" i="6" s="1"/>
  <c r="F22" i="6"/>
  <c r="L22" i="6" s="1"/>
  <c r="F21" i="6"/>
  <c r="L21" i="6" s="1"/>
  <c r="F23" i="2"/>
  <c r="L23" i="2" s="1"/>
  <c r="F22" i="2"/>
  <c r="L22" i="2" s="1"/>
  <c r="F21" i="2"/>
  <c r="L21" i="2" s="1"/>
  <c r="F23" i="3"/>
  <c r="L23" i="3" s="1"/>
  <c r="F22" i="3"/>
  <c r="L22" i="3" s="1"/>
  <c r="F21" i="3"/>
  <c r="L21" i="3" s="1"/>
  <c r="F23" i="1"/>
  <c r="L23" i="1" s="1"/>
  <c r="F22" i="1"/>
  <c r="L22" i="1" s="1"/>
  <c r="F21" i="1"/>
  <c r="L21" i="1" s="1"/>
  <c r="F23" i="8"/>
  <c r="L23" i="8" s="1"/>
  <c r="F22" i="8"/>
  <c r="L22" i="8" s="1"/>
  <c r="F21" i="8"/>
  <c r="L21" i="8" s="1"/>
  <c r="F23" i="7"/>
  <c r="L23" i="7" s="1"/>
  <c r="F21" i="7"/>
  <c r="K21" i="7" s="1"/>
  <c r="D23" i="4"/>
  <c r="E15" i="4"/>
  <c r="E16" i="4"/>
  <c r="E17" i="4"/>
  <c r="F23" i="4"/>
  <c r="F15" i="4"/>
  <c r="F17" i="4"/>
  <c r="F9" i="4"/>
  <c r="F10" i="4"/>
  <c r="C23" i="4"/>
  <c r="C24" i="4"/>
  <c r="C15" i="4"/>
  <c r="C16" i="4"/>
  <c r="C17" i="4"/>
  <c r="C8" i="4"/>
  <c r="C9" i="4"/>
  <c r="F7" i="7"/>
  <c r="L7" i="7" s="1"/>
  <c r="F8" i="8" l="1"/>
  <c r="J8" i="8" s="1"/>
  <c r="C10" i="4"/>
  <c r="F6" i="7"/>
  <c r="L6" i="7" s="1"/>
  <c r="F8" i="4"/>
  <c r="J14" i="1"/>
  <c r="J15" i="1"/>
  <c r="J14" i="6"/>
  <c r="J16" i="6"/>
  <c r="J16" i="8"/>
  <c r="J15" i="3"/>
  <c r="J14" i="2"/>
  <c r="J16" i="2"/>
  <c r="J14" i="7"/>
  <c r="J16" i="7"/>
  <c r="K14" i="1"/>
  <c r="K15" i="1"/>
  <c r="K16" i="1"/>
  <c r="K14" i="6"/>
  <c r="K15" i="6"/>
  <c r="K16" i="6"/>
  <c r="K14" i="8"/>
  <c r="K15" i="8"/>
  <c r="K16" i="8"/>
  <c r="K14" i="3"/>
  <c r="K15" i="3"/>
  <c r="K16" i="3"/>
  <c r="K14" i="2"/>
  <c r="K15" i="2"/>
  <c r="K16" i="2"/>
  <c r="K14" i="7"/>
  <c r="K15" i="7"/>
  <c r="K16" i="7"/>
  <c r="J16" i="1"/>
  <c r="J15" i="6"/>
  <c r="J14" i="8"/>
  <c r="J15" i="8"/>
  <c r="J14" i="3"/>
  <c r="J16" i="3"/>
  <c r="J15" i="2"/>
  <c r="J15" i="7"/>
  <c r="J36" i="6"/>
  <c r="L36" i="6"/>
  <c r="J29" i="1"/>
  <c r="J30" i="1"/>
  <c r="J31" i="1"/>
  <c r="J29" i="6"/>
  <c r="J30" i="6"/>
  <c r="J31" i="6"/>
  <c r="J29" i="8"/>
  <c r="J30" i="8"/>
  <c r="J31" i="8"/>
  <c r="J29" i="3"/>
  <c r="J30" i="3"/>
  <c r="J31" i="3"/>
  <c r="J29" i="2"/>
  <c r="J30" i="2"/>
  <c r="J31" i="2"/>
  <c r="J29" i="7"/>
  <c r="J30" i="7"/>
  <c r="J31" i="7"/>
  <c r="K29" i="1"/>
  <c r="K30" i="1"/>
  <c r="K31" i="1"/>
  <c r="K29" i="6"/>
  <c r="K30" i="6"/>
  <c r="K31" i="6"/>
  <c r="K29" i="8"/>
  <c r="K30" i="8"/>
  <c r="K31" i="8"/>
  <c r="K29" i="3"/>
  <c r="K30" i="3"/>
  <c r="K31" i="3"/>
  <c r="K29" i="2"/>
  <c r="K30" i="2"/>
  <c r="K31" i="2"/>
  <c r="K29" i="7"/>
  <c r="K30" i="7"/>
  <c r="K31" i="7"/>
  <c r="L37" i="3"/>
  <c r="J36" i="3"/>
  <c r="L37" i="6"/>
  <c r="L36" i="3"/>
  <c r="J38" i="6"/>
  <c r="J37" i="6"/>
  <c r="L38" i="6"/>
  <c r="J36" i="8"/>
  <c r="J37" i="8"/>
  <c r="J38" i="8"/>
  <c r="K36" i="8"/>
  <c r="K37" i="8"/>
  <c r="K38" i="8"/>
  <c r="J38" i="3"/>
  <c r="J37" i="3"/>
  <c r="L38" i="3"/>
  <c r="J36" i="2"/>
  <c r="J37" i="2"/>
  <c r="J38" i="2"/>
  <c r="K36" i="2"/>
  <c r="K37" i="2"/>
  <c r="K38" i="2"/>
  <c r="J37" i="7"/>
  <c r="K36" i="7"/>
  <c r="K37" i="7"/>
  <c r="K38" i="7"/>
  <c r="J36" i="7"/>
  <c r="J38" i="7"/>
  <c r="J36" i="1"/>
  <c r="J37" i="1"/>
  <c r="J38" i="1"/>
  <c r="K36" i="1"/>
  <c r="K37" i="1"/>
  <c r="K38" i="1"/>
  <c r="J22" i="7"/>
  <c r="J21" i="6"/>
  <c r="J22" i="6"/>
  <c r="J23" i="6"/>
  <c r="K21" i="6"/>
  <c r="K22" i="6"/>
  <c r="K23" i="6"/>
  <c r="J21" i="2"/>
  <c r="J22" i="2"/>
  <c r="J23" i="2"/>
  <c r="K21" i="2"/>
  <c r="K22" i="2"/>
  <c r="K23" i="2"/>
  <c r="J21" i="3"/>
  <c r="J22" i="3"/>
  <c r="J23" i="3"/>
  <c r="K21" i="3"/>
  <c r="K22" i="3"/>
  <c r="K23" i="3"/>
  <c r="J21" i="1"/>
  <c r="J22" i="1"/>
  <c r="J23" i="1"/>
  <c r="K21" i="1"/>
  <c r="K22" i="1"/>
  <c r="K23" i="1"/>
  <c r="J21" i="8"/>
  <c r="J22" i="8"/>
  <c r="J23" i="8"/>
  <c r="K21" i="8"/>
  <c r="K22" i="8"/>
  <c r="K23" i="8"/>
  <c r="L21" i="7"/>
  <c r="J23" i="7"/>
  <c r="K23" i="7"/>
  <c r="L22" i="7"/>
  <c r="J21" i="7"/>
  <c r="K6" i="8"/>
  <c r="K7" i="8"/>
  <c r="K8" i="8"/>
  <c r="L6" i="8"/>
  <c r="L7" i="8"/>
  <c r="L8" i="8"/>
  <c r="J7" i="7"/>
  <c r="J8" i="7"/>
  <c r="K7" i="7"/>
  <c r="K8" i="7"/>
  <c r="F8" i="6"/>
  <c r="J8" i="6" s="1"/>
  <c r="F7" i="6"/>
  <c r="K7" i="6" s="1"/>
  <c r="F6" i="6"/>
  <c r="L6" i="6" s="1"/>
  <c r="F8" i="3"/>
  <c r="K8" i="3" s="1"/>
  <c r="F7" i="3"/>
  <c r="L7" i="3" s="1"/>
  <c r="F6" i="3"/>
  <c r="L6" i="3" s="1"/>
  <c r="F8" i="2"/>
  <c r="J8" i="2" s="1"/>
  <c r="F7" i="2"/>
  <c r="L7" i="2" s="1"/>
  <c r="F6" i="2"/>
  <c r="K6" i="2" s="1"/>
  <c r="F8" i="1"/>
  <c r="L8" i="1" s="1"/>
  <c r="F7" i="1"/>
  <c r="F6" i="1"/>
  <c r="J6" i="7" l="1"/>
  <c r="K6" i="7"/>
  <c r="L7" i="1"/>
  <c r="K7" i="1"/>
  <c r="J6" i="1"/>
  <c r="L6" i="1"/>
  <c r="K6" i="1"/>
  <c r="L7" i="6"/>
  <c r="J6" i="6"/>
  <c r="L8" i="6"/>
  <c r="K6" i="6"/>
  <c r="J7" i="6"/>
  <c r="K8" i="6"/>
  <c r="J7" i="3"/>
  <c r="K7" i="3"/>
  <c r="L8" i="3"/>
  <c r="J8" i="3"/>
  <c r="J6" i="3"/>
  <c r="K6" i="3"/>
  <c r="L6" i="2"/>
  <c r="J7" i="2"/>
  <c r="J6" i="2"/>
  <c r="L8" i="2"/>
  <c r="K7" i="2"/>
  <c r="K8" i="2"/>
  <c r="J8" i="1"/>
  <c r="K8" i="1"/>
  <c r="J7" i="1"/>
  <c r="G22" i="4" l="1"/>
  <c r="G23" i="4"/>
  <c r="G24" i="4"/>
  <c r="G15" i="4"/>
  <c r="G16" i="4"/>
  <c r="G17" i="4"/>
  <c r="G8" i="4"/>
  <c r="G9" i="4"/>
  <c r="G10" i="4"/>
  <c r="E22" i="4" l="1"/>
  <c r="E23" i="4"/>
  <c r="E24" i="4"/>
  <c r="B22" i="4"/>
  <c r="B23" i="4"/>
  <c r="B24" i="4"/>
  <c r="D15" i="4"/>
  <c r="D16" i="4"/>
  <c r="D17" i="4"/>
  <c r="B15" i="4"/>
  <c r="B16" i="4"/>
  <c r="B17" i="4"/>
  <c r="E8" i="4"/>
  <c r="E9" i="4"/>
  <c r="E10" i="4"/>
  <c r="D8" i="4"/>
  <c r="D9" i="4"/>
  <c r="D10" i="4"/>
  <c r="B8" i="4"/>
  <c r="B9" i="4"/>
  <c r="B10" i="4"/>
  <c r="H10" i="4" l="1"/>
  <c r="K9" i="4" s="1"/>
  <c r="K8" i="4"/>
  <c r="H24" i="4"/>
  <c r="H17" i="4"/>
  <c r="N10" i="4"/>
  <c r="M23" i="4" l="1"/>
  <c r="L24" i="4"/>
  <c r="P24" i="4"/>
  <c r="O22" i="4"/>
  <c r="N23" i="4"/>
  <c r="L22" i="4"/>
  <c r="P22" i="4"/>
  <c r="O23" i="4"/>
  <c r="N24" i="4"/>
  <c r="M22" i="4"/>
  <c r="L23" i="4"/>
  <c r="P23" i="4"/>
  <c r="O24" i="4"/>
  <c r="M24" i="4"/>
  <c r="K15" i="4"/>
  <c r="N15" i="4"/>
  <c r="M16" i="4"/>
  <c r="L17" i="4"/>
  <c r="P17" i="4"/>
  <c r="L15" i="4"/>
  <c r="P15" i="4"/>
  <c r="N17" i="4"/>
  <c r="M15" i="4"/>
  <c r="O17" i="4"/>
  <c r="O15" i="4"/>
  <c r="N16" i="4"/>
  <c r="M17" i="4"/>
  <c r="O16" i="4"/>
  <c r="L16" i="4"/>
  <c r="P16" i="4"/>
  <c r="M8" i="4"/>
  <c r="L9" i="4"/>
  <c r="P9" i="4"/>
  <c r="N8" i="4"/>
  <c r="M9" i="4"/>
  <c r="L10" i="4"/>
  <c r="P10" i="4"/>
  <c r="O8" i="4"/>
  <c r="N9" i="4"/>
  <c r="M10" i="4"/>
  <c r="L8" i="4"/>
  <c r="P8" i="4"/>
  <c r="O9" i="4"/>
  <c r="O10" i="4"/>
  <c r="K24" i="4"/>
  <c r="K23" i="4"/>
  <c r="K22" i="4"/>
  <c r="K17" i="4"/>
  <c r="K16" i="4"/>
  <c r="K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11" authorId="0" shapeId="0" xr:uid="{281540FE-841D-41EE-BD02-954618BAD888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14" authorId="0" shapeId="0" xr:uid="{9F34F5BC-78AA-4D0B-A0A5-4F9DA6C874B8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26" authorId="0" shapeId="0" xr:uid="{F7B9E7E7-A8D8-482E-9ADF-DAF58135FF9F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29" authorId="0" shapeId="0" xr:uid="{9DB96833-C85D-4FB8-8A07-D9763F4A81EB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12" authorId="0" shapeId="0" xr:uid="{9B5C4390-F1DA-4BF5-96FF-F6A1201A8456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14" authorId="0" shapeId="0" xr:uid="{81602363-6C8C-4B69-8B0D-58DEE399679B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27" authorId="0" shapeId="0" xr:uid="{C13F8DC2-51D9-47B6-BBDB-841F8BB68363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29" authorId="0" shapeId="0" xr:uid="{FB2E38F6-A030-4726-8B30-80A9A552403E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12" authorId="0" shapeId="0" xr:uid="{53472B13-8077-45AE-BF54-7F05BADE36E9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14" authorId="0" shapeId="0" xr:uid="{CEC79C2D-FB0E-4A26-90D9-F985165B08DF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19" authorId="0" shapeId="0" xr:uid="{A52290A7-8D55-4F99-BA82-DCC9B137F32E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21" authorId="0" shapeId="0" xr:uid="{BD06BB61-2213-49D2-BCB2-64BAE2EC582A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27" authorId="0" shapeId="0" xr:uid="{14BC6FEE-4142-4368-9964-453FBB511698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29" authorId="0" shapeId="0" xr:uid="{BF69582E-8C72-46B3-BCDF-BA05B6315556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34" authorId="0" shapeId="0" xr:uid="{32B390AD-5219-417D-BD06-61BEB31D2946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36" authorId="0" shapeId="0" xr:uid="{E2EC3C18-1C29-4DEA-88BA-656E219C2672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((UN GRAFICO CON TRES SERIES)</t>
        </r>
      </text>
    </comment>
    <comment ref="C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12" authorId="0" shapeId="0" xr:uid="{511BCC53-0DAD-4026-AD0C-5B6CFD033C0D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((UN GRAFICO CON TRES SERIES)</t>
        </r>
      </text>
    </comment>
    <comment ref="C14" authorId="0" shapeId="0" xr:uid="{6B0D9748-D7D5-4D22-9715-C36107C31F68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19" authorId="0" shapeId="0" xr:uid="{93C4F099-12C1-4DAA-97E2-CBCE6A2ED8A5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((UN GRAFICO CON TRES SERIES)</t>
        </r>
      </text>
    </comment>
    <comment ref="C21" authorId="0" shapeId="0" xr:uid="{2E32A855-5708-4846-A5A6-62C5675A876E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27" authorId="0" shapeId="0" xr:uid="{1931E540-BC75-4BF7-AAA0-B07BDD3478DF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((UN GRAFICO CON TRES SERIES)</t>
        </r>
      </text>
    </comment>
    <comment ref="C29" authorId="0" shapeId="0" xr:uid="{8D0A2379-2F21-4C09-9520-8CD76DC13E3B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34" authorId="0" shapeId="0" xr:uid="{6FD65421-F063-4436-A563-B88DD5168E06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((UN GRAFICO CON TRES SERIES)</t>
        </r>
      </text>
    </comment>
    <comment ref="C36" authorId="0" shapeId="0" xr:uid="{73A3CB53-A1DE-4CF5-8E6C-E69E8380695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12" authorId="0" shapeId="0" xr:uid="{AA8BA9EA-5B78-4F84-99BB-67B4210AB3AE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14" authorId="0" shapeId="0" xr:uid="{C6053F7B-2604-4155-8266-0BBFDBAB5193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27" authorId="0" shapeId="0" xr:uid="{9DD11025-CDC5-4FC5-8F24-E3421F47FFFC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29" authorId="0" shapeId="0" xr:uid="{9FD6F605-EB39-4B29-BDFA-E5C2B356EE1F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12" authorId="0" shapeId="0" xr:uid="{B415E42D-5CDB-487D-B2DA-54D9481F52CE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14" authorId="0" shapeId="0" xr:uid="{3D52A58A-6697-4860-98F9-D4F92518B98D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19" authorId="0" shapeId="0" xr:uid="{A8854555-D643-4785-8D08-D921AD464369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21" authorId="0" shapeId="0" xr:uid="{9DF46008-6FCF-443D-B14D-4805DB5C0361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27" authorId="0" shapeId="0" xr:uid="{ADEDF229-2C5B-4C33-B0DA-B496899B2772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29" authorId="0" shapeId="0" xr:uid="{E96B53BA-BC0F-4F10-9149-06FA0E7B774D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34" authorId="0" shapeId="0" xr:uid="{906BE70D-2893-430E-AC13-45EEB140DB0E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36" authorId="0" shapeId="0" xr:uid="{3FC98152-B37D-4BFE-9489-FEB36DCEF074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sharedStrings.xml><?xml version="1.0" encoding="utf-8"?>
<sst xmlns="http://schemas.openxmlformats.org/spreadsheetml/2006/main" count="533" uniqueCount="44">
  <si>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</si>
  <si>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</si>
  <si>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</si>
  <si>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</si>
  <si>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</si>
  <si>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</si>
  <si>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</si>
  <si>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 xml:space="preserve">TAMAÑO </t>
  </si>
  <si>
    <t>ALGORITMO</t>
  </si>
  <si>
    <t>Burbuja</t>
  </si>
  <si>
    <t>Quicksort</t>
  </si>
  <si>
    <t>Orden Inicial</t>
  </si>
  <si>
    <t>COMPARACIÓN ENTRE TIEMPOS DE ALGORITMOS, POR TAMAÑOS</t>
  </si>
  <si>
    <t>TIEMPOS DEL ALGORITMO HEAPSORT</t>
  </si>
  <si>
    <t>Heapsort</t>
  </si>
  <si>
    <t>Selección</t>
  </si>
  <si>
    <t>TIEMPOS DEL ALGORITMO SELECCIÓN  DIRECTA</t>
  </si>
  <si>
    <t>datos crudos</t>
  </si>
  <si>
    <t>datos normalizados</t>
  </si>
  <si>
    <t>MINIMOS</t>
  </si>
  <si>
    <t>DATOS CRUDOS</t>
  </si>
  <si>
    <t>min</t>
  </si>
  <si>
    <t>DATOS NORMALIZADOS</t>
  </si>
  <si>
    <t>Inserción</t>
  </si>
  <si>
    <t>Shellsort</t>
  </si>
  <si>
    <t>TIEMPOS DEL ALGORITMO SHELLSORT</t>
  </si>
  <si>
    <t>TIEMPOS DEL ALGORITMO INSERCIÓN  DIRECTA</t>
  </si>
  <si>
    <t>TAMAÑO: 300</t>
  </si>
  <si>
    <t>Método más rápido:</t>
  </si>
  <si>
    <t>Ordenado Descendente:</t>
  </si>
  <si>
    <t>Ordenado Aleatorio:</t>
  </si>
  <si>
    <t>Método más lento:</t>
  </si>
  <si>
    <t>Ordenado Ascendente:</t>
  </si>
  <si>
    <t>TAMAÑO: 3000</t>
  </si>
  <si>
    <t>Búrbuja</t>
  </si>
  <si>
    <t>TAMAÑO: 30000</t>
  </si>
  <si>
    <t>100 VECTORES + noCascara TRUE</t>
  </si>
  <si>
    <t>100 VECTORES  + noCascara TRUE</t>
  </si>
  <si>
    <t>100 VECTORES + noCascara FALSE</t>
  </si>
  <si>
    <t>100 VECTORES  + noCascara FALSE</t>
  </si>
  <si>
    <t>DATOS CRUDOS +noCascara TRUE</t>
  </si>
  <si>
    <t>I</t>
  </si>
  <si>
    <t>SH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</si>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</sst>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_-* #,##0.00000_-;\-* #,##0.000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28">
    <xf numFmtId="0" fontId="0" fillId="0" borderId="0" xfId="0"/>
    <xf numFmtId="0" fontId="4" fillId="0" borderId="0" xfId="0" applyFont="1" applyAlignment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5" xfId="0" applyBorder="1"/>
    <xf numFmtId="0" fontId="1" fillId="2" borderId="13" xfId="0" applyFont="1" applyFill="1" applyBorder="1" applyAlignment="1">
      <alignment horizontal="center"/>
    </xf>
    <xf numFmtId="0" fontId="0" fillId="3" borderId="4" xfId="0" applyFill="1" applyBorder="1"/>
    <xf numFmtId="0" fontId="0" fillId="3" borderId="6" xfId="0" applyFill="1" applyBorder="1"/>
    <xf numFmtId="0" fontId="7" fillId="0" borderId="16" xfId="0" applyFont="1" applyBorder="1"/>
    <xf numFmtId="0" fontId="3" fillId="5" borderId="17" xfId="0" applyFont="1" applyFill="1" applyBorder="1"/>
    <xf numFmtId="0" fontId="3" fillId="6" borderId="17" xfId="0" applyFont="1" applyFill="1" applyBorder="1"/>
    <xf numFmtId="0" fontId="3" fillId="7" borderId="17" xfId="0" applyFont="1" applyFill="1" applyBorder="1"/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25" xfId="0" applyBorder="1"/>
    <xf numFmtId="0" fontId="2" fillId="4" borderId="13" xfId="0" applyFont="1" applyFill="1" applyBorder="1" applyAlignment="1">
      <alignment horizontal="center"/>
    </xf>
    <xf numFmtId="0" fontId="8" fillId="4" borderId="13" xfId="0" applyFont="1" applyFill="1" applyBorder="1"/>
    <xf numFmtId="0" fontId="0" fillId="0" borderId="15" xfId="0" applyBorder="1"/>
    <xf numFmtId="0" fontId="3" fillId="5" borderId="24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8" fillId="4" borderId="28" xfId="0" applyFont="1" applyFill="1" applyBorder="1"/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8" borderId="25" xfId="0" applyFont="1" applyFill="1" applyBorder="1" applyAlignment="1">
      <alignment horizontal="center"/>
    </xf>
    <xf numFmtId="0" fontId="0" fillId="8" borderId="29" xfId="0" applyFill="1" applyBorder="1"/>
    <xf numFmtId="0" fontId="2" fillId="8" borderId="26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1" fillId="0" borderId="0" xfId="0" applyFont="1"/>
    <xf numFmtId="0" fontId="2" fillId="4" borderId="33" xfId="0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2" fillId="4" borderId="37" xfId="0" applyFont="1" applyFill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1" fillId="0" borderId="23" xfId="0" applyFont="1" applyBorder="1" applyAlignment="1"/>
    <xf numFmtId="0" fontId="1" fillId="0" borderId="0" xfId="0" applyFont="1" applyAlignment="1"/>
    <xf numFmtId="0" fontId="0" fillId="0" borderId="0" xfId="0" applyFont="1"/>
    <xf numFmtId="0" fontId="9" fillId="0" borderId="23" xfId="0" applyFont="1" applyBorder="1" applyAlignment="1"/>
    <xf numFmtId="164" fontId="4" fillId="0" borderId="0" xfId="1" applyNumberFormat="1" applyFont="1" applyAlignment="1"/>
    <xf numFmtId="164" fontId="0" fillId="0" borderId="0" xfId="1" applyNumberFormat="1" applyFont="1"/>
    <xf numFmtId="164" fontId="1" fillId="0" borderId="0" xfId="1" applyNumberFormat="1" applyFont="1" applyAlignment="1"/>
    <xf numFmtId="164" fontId="1" fillId="0" borderId="23" xfId="1" applyNumberFormat="1" applyFont="1" applyBorder="1" applyAlignment="1"/>
    <xf numFmtId="164" fontId="0" fillId="2" borderId="6" xfId="1" applyNumberFormat="1" applyFont="1" applyFill="1" applyBorder="1"/>
    <xf numFmtId="164" fontId="0" fillId="2" borderId="7" xfId="1" applyNumberFormat="1" applyFont="1" applyFill="1" applyBorder="1"/>
    <xf numFmtId="164" fontId="0" fillId="2" borderId="8" xfId="1" applyNumberFormat="1" applyFont="1" applyFill="1" applyBorder="1"/>
    <xf numFmtId="164" fontId="11" fillId="0" borderId="2" xfId="1" applyNumberFormat="1" applyFont="1" applyBorder="1"/>
    <xf numFmtId="164" fontId="11" fillId="0" borderId="3" xfId="1" applyNumberFormat="1" applyFont="1" applyBorder="1"/>
    <xf numFmtId="164" fontId="11" fillId="0" borderId="1" xfId="1" applyNumberFormat="1" applyFont="1" applyBorder="1"/>
    <xf numFmtId="164" fontId="11" fillId="0" borderId="5" xfId="1" applyNumberFormat="1" applyFont="1" applyBorder="1"/>
    <xf numFmtId="164" fontId="11" fillId="0" borderId="7" xfId="1" applyNumberFormat="1" applyFont="1" applyBorder="1"/>
    <xf numFmtId="164" fontId="11" fillId="0" borderId="8" xfId="1" applyNumberFormat="1" applyFont="1" applyBorder="1"/>
    <xf numFmtId="165" fontId="0" fillId="0" borderId="0" xfId="1" applyNumberFormat="1" applyFont="1"/>
    <xf numFmtId="166" fontId="0" fillId="0" borderId="0" xfId="1" applyNumberFormat="1" applyFont="1"/>
    <xf numFmtId="166" fontId="1" fillId="0" borderId="23" xfId="1" applyNumberFormat="1" applyFont="1" applyBorder="1" applyAlignment="1"/>
    <xf numFmtId="166" fontId="0" fillId="0" borderId="2" xfId="1" applyNumberFormat="1" applyFont="1" applyBorder="1"/>
    <xf numFmtId="166" fontId="9" fillId="0" borderId="23" xfId="1" applyNumberFormat="1" applyFont="1" applyBorder="1" applyAlignment="1"/>
    <xf numFmtId="165" fontId="0" fillId="0" borderId="0" xfId="1" applyNumberFormat="1" applyFont="1" applyBorder="1"/>
    <xf numFmtId="165" fontId="2" fillId="4" borderId="30" xfId="1" applyNumberFormat="1" applyFont="1" applyFill="1" applyBorder="1" applyAlignment="1">
      <alignment horizontal="center"/>
    </xf>
    <xf numFmtId="165" fontId="2" fillId="4" borderId="33" xfId="1" applyNumberFormat="1" applyFont="1" applyFill="1" applyBorder="1" applyAlignment="1">
      <alignment horizontal="center"/>
    </xf>
    <xf numFmtId="165" fontId="2" fillId="4" borderId="31" xfId="1" applyNumberFormat="1" applyFont="1" applyFill="1" applyBorder="1" applyAlignment="1">
      <alignment horizontal="center"/>
    </xf>
    <xf numFmtId="165" fontId="2" fillId="4" borderId="37" xfId="1" applyNumberFormat="1" applyFont="1" applyFill="1" applyBorder="1" applyAlignment="1">
      <alignment horizontal="center"/>
    </xf>
    <xf numFmtId="165" fontId="2" fillId="4" borderId="32" xfId="1" applyNumberFormat="1" applyFont="1" applyFill="1" applyBorder="1" applyAlignment="1">
      <alignment horizontal="center"/>
    </xf>
    <xf numFmtId="165" fontId="0" fillId="0" borderId="4" xfId="1" applyNumberFormat="1" applyFont="1" applyBorder="1"/>
    <xf numFmtId="165" fontId="2" fillId="4" borderId="22" xfId="1" applyNumberFormat="1" applyFont="1" applyFill="1" applyBorder="1" applyAlignment="1">
      <alignment horizontal="center"/>
    </xf>
    <xf numFmtId="165" fontId="2" fillId="4" borderId="18" xfId="1" applyNumberFormat="1" applyFont="1" applyFill="1" applyBorder="1" applyAlignment="1">
      <alignment horizontal="center"/>
    </xf>
    <xf numFmtId="165" fontId="2" fillId="4" borderId="19" xfId="1" applyNumberFormat="1" applyFont="1" applyFill="1" applyBorder="1" applyAlignment="1">
      <alignment horizontal="center"/>
    </xf>
    <xf numFmtId="0" fontId="12" fillId="0" borderId="1" xfId="0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left" vertical="center" indent="2"/>
    </xf>
    <xf numFmtId="165" fontId="0" fillId="0" borderId="1" xfId="1" applyNumberFormat="1" applyFont="1" applyBorder="1" applyAlignment="1">
      <alignment vertical="center"/>
    </xf>
    <xf numFmtId="165" fontId="0" fillId="0" borderId="41" xfId="1" applyNumberFormat="1" applyFont="1" applyBorder="1"/>
    <xf numFmtId="0" fontId="9" fillId="0" borderId="1" xfId="0" applyFont="1" applyBorder="1"/>
    <xf numFmtId="0" fontId="0" fillId="0" borderId="1" xfId="0" applyBorder="1" applyAlignment="1">
      <alignment horizontal="left" indent="2"/>
    </xf>
    <xf numFmtId="0" fontId="0" fillId="9" borderId="4" xfId="0" applyFill="1" applyBorder="1"/>
    <xf numFmtId="0" fontId="0" fillId="9" borderId="6" xfId="0" applyFill="1" applyBorder="1"/>
    <xf numFmtId="0" fontId="0" fillId="0" borderId="0" xfId="0" applyFill="1"/>
    <xf numFmtId="0" fontId="0" fillId="10" borderId="4" xfId="0" applyFill="1" applyBorder="1"/>
    <xf numFmtId="0" fontId="0" fillId="10" borderId="6" xfId="0" applyFill="1" applyBorder="1"/>
    <xf numFmtId="165" fontId="0" fillId="0" borderId="42" xfId="1" applyNumberFormat="1" applyFont="1" applyBorder="1" applyAlignment="1">
      <alignment horizontal="left" vertical="center"/>
    </xf>
    <xf numFmtId="165" fontId="0" fillId="0" borderId="2" xfId="1" applyNumberFormat="1" applyFont="1" applyBorder="1" applyAlignment="1">
      <alignment horizontal="left" vertical="center"/>
    </xf>
    <xf numFmtId="165" fontId="0" fillId="0" borderId="1" xfId="1" applyNumberFormat="1" applyFont="1" applyBorder="1" applyAlignment="1">
      <alignment horizontal="left" vertical="center"/>
    </xf>
    <xf numFmtId="165" fontId="0" fillId="0" borderId="18" xfId="1" applyNumberFormat="1" applyFont="1" applyBorder="1" applyAlignment="1">
      <alignment horizontal="left" vertical="center"/>
    </xf>
    <xf numFmtId="164" fontId="3" fillId="7" borderId="12" xfId="1" applyNumberFormat="1" applyFont="1" applyFill="1" applyBorder="1" applyAlignment="1">
      <alignment horizontal="center"/>
    </xf>
    <xf numFmtId="164" fontId="3" fillId="7" borderId="14" xfId="1" applyNumberFormat="1" applyFont="1" applyFill="1" applyBorder="1" applyAlignment="1">
      <alignment horizontal="center"/>
    </xf>
    <xf numFmtId="164" fontId="3" fillId="7" borderId="15" xfId="1" applyNumberFormat="1" applyFont="1" applyFill="1" applyBorder="1" applyAlignment="1">
      <alignment horizontal="center"/>
    </xf>
    <xf numFmtId="165" fontId="2" fillId="4" borderId="17" xfId="1" applyNumberFormat="1" applyFont="1" applyFill="1" applyBorder="1" applyAlignment="1">
      <alignment horizontal="center"/>
    </xf>
    <xf numFmtId="165" fontId="2" fillId="4" borderId="20" xfId="1" applyNumberFormat="1" applyFont="1" applyFill="1" applyBorder="1" applyAlignment="1">
      <alignment horizontal="center"/>
    </xf>
    <xf numFmtId="165" fontId="0" fillId="0" borderId="21" xfId="1" applyNumberFormat="1" applyFont="1" applyBorder="1" applyAlignment="1"/>
    <xf numFmtId="0" fontId="4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0" borderId="21" xfId="0" applyBorder="1" applyAlignment="1"/>
    <xf numFmtId="0" fontId="3" fillId="6" borderId="17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164" fontId="3" fillId="5" borderId="17" xfId="1" applyNumberFormat="1" applyFont="1" applyFill="1" applyBorder="1" applyAlignment="1">
      <alignment horizontal="center"/>
    </xf>
    <xf numFmtId="164" fontId="3" fillId="5" borderId="20" xfId="1" applyNumberFormat="1" applyFont="1" applyFill="1" applyBorder="1" applyAlignment="1">
      <alignment horizontal="center"/>
    </xf>
    <xf numFmtId="164" fontId="3" fillId="5" borderId="21" xfId="1" applyNumberFormat="1" applyFont="1" applyFill="1" applyBorder="1" applyAlignment="1">
      <alignment horizontal="center"/>
    </xf>
    <xf numFmtId="164" fontId="3" fillId="6" borderId="17" xfId="1" applyNumberFormat="1" applyFont="1" applyFill="1" applyBorder="1" applyAlignment="1">
      <alignment horizontal="center"/>
    </xf>
    <xf numFmtId="164" fontId="3" fillId="6" borderId="20" xfId="1" applyNumberFormat="1" applyFont="1" applyFill="1" applyBorder="1" applyAlignment="1">
      <alignment horizontal="center"/>
    </xf>
    <xf numFmtId="164" fontId="3" fillId="6" borderId="21" xfId="1" applyNumberFormat="1" applyFont="1" applyFill="1" applyBorder="1" applyAlignment="1">
      <alignment horizontal="center"/>
    </xf>
    <xf numFmtId="164" fontId="1" fillId="2" borderId="9" xfId="1" applyNumberFormat="1" applyFont="1" applyFill="1" applyBorder="1" applyAlignment="1">
      <alignment horizontal="center"/>
    </xf>
    <xf numFmtId="164" fontId="1" fillId="2" borderId="10" xfId="1" applyNumberFormat="1" applyFont="1" applyFill="1" applyBorder="1" applyAlignment="1">
      <alignment horizontal="center"/>
    </xf>
    <xf numFmtId="164" fontId="1" fillId="2" borderId="11" xfId="1" applyNumberFormat="1" applyFont="1" applyFill="1" applyBorder="1" applyAlignment="1">
      <alignment horizontal="center"/>
    </xf>
    <xf numFmtId="166" fontId="1" fillId="2" borderId="9" xfId="1" applyNumberFormat="1" applyFont="1" applyFill="1" applyBorder="1" applyAlignment="1">
      <alignment horizontal="center"/>
    </xf>
    <xf numFmtId="166" fontId="1" fillId="2" borderId="10" xfId="1" applyNumberFormat="1" applyFont="1" applyFill="1" applyBorder="1" applyAlignment="1">
      <alignment horizontal="center"/>
    </xf>
    <xf numFmtId="166" fontId="1" fillId="2" borderId="11" xfId="1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UY"/>
              <a:t>300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ENTRE ALGORITMOS'!$K$7</c:f>
              <c:strCache>
                <c:ptCount val="1"/>
                <c:pt idx="0">
                  <c:v> Burbuja </c:v>
                </c:pt>
              </c:strCache>
            </c:strRef>
          </c:tx>
          <c:invertIfNegative val="0"/>
          <c:cat>
            <c:strRef>
              <c:f>'COMPARACION ENTRE ALGORITMOS'!$J$8:$J$10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ALGORITMOS'!$K$8:$K$10</c:f>
              <c:numCache>
                <c:formatCode>_-* #,##0.0000_-;\-* #,##0.0000_-;_-* "-"??_-;_-@_-</c:formatCode>
                <c:ptCount val="3"/>
                <c:pt idx="0">
                  <c:v>66.096308867204073</c:v>
                </c:pt>
                <c:pt idx="1">
                  <c:v>16.401357658039881</c:v>
                </c:pt>
                <c:pt idx="2">
                  <c:v>42.324140857021639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7-44C5-B0ED-6577F2FEBC39}"/>
            </c:ext>
          </c:extLst>
        </c:ser>
        <c:ser>
          <c:idx val="4"/>
          <c:order val="1"/>
          <c:tx>
            <c:strRef>
              <c:f>'COMPARACION ENTRE ALGORITMOS'!$L$7</c:f>
              <c:strCache>
                <c:ptCount val="1"/>
                <c:pt idx="0">
                  <c:v> Inserción </c:v>
                </c:pt>
              </c:strCache>
            </c:strRef>
          </c:tx>
          <c:invertIfNegative val="0"/>
          <c:val>
            <c:numRef>
              <c:f>'COMPARACION ENTRE ALGORITMOS'!$L$8:$L$10</c:f>
              <c:numCache>
                <c:formatCode>_-* #,##0.0000_-;\-* #,##0.0000_-;_-* "-"??_-;_-@_-</c:formatCode>
                <c:ptCount val="3"/>
                <c:pt idx="0">
                  <c:v>4.8727195587611369</c:v>
                </c:pt>
                <c:pt idx="1">
                  <c:v>26.376325837929571</c:v>
                </c:pt>
                <c:pt idx="2">
                  <c:v>8.3394145099703021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7-44C5-B0ED-6577F2FEBC39}"/>
            </c:ext>
          </c:extLst>
        </c:ser>
        <c:ser>
          <c:idx val="1"/>
          <c:order val="2"/>
          <c:tx>
            <c:strRef>
              <c:f>'COMPARACION ENTRE ALGORITMOS'!$M$7</c:f>
              <c:strCache>
                <c:ptCount val="1"/>
                <c:pt idx="0">
                  <c:v> Selección </c:v>
                </c:pt>
              </c:strCache>
            </c:strRef>
          </c:tx>
          <c:invertIfNegative val="0"/>
          <c:cat>
            <c:strRef>
              <c:f>'COMPARACION ENTRE ALGORITMOS'!$J$8:$J$10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ALGORITMOS'!$M$8:$M$10</c:f>
              <c:numCache>
                <c:formatCode>_-* #,##0.0000_-;\-* #,##0.0000_-;_-* "-"??_-;_-@_-</c:formatCode>
                <c:ptCount val="3"/>
                <c:pt idx="0">
                  <c:v>41.11624946966483</c:v>
                </c:pt>
                <c:pt idx="1">
                  <c:v>13.516758591429783</c:v>
                </c:pt>
                <c:pt idx="2">
                  <c:v>14.673737802291049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7-44C5-B0ED-6577F2FEBC39}"/>
            </c:ext>
          </c:extLst>
        </c:ser>
        <c:ser>
          <c:idx val="2"/>
          <c:order val="3"/>
          <c:tx>
            <c:strRef>
              <c:f>'COMPARACION ENTRE ALGORITMOS'!$N$7</c:f>
              <c:strCache>
                <c:ptCount val="1"/>
                <c:pt idx="0">
                  <c:v> Quicksort </c:v>
                </c:pt>
              </c:strCache>
            </c:strRef>
          </c:tx>
          <c:invertIfNegative val="0"/>
          <c:cat>
            <c:strRef>
              <c:f>'COMPARACION ENTRE ALGORITMOS'!$J$8:$J$10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ALGORITMOS'!$N$8:$N$10</c:f>
              <c:numCache>
                <c:formatCode>_-* #,##0.0000_-;\-* #,##0.0000_-;_-* "-"??_-;_-@_-</c:formatCode>
                <c:ptCount val="3"/>
                <c:pt idx="0">
                  <c:v>1</c:v>
                </c:pt>
                <c:pt idx="1">
                  <c:v>47.765379719983031</c:v>
                </c:pt>
                <c:pt idx="2">
                  <c:v>165.60415782774714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7-44C5-B0ED-6577F2FEBC39}"/>
            </c:ext>
          </c:extLst>
        </c:ser>
        <c:ser>
          <c:idx val="5"/>
          <c:order val="4"/>
          <c:tx>
            <c:strRef>
              <c:f>'COMPARACION ENTRE ALGORITMOS'!$O$7</c:f>
              <c:strCache>
                <c:ptCount val="1"/>
                <c:pt idx="0">
                  <c:v> Shellsort </c:v>
                </c:pt>
              </c:strCache>
            </c:strRef>
          </c:tx>
          <c:invertIfNegative val="0"/>
          <c:val>
            <c:numRef>
              <c:f>'COMPARACION ENTRE ALGORITMOS'!$O$8:$O$10</c:f>
              <c:numCache>
                <c:formatCode>_-* #,##0.0000_-;\-* #,##0.0000_-;_-* "-"??_-;_-@_-</c:formatCode>
                <c:ptCount val="3"/>
                <c:pt idx="0">
                  <c:v>16.56215528213831</c:v>
                </c:pt>
                <c:pt idx="1">
                  <c:v>13.696224013576581</c:v>
                </c:pt>
                <c:pt idx="2">
                  <c:v>25.148069579974543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7-44C5-B0ED-6577F2FEBC39}"/>
            </c:ext>
          </c:extLst>
        </c:ser>
        <c:ser>
          <c:idx val="3"/>
          <c:order val="5"/>
          <c:tx>
            <c:strRef>
              <c:f>'COMPARACION ENTRE ALGORITMOS'!$P$7</c:f>
              <c:strCache>
                <c:ptCount val="1"/>
                <c:pt idx="0">
                  <c:v> Heapsort </c:v>
                </c:pt>
              </c:strCache>
            </c:strRef>
          </c:tx>
          <c:invertIfNegative val="0"/>
          <c:cat>
            <c:strRef>
              <c:f>'COMPARACION ENTRE ALGORITMOS'!$J$8:$J$10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ALGORITMOS'!$P$8:$P$10</c:f>
              <c:numCache>
                <c:formatCode>_-* #,##0.0000_-;\-* #,##0.0000_-;_-* "-"??_-;_-@_-</c:formatCode>
                <c:ptCount val="3"/>
                <c:pt idx="0">
                  <c:v>10.820958845990667</c:v>
                </c:pt>
                <c:pt idx="1">
                  <c:v>2.3585065761561306</c:v>
                </c:pt>
                <c:pt idx="2">
                  <c:v>2.1595248196860415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7-44C5-B0ED-6577F2FE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85952"/>
        <c:axId val="163578240"/>
      </c:barChart>
      <c:catAx>
        <c:axId val="16348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578240"/>
        <c:crosses val="autoZero"/>
        <c:auto val="1"/>
        <c:lblAlgn val="ctr"/>
        <c:lblOffset val="100"/>
        <c:noMultiLvlLbl val="0"/>
      </c:catAx>
      <c:valAx>
        <c:axId val="163578240"/>
        <c:scaling>
          <c:orientation val="minMax"/>
        </c:scaling>
        <c:delete val="0"/>
        <c:axPos val="l"/>
        <c:majorGridlines/>
        <c:numFmt formatCode="_-* #,##0.0000_-;\-* #,##0.0000_-;_-* &quot;-&quot;??_-;_-@_-" sourceLinked="1"/>
        <c:majorTickMark val="out"/>
        <c:minorTickMark val="none"/>
        <c:tickLblPos val="nextTo"/>
        <c:crossAx val="1634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UY"/>
              <a:t>3.000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ENTRE ALGORITMOS'!$K$14</c:f>
              <c:strCache>
                <c:ptCount val="1"/>
                <c:pt idx="0">
                  <c:v> Burbuja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ALGORITMOS'!$K$15:$K$17</c:f>
              <c:numCache>
                <c:formatCode>_-* #,##0.0000_-;\-* #,##0.0000_-;_-* "-"??_-;_-@_-</c:formatCode>
                <c:ptCount val="3"/>
                <c:pt idx="0">
                  <c:v>586.80489642184557</c:v>
                </c:pt>
                <c:pt idx="1">
                  <c:v>1340.2</c:v>
                </c:pt>
                <c:pt idx="2">
                  <c:v>2887.3389830508477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7-44C5-B0ED-6577F2FEBC39}"/>
            </c:ext>
          </c:extLst>
        </c:ser>
        <c:ser>
          <c:idx val="4"/>
          <c:order val="1"/>
          <c:tx>
            <c:strRef>
              <c:f>'COMPARACION ENTRE ALGORITMOS'!$L$14</c:f>
              <c:strCache>
                <c:ptCount val="1"/>
                <c:pt idx="0">
                  <c:v> Inserción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ALGORITMOS'!$L$15:$L$17</c:f>
              <c:numCache>
                <c:formatCode>_-* #,##0.0000_-;\-* #,##0.0000_-;_-* "-"??_-;_-@_-</c:formatCode>
                <c:ptCount val="3"/>
                <c:pt idx="0">
                  <c:v>1.7698681732580037</c:v>
                </c:pt>
                <c:pt idx="1">
                  <c:v>651.14990583804138</c:v>
                </c:pt>
                <c:pt idx="2">
                  <c:v>322.6854990583804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7-44C5-B0ED-6577F2FEBC39}"/>
            </c:ext>
          </c:extLst>
        </c:ser>
        <c:ser>
          <c:idx val="1"/>
          <c:order val="2"/>
          <c:tx>
            <c:strRef>
              <c:f>'COMPARACION ENTRE ALGORITMOS'!$M$14</c:f>
              <c:strCache>
                <c:ptCount val="1"/>
                <c:pt idx="0">
                  <c:v> Selección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ALGORITMOS'!$M$15:$M$17</c:f>
              <c:numCache>
                <c:formatCode>_-* #,##0.0000_-;\-* #,##0.0000_-;_-* "-"??_-;_-@_-</c:formatCode>
                <c:ptCount val="3"/>
                <c:pt idx="0">
                  <c:v>442.64406779661016</c:v>
                </c:pt>
                <c:pt idx="1">
                  <c:v>930.01129943502826</c:v>
                </c:pt>
                <c:pt idx="2">
                  <c:v>520.90320150659136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7-44C5-B0ED-6577F2FEBC39}"/>
            </c:ext>
          </c:extLst>
        </c:ser>
        <c:ser>
          <c:idx val="2"/>
          <c:order val="3"/>
          <c:tx>
            <c:strRef>
              <c:f>'COMPARACION ENTRE ALGORITMOS'!$N$14</c:f>
              <c:strCache>
                <c:ptCount val="1"/>
                <c:pt idx="0">
                  <c:v> Quicksort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ALGORITMOS'!$N$15:$N$17</c:f>
              <c:numCache>
                <c:formatCode>_-* #,##0.0000_-;\-* #,##0.0000_-;_-* "-"??_-;_-@_-</c:formatCode>
                <c:ptCount val="3"/>
                <c:pt idx="0">
                  <c:v>1</c:v>
                </c:pt>
                <c:pt idx="1">
                  <c:v>435.25951035781543</c:v>
                </c:pt>
                <c:pt idx="2">
                  <c:v>2058.1476459510359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7-44C5-B0ED-6577F2FEBC39}"/>
            </c:ext>
          </c:extLst>
        </c:ser>
        <c:ser>
          <c:idx val="5"/>
          <c:order val="4"/>
          <c:tx>
            <c:strRef>
              <c:f>'COMPARACION ENTRE ALGORITMOS'!$O$14</c:f>
              <c:strCache>
                <c:ptCount val="1"/>
                <c:pt idx="0">
                  <c:v> Shellsort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ALGORITMOS'!$O$15:$O$17</c:f>
              <c:numCache>
                <c:formatCode>_-* #,##0.0000_-;\-* #,##0.0000_-;_-* "-"??_-;_-@_-</c:formatCode>
                <c:ptCount val="3"/>
                <c:pt idx="0">
                  <c:v>24.859510357815441</c:v>
                </c:pt>
                <c:pt idx="1">
                  <c:v>36.230508474576268</c:v>
                </c:pt>
                <c:pt idx="2">
                  <c:v>93.62222222222222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7-44C5-B0ED-6577F2FEBC39}"/>
            </c:ext>
          </c:extLst>
        </c:ser>
        <c:ser>
          <c:idx val="3"/>
          <c:order val="5"/>
          <c:tx>
            <c:strRef>
              <c:f>'COMPARACION ENTRE ALGORITMOS'!$P$14</c:f>
              <c:strCache>
                <c:ptCount val="1"/>
                <c:pt idx="0">
                  <c:v> Heapsort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ALGORITMOS'!$P$15:$P$17</c:f>
              <c:numCache>
                <c:formatCode>_-* #,##0.0000_-;\-* #,##0.0000_-;_-* "-"??_-;_-@_-</c:formatCode>
                <c:ptCount val="3"/>
                <c:pt idx="0">
                  <c:v>15.199623352165725</c:v>
                </c:pt>
                <c:pt idx="1">
                  <c:v>6.9077212806026367</c:v>
                </c:pt>
                <c:pt idx="2">
                  <c:v>8.6060263653483986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7-44C5-B0ED-6577F2FE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85952"/>
        <c:axId val="163578240"/>
      </c:barChart>
      <c:catAx>
        <c:axId val="16348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578240"/>
        <c:crosses val="autoZero"/>
        <c:auto val="1"/>
        <c:lblAlgn val="ctr"/>
        <c:lblOffset val="100"/>
        <c:noMultiLvlLbl val="0"/>
      </c:catAx>
      <c:valAx>
        <c:axId val="163578240"/>
        <c:scaling>
          <c:orientation val="minMax"/>
        </c:scaling>
        <c:delete val="0"/>
        <c:axPos val="l"/>
        <c:majorGridlines/>
        <c:numFmt formatCode="_-* #,##0.0000_-;\-* #,##0.0000_-;_-* &quot;-&quot;??_-;_-@_-" sourceLinked="1"/>
        <c:majorTickMark val="out"/>
        <c:minorTickMark val="none"/>
        <c:tickLblPos val="nextTo"/>
        <c:crossAx val="1634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UY"/>
              <a:t>30.000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ENTRE ALGORITMOS'!$K$21</c:f>
              <c:strCache>
                <c:ptCount val="1"/>
                <c:pt idx="0">
                  <c:v> Burbuja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ALGORITMOS'!$K$22:$K$24</c:f>
              <c:numCache>
                <c:formatCode>_-* #,##0.0000_-;\-* #,##0.0000_-;_-* "-"??_-;_-@_-</c:formatCode>
                <c:ptCount val="3"/>
                <c:pt idx="0">
                  <c:v>5993.7191709444596</c:v>
                </c:pt>
                <c:pt idx="1">
                  <c:v>13336.563780925548</c:v>
                </c:pt>
                <c:pt idx="2">
                  <c:v>44419.350766143041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7-44C5-B0ED-6577F2FEBC39}"/>
            </c:ext>
          </c:extLst>
        </c:ser>
        <c:ser>
          <c:idx val="4"/>
          <c:order val="1"/>
          <c:tx>
            <c:strRef>
              <c:f>'COMPARACION ENTRE ALGORITMOS'!$L$21</c:f>
              <c:strCache>
                <c:ptCount val="1"/>
                <c:pt idx="0">
                  <c:v> Inserción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ALGORITMOS'!$L$22:$L$24</c:f>
              <c:numCache>
                <c:formatCode>_-* #,##0.0000_-;\-* #,##0.0000_-;_-* "-"??_-;_-@_-</c:formatCode>
                <c:ptCount val="3"/>
                <c:pt idx="0">
                  <c:v>1.776757111428461</c:v>
                </c:pt>
                <c:pt idx="1">
                  <c:v>6834.6024547454554</c:v>
                </c:pt>
                <c:pt idx="2">
                  <c:v>3399.5193948048941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7-44C5-B0ED-6577F2FEBC39}"/>
            </c:ext>
          </c:extLst>
        </c:ser>
        <c:ser>
          <c:idx val="1"/>
          <c:order val="2"/>
          <c:tx>
            <c:strRef>
              <c:f>'COMPARACION ENTRE ALGORITMOS'!$M$21</c:f>
              <c:strCache>
                <c:ptCount val="1"/>
                <c:pt idx="0">
                  <c:v> Selección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ALGORITMOS'!$M$22:$M$24</c:f>
              <c:numCache>
                <c:formatCode>_-* #,##0.0000_-;\-* #,##0.0000_-;_-* "-"??_-;_-@_-</c:formatCode>
                <c:ptCount val="3"/>
                <c:pt idx="0">
                  <c:v>4603.899957543711</c:v>
                </c:pt>
                <c:pt idx="1">
                  <c:v>9379.5721949901581</c:v>
                </c:pt>
                <c:pt idx="2">
                  <c:v>4753.7266200934037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7-44C5-B0ED-6577F2FEBC39}"/>
            </c:ext>
          </c:extLst>
        </c:ser>
        <c:ser>
          <c:idx val="2"/>
          <c:order val="3"/>
          <c:tx>
            <c:strRef>
              <c:f>'COMPARACION ENTRE ALGORITMOS'!$N$21</c:f>
              <c:strCache>
                <c:ptCount val="1"/>
                <c:pt idx="0">
                  <c:v> Quicksort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ALGORITMOS'!$N$22:$N$24</c:f>
              <c:numCache>
                <c:formatCode>_-* #,##0.0000_-;\-* #,##0.0000_-;_-* "-"??_-;_-@_-</c:formatCode>
                <c:ptCount val="3"/>
                <c:pt idx="0">
                  <c:v>1</c:v>
                </c:pt>
                <c:pt idx="1">
                  <c:v>3748.9693156818093</c:v>
                </c:pt>
                <c:pt idx="2">
                  <c:v>41740.824848508237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7-44C5-B0ED-6577F2FEBC39}"/>
            </c:ext>
          </c:extLst>
        </c:ser>
        <c:ser>
          <c:idx val="5"/>
          <c:order val="4"/>
          <c:tx>
            <c:strRef>
              <c:f>'COMPARACION ENTRE ALGORITMOS'!$O$21</c:f>
              <c:strCache>
                <c:ptCount val="1"/>
                <c:pt idx="0">
                  <c:v> Shellsort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ALGORITMOS'!$O$22:$O$24</c:f>
              <c:numCache>
                <c:formatCode>_-* #,##0.0000_-;\-* #,##0.0000_-;_-* "-"??_-;_-@_-</c:formatCode>
                <c:ptCount val="3"/>
                <c:pt idx="0">
                  <c:v>9.697441043652784</c:v>
                </c:pt>
                <c:pt idx="1">
                  <c:v>293.72584816087073</c:v>
                </c:pt>
                <c:pt idx="2">
                  <c:v>245.28040449264734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7-44C5-B0ED-6577F2FEBC39}"/>
            </c:ext>
          </c:extLst>
        </c:ser>
        <c:ser>
          <c:idx val="3"/>
          <c:order val="5"/>
          <c:tx>
            <c:strRef>
              <c:f>'COMPARACION ENTRE ALGORITMOS'!$P$21</c:f>
              <c:strCache>
                <c:ptCount val="1"/>
                <c:pt idx="0">
                  <c:v> Heapsort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ALGORITMOS'!$P$22:$P$24</c:f>
              <c:numCache>
                <c:formatCode>_-* #,##0.0000_-;\-* #,##0.0000_-;_-* "-"??_-;_-@_-</c:formatCode>
                <c:ptCount val="3"/>
                <c:pt idx="0">
                  <c:v>4.8963680574317801</c:v>
                </c:pt>
                <c:pt idx="1">
                  <c:v>6.2343201204214749</c:v>
                </c:pt>
                <c:pt idx="2">
                  <c:v>9.2059515998301755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7-44C5-B0ED-6577F2FE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85952"/>
        <c:axId val="163578240"/>
      </c:barChart>
      <c:catAx>
        <c:axId val="16348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578240"/>
        <c:crosses val="autoZero"/>
        <c:auto val="1"/>
        <c:lblAlgn val="ctr"/>
        <c:lblOffset val="100"/>
        <c:noMultiLvlLbl val="0"/>
      </c:catAx>
      <c:valAx>
        <c:axId val="163578240"/>
        <c:scaling>
          <c:orientation val="minMax"/>
        </c:scaling>
        <c:delete val="0"/>
        <c:axPos val="l"/>
        <c:majorGridlines/>
        <c:numFmt formatCode="_-* #,##0.0000_-;\-* #,##0.0000_-;_-* &quot;-&quot;??_-;_-@_-" sourceLinked="1"/>
        <c:majorTickMark val="out"/>
        <c:minorTickMark val="none"/>
        <c:tickLblPos val="nextTo"/>
        <c:crossAx val="1634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8</xdr:col>
      <xdr:colOff>23812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19050</xdr:rowOff>
    </xdr:from>
    <xdr:to>
      <xdr:col>8</xdr:col>
      <xdr:colOff>23812</xdr:colOff>
      <xdr:row>68</xdr:row>
      <xdr:rowOff>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5BED2C8-AD6F-5EDA-C68A-F7EC37D38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171450</xdr:rowOff>
    </xdr:from>
    <xdr:to>
      <xdr:col>8</xdr:col>
      <xdr:colOff>23812</xdr:colOff>
      <xdr:row>88</xdr:row>
      <xdr:rowOff>152400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86157D77-0AA1-7F25-6C6F-A14E6F23B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zoomScale="70" zoomScaleNormal="70" zoomScaleSheetLayoutView="70" workbookViewId="0">
      <selection activeCell="C8" sqref="C8"/>
    </sheetView>
  </sheetViews>
  <sheetFormatPr baseColWidth="10" defaultColWidth="8.85546875" defaultRowHeight="15" x14ac:dyDescent="0.25"/>
  <cols>
    <col min="1" max="1" width="30.7109375" customWidth="1"/>
    <col min="2" max="6" width="13" customWidth="1"/>
    <col min="7" max="7" width="11.85546875" customWidth="1"/>
    <col min="9" max="9" width="5.85546875" customWidth="1"/>
    <col min="10" max="10" width="32.5703125" bestFit="1" customWidth="1"/>
    <col min="11" max="16" width="15.5703125" style="65" customWidth="1"/>
  </cols>
  <sheetData>
    <row r="1" spans="1:16" ht="23.25" x14ac:dyDescent="0.35">
      <c r="A1" s="1" t="s">
        <v>12</v>
      </c>
    </row>
    <row r="2" spans="1:16" ht="24" thickBot="1" x14ac:dyDescent="0.4">
      <c r="A2" s="1"/>
    </row>
    <row r="3" spans="1:16" ht="23.25" x14ac:dyDescent="0.35">
      <c r="A3" s="102" t="s">
        <v>20</v>
      </c>
      <c r="B3" s="103"/>
      <c r="C3" s="103"/>
      <c r="D3" s="103"/>
      <c r="E3" s="103"/>
      <c r="F3" s="103"/>
      <c r="G3" s="103"/>
      <c r="H3" s="22"/>
      <c r="J3" s="102" t="s">
        <v>22</v>
      </c>
      <c r="K3" s="103"/>
      <c r="L3" s="103"/>
      <c r="M3" s="103"/>
      <c r="N3" s="103"/>
      <c r="O3" s="103"/>
      <c r="P3" s="103"/>
    </row>
    <row r="4" spans="1:16" ht="15.75" thickBot="1" x14ac:dyDescent="0.3">
      <c r="A4" s="17"/>
      <c r="B4" s="18"/>
      <c r="C4" s="18"/>
      <c r="D4" s="18"/>
      <c r="E4" s="18"/>
      <c r="F4" s="18"/>
      <c r="G4" s="18"/>
      <c r="H4" s="19"/>
      <c r="J4" s="17"/>
      <c r="K4" s="70"/>
      <c r="L4" s="70"/>
      <c r="M4" s="70"/>
      <c r="N4" s="70"/>
      <c r="O4" s="70"/>
      <c r="P4" s="70"/>
    </row>
    <row r="5" spans="1:16" ht="21.75" thickBot="1" x14ac:dyDescent="0.4">
      <c r="A5" s="11" t="s">
        <v>7</v>
      </c>
      <c r="B5" s="104">
        <v>300</v>
      </c>
      <c r="C5" s="105"/>
      <c r="D5" s="105"/>
      <c r="E5" s="105"/>
      <c r="F5" s="105"/>
      <c r="G5" s="106"/>
      <c r="H5" s="23"/>
      <c r="J5" s="11" t="s">
        <v>7</v>
      </c>
      <c r="K5" s="116">
        <v>300</v>
      </c>
      <c r="L5" s="117"/>
      <c r="M5" s="117"/>
      <c r="N5" s="117"/>
      <c r="O5" s="117"/>
      <c r="P5" s="118"/>
    </row>
    <row r="6" spans="1:16" ht="19.5" thickBot="1" x14ac:dyDescent="0.35">
      <c r="A6" s="10"/>
      <c r="B6" s="107" t="s">
        <v>8</v>
      </c>
      <c r="C6" s="108"/>
      <c r="D6" s="108"/>
      <c r="E6" s="108"/>
      <c r="F6" s="108"/>
      <c r="G6" s="109"/>
      <c r="H6" s="38"/>
      <c r="J6" s="20" t="s">
        <v>11</v>
      </c>
      <c r="K6" s="99" t="s">
        <v>8</v>
      </c>
      <c r="L6" s="100"/>
      <c r="M6" s="100"/>
      <c r="N6" s="100"/>
      <c r="O6" s="100"/>
      <c r="P6" s="101"/>
    </row>
    <row r="7" spans="1:16" ht="18.75" x14ac:dyDescent="0.3">
      <c r="A7" s="20" t="s">
        <v>11</v>
      </c>
      <c r="B7" s="27" t="s">
        <v>9</v>
      </c>
      <c r="C7" s="40" t="s">
        <v>23</v>
      </c>
      <c r="D7" s="28" t="s">
        <v>15</v>
      </c>
      <c r="E7" s="28" t="s">
        <v>10</v>
      </c>
      <c r="F7" s="44" t="s">
        <v>24</v>
      </c>
      <c r="G7" s="29" t="s">
        <v>14</v>
      </c>
      <c r="H7" s="35" t="s">
        <v>21</v>
      </c>
      <c r="J7" s="20"/>
      <c r="K7" s="71" t="s">
        <v>9</v>
      </c>
      <c r="L7" s="72" t="s">
        <v>23</v>
      </c>
      <c r="M7" s="73" t="s">
        <v>15</v>
      </c>
      <c r="N7" s="73" t="s">
        <v>10</v>
      </c>
      <c r="O7" s="74" t="s">
        <v>24</v>
      </c>
      <c r="P7" s="75" t="s">
        <v>14</v>
      </c>
    </row>
    <row r="8" spans="1:16" x14ac:dyDescent="0.25">
      <c r="A8" s="21" t="s">
        <v>0</v>
      </c>
      <c r="B8" s="30">
        <f>BURBUJA!C6</f>
        <v>155789</v>
      </c>
      <c r="C8" s="41">
        <f>'INSERCION DIR.'!C6</f>
        <v>11485</v>
      </c>
      <c r="D8" s="2">
        <f>'SELECCION DIR.'!C6</f>
        <v>96911</v>
      </c>
      <c r="E8" s="2">
        <f>QUICKSORT!C6</f>
        <v>2357</v>
      </c>
      <c r="F8" s="45">
        <f>SHELLSORT!C6</f>
        <v>39037</v>
      </c>
      <c r="G8" s="6">
        <f>HEAPSORT!C6</f>
        <v>25505</v>
      </c>
      <c r="H8" s="36"/>
      <c r="J8" s="21" t="s">
        <v>0</v>
      </c>
      <c r="K8" s="76">
        <f>B8/$H$10</f>
        <v>66.096308867204073</v>
      </c>
      <c r="L8" s="76">
        <f t="shared" ref="K8:P10" si="0">C8/$H$10</f>
        <v>4.8727195587611369</v>
      </c>
      <c r="M8" s="76">
        <f t="shared" si="0"/>
        <v>41.11624946966483</v>
      </c>
      <c r="N8" s="76">
        <f t="shared" si="0"/>
        <v>1</v>
      </c>
      <c r="O8" s="76">
        <f t="shared" si="0"/>
        <v>16.56215528213831</v>
      </c>
      <c r="P8" s="76">
        <f t="shared" si="0"/>
        <v>10.820958845990667</v>
      </c>
    </row>
    <row r="9" spans="1:16" x14ac:dyDescent="0.25">
      <c r="A9" s="21" t="s">
        <v>5</v>
      </c>
      <c r="B9" s="30">
        <f>BURBUJA!C7</f>
        <v>38658</v>
      </c>
      <c r="C9" s="41">
        <f>'INSERCION DIR.'!C7</f>
        <v>62169</v>
      </c>
      <c r="D9" s="2">
        <f>'SELECCION DIR.'!C7</f>
        <v>31859</v>
      </c>
      <c r="E9" s="2">
        <f>QUICKSORT!C7</f>
        <v>112583</v>
      </c>
      <c r="F9" s="45">
        <f>SHELLSORT!C7</f>
        <v>32282</v>
      </c>
      <c r="G9" s="6">
        <f>HEAPSORT!C7</f>
        <v>5559</v>
      </c>
      <c r="H9" s="36"/>
      <c r="J9" s="21" t="s">
        <v>5</v>
      </c>
      <c r="K9" s="76">
        <f>B9/$H$10</f>
        <v>16.401357658039881</v>
      </c>
      <c r="L9" s="76">
        <f t="shared" si="0"/>
        <v>26.376325837929571</v>
      </c>
      <c r="M9" s="76">
        <f t="shared" si="0"/>
        <v>13.516758591429783</v>
      </c>
      <c r="N9" s="76">
        <f t="shared" si="0"/>
        <v>47.765379719983031</v>
      </c>
      <c r="O9" s="76">
        <f t="shared" si="0"/>
        <v>13.696224013576581</v>
      </c>
      <c r="P9" s="76">
        <f t="shared" si="0"/>
        <v>2.3585065761561306</v>
      </c>
    </row>
    <row r="10" spans="1:16" ht="15.75" thickBot="1" x14ac:dyDescent="0.3">
      <c r="A10" s="21" t="s">
        <v>1</v>
      </c>
      <c r="B10" s="31">
        <f>BURBUJA!C8</f>
        <v>99758</v>
      </c>
      <c r="C10" s="42">
        <f>'INSERCION DIR.'!C8</f>
        <v>19656</v>
      </c>
      <c r="D10" s="3">
        <f>'SELECCION DIR.'!C8</f>
        <v>34586</v>
      </c>
      <c r="E10" s="3">
        <f>QUICKSORT!C8</f>
        <v>390329</v>
      </c>
      <c r="F10" s="46">
        <f>SHELLSORT!C8</f>
        <v>59274</v>
      </c>
      <c r="G10" s="4">
        <f>HEAPSORT!C8</f>
        <v>5090</v>
      </c>
      <c r="H10" s="36">
        <f>MIN(B8:G10)</f>
        <v>2357</v>
      </c>
      <c r="J10" s="21" t="s">
        <v>1</v>
      </c>
      <c r="K10" s="76">
        <f t="shared" si="0"/>
        <v>42.324140857021639</v>
      </c>
      <c r="L10" s="76">
        <f t="shared" si="0"/>
        <v>8.3394145099703021</v>
      </c>
      <c r="M10" s="76">
        <f t="shared" si="0"/>
        <v>14.673737802291049</v>
      </c>
      <c r="N10" s="76">
        <f t="shared" si="0"/>
        <v>165.60415782774714</v>
      </c>
      <c r="O10" s="76">
        <f t="shared" si="0"/>
        <v>25.148069579974543</v>
      </c>
      <c r="P10" s="76">
        <f t="shared" si="0"/>
        <v>2.1595248196860415</v>
      </c>
    </row>
    <row r="11" spans="1:16" ht="15.75" thickBot="1" x14ac:dyDescent="0.3">
      <c r="A11" s="17"/>
      <c r="B11" s="18"/>
      <c r="C11" s="18"/>
      <c r="D11" s="18"/>
      <c r="E11" s="18"/>
      <c r="F11" s="18"/>
      <c r="G11" s="18"/>
      <c r="H11" s="19"/>
      <c r="J11" s="17"/>
      <c r="K11" s="70"/>
      <c r="L11" s="70"/>
      <c r="M11" s="70"/>
      <c r="N11" s="70"/>
      <c r="O11" s="70"/>
      <c r="P11" s="70"/>
    </row>
    <row r="12" spans="1:16" ht="21.75" thickBot="1" x14ac:dyDescent="0.4">
      <c r="A12" s="12" t="s">
        <v>7</v>
      </c>
      <c r="B12" s="110">
        <v>3000</v>
      </c>
      <c r="C12" s="111"/>
      <c r="D12" s="111"/>
      <c r="E12" s="111"/>
      <c r="F12" s="111"/>
      <c r="G12" s="112"/>
      <c r="H12" s="24"/>
      <c r="J12" s="12" t="s">
        <v>7</v>
      </c>
      <c r="K12" s="119">
        <v>3000</v>
      </c>
      <c r="L12" s="120"/>
      <c r="M12" s="120"/>
      <c r="N12" s="120"/>
      <c r="O12" s="120"/>
      <c r="P12" s="121"/>
    </row>
    <row r="13" spans="1:16" ht="19.5" thickBot="1" x14ac:dyDescent="0.35">
      <c r="A13" s="10"/>
      <c r="B13" s="107" t="s">
        <v>8</v>
      </c>
      <c r="C13" s="108"/>
      <c r="D13" s="108"/>
      <c r="E13" s="108"/>
      <c r="F13" s="108"/>
      <c r="G13" s="109"/>
      <c r="H13" s="38"/>
      <c r="J13" s="20" t="s">
        <v>11</v>
      </c>
      <c r="K13" s="99" t="s">
        <v>8</v>
      </c>
      <c r="L13" s="100"/>
      <c r="M13" s="100"/>
      <c r="N13" s="100"/>
      <c r="O13" s="100"/>
      <c r="P13" s="101"/>
    </row>
    <row r="14" spans="1:16" ht="19.5" thickBot="1" x14ac:dyDescent="0.35">
      <c r="A14" s="20" t="s">
        <v>11</v>
      </c>
      <c r="B14" s="16" t="s">
        <v>9</v>
      </c>
      <c r="C14" s="40" t="s">
        <v>23</v>
      </c>
      <c r="D14" s="14" t="s">
        <v>15</v>
      </c>
      <c r="E14" s="14" t="s">
        <v>10</v>
      </c>
      <c r="F14" s="44" t="s">
        <v>24</v>
      </c>
      <c r="G14" s="15" t="s">
        <v>14</v>
      </c>
      <c r="H14" s="37" t="s">
        <v>21</v>
      </c>
      <c r="J14" s="20"/>
      <c r="K14" s="77" t="s">
        <v>9</v>
      </c>
      <c r="L14" s="72" t="s">
        <v>23</v>
      </c>
      <c r="M14" s="78" t="s">
        <v>15</v>
      </c>
      <c r="N14" s="78" t="s">
        <v>10</v>
      </c>
      <c r="O14" s="74" t="s">
        <v>24</v>
      </c>
      <c r="P14" s="79" t="s">
        <v>14</v>
      </c>
    </row>
    <row r="15" spans="1:16" x14ac:dyDescent="0.25">
      <c r="A15" s="21" t="s">
        <v>0</v>
      </c>
      <c r="B15" s="32">
        <f>BURBUJA!D6</f>
        <v>1557967</v>
      </c>
      <c r="C15" s="43">
        <f>'INSERCION DIR.'!D6</f>
        <v>4699</v>
      </c>
      <c r="D15" s="33">
        <f>'SELECCION DIR.'!D6</f>
        <v>1175220</v>
      </c>
      <c r="E15" s="33">
        <f>QUICKSORT!D6</f>
        <v>2655</v>
      </c>
      <c r="F15" s="47">
        <f>SHELLSORT!D6</f>
        <v>66002</v>
      </c>
      <c r="G15" s="34">
        <f>HEAPSORT!D6</f>
        <v>40355</v>
      </c>
      <c r="H15" s="36"/>
      <c r="J15" s="21" t="s">
        <v>0</v>
      </c>
      <c r="K15" s="76">
        <f>B15/$H$17</f>
        <v>586.80489642184557</v>
      </c>
      <c r="L15" s="76">
        <f t="shared" ref="L15:P17" si="1">C15/$H$17</f>
        <v>1.7698681732580037</v>
      </c>
      <c r="M15" s="76">
        <f t="shared" si="1"/>
        <v>442.64406779661016</v>
      </c>
      <c r="N15" s="76">
        <f t="shared" si="1"/>
        <v>1</v>
      </c>
      <c r="O15" s="76">
        <f t="shared" si="1"/>
        <v>24.859510357815441</v>
      </c>
      <c r="P15" s="76">
        <f t="shared" si="1"/>
        <v>15.199623352165725</v>
      </c>
    </row>
    <row r="16" spans="1:16" x14ac:dyDescent="0.25">
      <c r="A16" s="21" t="s">
        <v>5</v>
      </c>
      <c r="B16" s="30">
        <f>BURBUJA!D7</f>
        <v>3558231</v>
      </c>
      <c r="C16" s="41">
        <f>'INSERCION DIR.'!D7</f>
        <v>1728803</v>
      </c>
      <c r="D16" s="2">
        <f>'SELECCION DIR.'!D7</f>
        <v>2469180</v>
      </c>
      <c r="E16" s="2">
        <f>QUICKSORT!D7</f>
        <v>1155614</v>
      </c>
      <c r="F16" s="45">
        <f>SHELLSORT!D7</f>
        <v>96192</v>
      </c>
      <c r="G16" s="6">
        <f>HEAPSORT!D7</f>
        <v>18340</v>
      </c>
      <c r="H16" s="36"/>
      <c r="J16" s="21" t="s">
        <v>5</v>
      </c>
      <c r="K16" s="76">
        <f t="shared" ref="K16:K17" si="2">B16/$H$17</f>
        <v>1340.2</v>
      </c>
      <c r="L16" s="76">
        <f t="shared" si="1"/>
        <v>651.14990583804138</v>
      </c>
      <c r="M16" s="76">
        <f t="shared" si="1"/>
        <v>930.01129943502826</v>
      </c>
      <c r="N16" s="76">
        <f t="shared" si="1"/>
        <v>435.25951035781543</v>
      </c>
      <c r="O16" s="76">
        <f t="shared" si="1"/>
        <v>36.230508474576268</v>
      </c>
      <c r="P16" s="76">
        <f t="shared" si="1"/>
        <v>6.9077212806026367</v>
      </c>
    </row>
    <row r="17" spans="1:16" ht="15.75" thickBot="1" x14ac:dyDescent="0.3">
      <c r="A17" s="21" t="s">
        <v>1</v>
      </c>
      <c r="B17" s="31">
        <f>BURBUJA!D8</f>
        <v>7665885</v>
      </c>
      <c r="C17" s="42">
        <f>'INSERCION DIR.'!D8</f>
        <v>856730</v>
      </c>
      <c r="D17" s="3">
        <f>'SELECCION DIR.'!D8</f>
        <v>1382998</v>
      </c>
      <c r="E17" s="3">
        <f>QUICKSORT!D8</f>
        <v>5464382</v>
      </c>
      <c r="F17" s="46">
        <f>SHELLSORT!D8</f>
        <v>248567</v>
      </c>
      <c r="G17" s="4">
        <f>HEAPSORT!D8</f>
        <v>22849</v>
      </c>
      <c r="H17" s="36">
        <f>MIN(B15:G17)</f>
        <v>2655</v>
      </c>
      <c r="J17" s="21" t="s">
        <v>1</v>
      </c>
      <c r="K17" s="76">
        <f t="shared" si="2"/>
        <v>2887.3389830508477</v>
      </c>
      <c r="L17" s="76">
        <f t="shared" si="1"/>
        <v>322.6854990583804</v>
      </c>
      <c r="M17" s="76">
        <f t="shared" si="1"/>
        <v>520.90320150659136</v>
      </c>
      <c r="N17" s="76">
        <f t="shared" si="1"/>
        <v>2058.1476459510359</v>
      </c>
      <c r="O17" s="76">
        <f t="shared" si="1"/>
        <v>93.62222222222222</v>
      </c>
      <c r="P17" s="76">
        <f t="shared" si="1"/>
        <v>8.6060263653483986</v>
      </c>
    </row>
    <row r="18" spans="1:16" ht="15.75" thickBot="1" x14ac:dyDescent="0.3">
      <c r="A18" s="17"/>
      <c r="B18" s="18"/>
      <c r="C18" s="18"/>
      <c r="D18" s="18"/>
      <c r="E18" s="18"/>
      <c r="F18" s="18"/>
      <c r="G18" s="18"/>
      <c r="H18" s="19"/>
      <c r="J18" s="17"/>
      <c r="K18" s="70"/>
      <c r="L18" s="70"/>
      <c r="M18" s="70"/>
      <c r="N18" s="70"/>
      <c r="O18" s="70"/>
      <c r="P18" s="70"/>
    </row>
    <row r="19" spans="1:16" ht="21.75" thickBot="1" x14ac:dyDescent="0.4">
      <c r="A19" s="13" t="s">
        <v>7</v>
      </c>
      <c r="B19" s="113">
        <v>30000</v>
      </c>
      <c r="C19" s="114"/>
      <c r="D19" s="114"/>
      <c r="E19" s="114"/>
      <c r="F19" s="114"/>
      <c r="G19" s="115"/>
      <c r="H19" s="25"/>
      <c r="J19" s="13" t="s">
        <v>7</v>
      </c>
      <c r="K19" s="96">
        <v>30000</v>
      </c>
      <c r="L19" s="97"/>
      <c r="M19" s="97"/>
      <c r="N19" s="97"/>
      <c r="O19" s="97"/>
      <c r="P19" s="98"/>
    </row>
    <row r="20" spans="1:16" ht="19.5" thickBot="1" x14ac:dyDescent="0.35">
      <c r="A20" s="10"/>
      <c r="B20" s="107" t="s">
        <v>8</v>
      </c>
      <c r="C20" s="108"/>
      <c r="D20" s="108"/>
      <c r="E20" s="108"/>
      <c r="F20" s="108"/>
      <c r="G20" s="109"/>
      <c r="H20" s="38"/>
      <c r="J20" s="20" t="s">
        <v>11</v>
      </c>
      <c r="K20" s="99" t="s">
        <v>8</v>
      </c>
      <c r="L20" s="100"/>
      <c r="M20" s="100"/>
      <c r="N20" s="100"/>
      <c r="O20" s="100"/>
      <c r="P20" s="101"/>
    </row>
    <row r="21" spans="1:16" ht="19.5" thickBot="1" x14ac:dyDescent="0.35">
      <c r="A21" s="20" t="s">
        <v>11</v>
      </c>
      <c r="B21" s="16" t="s">
        <v>9</v>
      </c>
      <c r="C21" s="40" t="s">
        <v>23</v>
      </c>
      <c r="D21" s="14" t="s">
        <v>15</v>
      </c>
      <c r="E21" s="14" t="s">
        <v>10</v>
      </c>
      <c r="F21" s="44" t="s">
        <v>24</v>
      </c>
      <c r="G21" s="15" t="s">
        <v>14</v>
      </c>
      <c r="H21" s="37" t="s">
        <v>21</v>
      </c>
      <c r="J21" s="20"/>
      <c r="K21" s="77" t="s">
        <v>9</v>
      </c>
      <c r="L21" s="72" t="s">
        <v>23</v>
      </c>
      <c r="M21" s="78" t="s">
        <v>15</v>
      </c>
      <c r="N21" s="78" t="s">
        <v>10</v>
      </c>
      <c r="O21" s="74" t="s">
        <v>24</v>
      </c>
      <c r="P21" s="79" t="s">
        <v>14</v>
      </c>
    </row>
    <row r="22" spans="1:16" x14ac:dyDescent="0.25">
      <c r="A22" s="21" t="s">
        <v>0</v>
      </c>
      <c r="B22" s="32">
        <f>BURBUJA!E6</f>
        <v>155291270</v>
      </c>
      <c r="C22" s="43">
        <f>'INSERCION DIR.'!E6</f>
        <v>46034</v>
      </c>
      <c r="D22" s="33">
        <f>'SELECCION DIR.'!E6</f>
        <v>119282444</v>
      </c>
      <c r="E22" s="33">
        <f>QUICKSORT!E6</f>
        <v>25909</v>
      </c>
      <c r="F22" s="47">
        <f>SHELLSORT!E6</f>
        <v>251251</v>
      </c>
      <c r="G22" s="34">
        <f>HEAPSORT!E6</f>
        <v>126860</v>
      </c>
      <c r="H22" s="36"/>
      <c r="J22" s="21" t="s">
        <v>0</v>
      </c>
      <c r="K22" s="76">
        <f>B22/$H$24</f>
        <v>5993.7191709444596</v>
      </c>
      <c r="L22" s="76">
        <f t="shared" ref="L22:P24" si="3">C22/$H$24</f>
        <v>1.776757111428461</v>
      </c>
      <c r="M22" s="76">
        <f t="shared" si="3"/>
        <v>4603.899957543711</v>
      </c>
      <c r="N22" s="76">
        <f>E22/$H$24</f>
        <v>1</v>
      </c>
      <c r="O22" s="76">
        <f t="shared" si="3"/>
        <v>9.697441043652784</v>
      </c>
      <c r="P22" s="76">
        <f t="shared" si="3"/>
        <v>4.8963680574317801</v>
      </c>
    </row>
    <row r="23" spans="1:16" x14ac:dyDescent="0.25">
      <c r="A23" s="21" t="s">
        <v>5</v>
      </c>
      <c r="B23" s="30">
        <f>BURBUJA!E7</f>
        <v>345537031</v>
      </c>
      <c r="C23" s="41">
        <f>'INSERCION DIR.'!E7</f>
        <v>177077715</v>
      </c>
      <c r="D23" s="2">
        <f>'SELECCION DIR.'!E7</f>
        <v>243015336</v>
      </c>
      <c r="E23" s="2">
        <f>QUICKSORT!E7</f>
        <v>97132046</v>
      </c>
      <c r="F23" s="45">
        <f>SHELLSORT!E7</f>
        <v>7610143</v>
      </c>
      <c r="G23" s="6">
        <f>HEAPSORT!E7</f>
        <v>161525</v>
      </c>
      <c r="H23" s="36"/>
      <c r="J23" s="21" t="s">
        <v>5</v>
      </c>
      <c r="K23" s="76">
        <f t="shared" ref="K23:K24" si="4">B23/$H$24</f>
        <v>13336.563780925548</v>
      </c>
      <c r="L23" s="76">
        <f t="shared" si="3"/>
        <v>6834.6024547454554</v>
      </c>
      <c r="M23" s="76">
        <f t="shared" si="3"/>
        <v>9379.5721949901581</v>
      </c>
      <c r="N23" s="76">
        <f t="shared" si="3"/>
        <v>3748.9693156818093</v>
      </c>
      <c r="O23" s="76">
        <f t="shared" si="3"/>
        <v>293.72584816087073</v>
      </c>
      <c r="P23" s="76">
        <f t="shared" si="3"/>
        <v>6.2343201204214749</v>
      </c>
    </row>
    <row r="24" spans="1:16" ht="15.75" thickBot="1" x14ac:dyDescent="0.3">
      <c r="A24" s="26" t="s">
        <v>1</v>
      </c>
      <c r="B24" s="31">
        <f>BURBUJA!E8</f>
        <v>1150860959</v>
      </c>
      <c r="C24" s="42">
        <f>'INSERCION DIR.'!E8</f>
        <v>88078148</v>
      </c>
      <c r="D24" s="3">
        <f>'SELECCION DIR.'!E8</f>
        <v>123164303</v>
      </c>
      <c r="E24" s="3">
        <f>QUICKSORT!E8</f>
        <v>1081463031</v>
      </c>
      <c r="F24" s="46">
        <f>SHELLSORT!E8</f>
        <v>6354970</v>
      </c>
      <c r="G24" s="4">
        <f>HEAPSORT!E8</f>
        <v>238517</v>
      </c>
      <c r="H24" s="36">
        <f>MIN(B22:G24)</f>
        <v>25909</v>
      </c>
      <c r="J24" s="26" t="s">
        <v>1</v>
      </c>
      <c r="K24" s="76">
        <f t="shared" si="4"/>
        <v>44419.350766143041</v>
      </c>
      <c r="L24" s="76">
        <f t="shared" si="3"/>
        <v>3399.5193948048941</v>
      </c>
      <c r="M24" s="76">
        <f t="shared" si="3"/>
        <v>4753.7266200934037</v>
      </c>
      <c r="N24" s="76">
        <f t="shared" si="3"/>
        <v>41740.824848508237</v>
      </c>
      <c r="O24" s="76">
        <f t="shared" si="3"/>
        <v>245.28040449264734</v>
      </c>
      <c r="P24" s="76">
        <f t="shared" si="3"/>
        <v>9.2059515998301755</v>
      </c>
    </row>
    <row r="29" spans="1:16" x14ac:dyDescent="0.25">
      <c r="J29" s="39" t="s">
        <v>27</v>
      </c>
    </row>
    <row r="30" spans="1:16" x14ac:dyDescent="0.25">
      <c r="J30" s="50"/>
    </row>
    <row r="31" spans="1:16" x14ac:dyDescent="0.25">
      <c r="J31" s="80" t="s">
        <v>28</v>
      </c>
    </row>
    <row r="32" spans="1:16" x14ac:dyDescent="0.25">
      <c r="J32" s="86" t="s">
        <v>32</v>
      </c>
      <c r="K32" s="81" t="s">
        <v>10</v>
      </c>
      <c r="M32" s="65" t="s">
        <v>41</v>
      </c>
    </row>
    <row r="33" spans="10:13" x14ac:dyDescent="0.25">
      <c r="J33" s="86" t="s">
        <v>29</v>
      </c>
      <c r="K33" s="92" t="s">
        <v>14</v>
      </c>
      <c r="M33" s="65" t="s">
        <v>42</v>
      </c>
    </row>
    <row r="34" spans="10:13" x14ac:dyDescent="0.25">
      <c r="J34" s="86" t="s">
        <v>30</v>
      </c>
      <c r="K34" s="93"/>
      <c r="M34" s="65" t="s">
        <v>43</v>
      </c>
    </row>
    <row r="36" spans="10:13" x14ac:dyDescent="0.25">
      <c r="J36" s="85" t="s">
        <v>31</v>
      </c>
    </row>
    <row r="37" spans="10:13" x14ac:dyDescent="0.25">
      <c r="J37" s="86" t="s">
        <v>32</v>
      </c>
      <c r="K37" s="81" t="s">
        <v>9</v>
      </c>
    </row>
    <row r="38" spans="10:13" x14ac:dyDescent="0.25">
      <c r="J38" s="86" t="s">
        <v>29</v>
      </c>
      <c r="K38" s="92" t="s">
        <v>10</v>
      </c>
    </row>
    <row r="39" spans="10:13" x14ac:dyDescent="0.25">
      <c r="J39" s="86" t="s">
        <v>30</v>
      </c>
      <c r="K39" s="93"/>
    </row>
    <row r="50" spans="10:13" x14ac:dyDescent="0.25">
      <c r="J50" s="39" t="s">
        <v>33</v>
      </c>
    </row>
    <row r="51" spans="10:13" x14ac:dyDescent="0.25">
      <c r="J51" s="50"/>
    </row>
    <row r="52" spans="10:13" x14ac:dyDescent="0.25">
      <c r="J52" s="80" t="s">
        <v>28</v>
      </c>
    </row>
    <row r="53" spans="10:13" x14ac:dyDescent="0.25">
      <c r="J53" s="86" t="s">
        <v>32</v>
      </c>
      <c r="K53" s="81" t="s">
        <v>10</v>
      </c>
      <c r="M53" s="65" t="s">
        <v>41</v>
      </c>
    </row>
    <row r="54" spans="10:13" x14ac:dyDescent="0.25">
      <c r="J54" s="86" t="s">
        <v>29</v>
      </c>
      <c r="K54" s="92" t="s">
        <v>14</v>
      </c>
      <c r="M54" s="65" t="s">
        <v>43</v>
      </c>
    </row>
    <row r="55" spans="10:13" x14ac:dyDescent="0.25">
      <c r="J55" s="86" t="s">
        <v>30</v>
      </c>
      <c r="K55" s="93"/>
      <c r="M55" s="65" t="s">
        <v>43</v>
      </c>
    </row>
    <row r="57" spans="10:13" x14ac:dyDescent="0.25">
      <c r="J57" s="85" t="s">
        <v>31</v>
      </c>
    </row>
    <row r="58" spans="10:13" x14ac:dyDescent="0.25">
      <c r="J58" s="86" t="s">
        <v>32</v>
      </c>
      <c r="K58" s="92" t="s">
        <v>34</v>
      </c>
      <c r="M58" s="65" t="s">
        <v>41</v>
      </c>
    </row>
    <row r="59" spans="10:13" x14ac:dyDescent="0.25">
      <c r="J59" s="86" t="s">
        <v>29</v>
      </c>
      <c r="K59" s="95"/>
      <c r="M59" s="65" t="s">
        <v>42</v>
      </c>
    </row>
    <row r="60" spans="10:13" x14ac:dyDescent="0.25">
      <c r="J60" s="86" t="s">
        <v>30</v>
      </c>
      <c r="K60" s="93"/>
      <c r="M60" s="65" t="s">
        <v>43</v>
      </c>
    </row>
    <row r="71" spans="10:11" x14ac:dyDescent="0.25">
      <c r="J71" s="39" t="s">
        <v>35</v>
      </c>
    </row>
    <row r="72" spans="10:11" x14ac:dyDescent="0.25">
      <c r="J72" s="50"/>
    </row>
    <row r="73" spans="10:11" x14ac:dyDescent="0.25">
      <c r="J73" s="80" t="s">
        <v>28</v>
      </c>
      <c r="K73" s="84"/>
    </row>
    <row r="74" spans="10:11" x14ac:dyDescent="0.25">
      <c r="J74" s="82" t="s">
        <v>32</v>
      </c>
      <c r="K74" s="83" t="s">
        <v>10</v>
      </c>
    </row>
    <row r="75" spans="10:11" x14ac:dyDescent="0.25">
      <c r="J75" s="82" t="s">
        <v>29</v>
      </c>
      <c r="K75" s="94" t="s">
        <v>14</v>
      </c>
    </row>
    <row r="76" spans="10:11" x14ac:dyDescent="0.25">
      <c r="J76" s="82" t="s">
        <v>30</v>
      </c>
      <c r="K76" s="94"/>
    </row>
    <row r="78" spans="10:11" x14ac:dyDescent="0.25">
      <c r="J78" s="85" t="s">
        <v>31</v>
      </c>
    </row>
    <row r="79" spans="10:11" x14ac:dyDescent="0.25">
      <c r="J79" s="86" t="s">
        <v>32</v>
      </c>
      <c r="K79" s="94" t="s">
        <v>34</v>
      </c>
    </row>
    <row r="80" spans="10:11" x14ac:dyDescent="0.25">
      <c r="J80" s="86" t="s">
        <v>29</v>
      </c>
      <c r="K80" s="94"/>
    </row>
    <row r="81" spans="10:11" x14ac:dyDescent="0.25">
      <c r="J81" s="86" t="s">
        <v>30</v>
      </c>
      <c r="K81" s="94"/>
    </row>
  </sheetData>
  <mergeCells count="20">
    <mergeCell ref="K19:P19"/>
    <mergeCell ref="K20:P20"/>
    <mergeCell ref="A3:G3"/>
    <mergeCell ref="B5:G5"/>
    <mergeCell ref="B6:G6"/>
    <mergeCell ref="B13:G13"/>
    <mergeCell ref="B20:G20"/>
    <mergeCell ref="B12:G12"/>
    <mergeCell ref="B19:G19"/>
    <mergeCell ref="J3:P3"/>
    <mergeCell ref="K5:P5"/>
    <mergeCell ref="K6:P6"/>
    <mergeCell ref="K12:P12"/>
    <mergeCell ref="K13:P13"/>
    <mergeCell ref="K33:K34"/>
    <mergeCell ref="K79:K81"/>
    <mergeCell ref="K58:K60"/>
    <mergeCell ref="K75:K76"/>
    <mergeCell ref="K54:K55"/>
    <mergeCell ref="K38:K39"/>
  </mergeCells>
  <pageMargins left="0.23622047244094491" right="0.23622047244094491" top="0.74803149606299213" bottom="0.74803149606299213" header="0.31496062992125984" footer="0.31496062992125984"/>
  <pageSetup paperSize="9" scale="58" fitToHeight="100" orientation="landscape" r:id="rId1"/>
  <rowBreaks count="1" manualBreakCount="1">
    <brk id="4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zoomScale="90" zoomScaleNormal="90" workbookViewId="0">
      <selection activeCell="B2" sqref="B2"/>
    </sheetView>
  </sheetViews>
  <sheetFormatPr baseColWidth="10" defaultColWidth="8.85546875" defaultRowHeight="15" x14ac:dyDescent="0.25"/>
  <cols>
    <col min="1" max="1" width="2.7109375" customWidth="1"/>
    <col min="2" max="2" width="31.7109375" customWidth="1"/>
    <col min="3" max="6" width="15.140625" style="53" customWidth="1"/>
    <col min="7" max="8" width="2.7109375" customWidth="1"/>
    <col min="9" max="9" width="31.7109375" customWidth="1"/>
    <col min="10" max="12" width="14.28515625" style="66" customWidth="1"/>
    <col min="13" max="13" width="2.7109375" customWidth="1"/>
  </cols>
  <sheetData>
    <row r="1" spans="1:12" ht="23.25" x14ac:dyDescent="0.35">
      <c r="A1" s="1" t="s">
        <v>4</v>
      </c>
      <c r="B1" s="1"/>
      <c r="C1" s="52"/>
      <c r="D1" s="52"/>
    </row>
    <row r="2" spans="1:12" s="50" customFormat="1" x14ac:dyDescent="0.25">
      <c r="A2" s="49"/>
      <c r="B2" s="49"/>
      <c r="C2" s="54"/>
      <c r="D2" s="54"/>
      <c r="E2" s="53"/>
      <c r="F2" s="53"/>
      <c r="J2" s="66"/>
      <c r="K2" s="66"/>
      <c r="L2" s="66"/>
    </row>
    <row r="3" spans="1:12" ht="15.75" thickBot="1" x14ac:dyDescent="0.3">
      <c r="B3" s="48" t="s">
        <v>17</v>
      </c>
      <c r="C3" s="55"/>
      <c r="D3" s="55"/>
      <c r="E3" s="55"/>
      <c r="I3" s="48" t="s">
        <v>18</v>
      </c>
      <c r="J3" s="67"/>
      <c r="K3" s="67"/>
      <c r="L3" s="67"/>
    </row>
    <row r="4" spans="1:12" x14ac:dyDescent="0.25">
      <c r="B4" s="5"/>
      <c r="C4" s="122" t="s">
        <v>2</v>
      </c>
      <c r="D4" s="123"/>
      <c r="E4" s="124"/>
      <c r="I4" s="7" t="s">
        <v>3</v>
      </c>
      <c r="J4" s="125" t="s">
        <v>2</v>
      </c>
      <c r="K4" s="126"/>
      <c r="L4" s="127"/>
    </row>
    <row r="5" spans="1:12" ht="15.75" thickBot="1" x14ac:dyDescent="0.3">
      <c r="B5" s="7" t="s">
        <v>3</v>
      </c>
      <c r="C5" s="56">
        <v>300</v>
      </c>
      <c r="D5" s="57">
        <v>3000</v>
      </c>
      <c r="E5" s="58">
        <v>30000</v>
      </c>
      <c r="F5" s="53" t="s">
        <v>21</v>
      </c>
      <c r="I5" s="7"/>
      <c r="J5" s="56">
        <v>300</v>
      </c>
      <c r="K5" s="57">
        <v>3000</v>
      </c>
      <c r="L5" s="58">
        <v>30000</v>
      </c>
    </row>
    <row r="6" spans="1:12" x14ac:dyDescent="0.25">
      <c r="B6" s="8" t="s">
        <v>0</v>
      </c>
      <c r="C6" s="59">
        <f>C21-C36</f>
        <v>155789</v>
      </c>
      <c r="D6" s="59">
        <f t="shared" ref="D6:E6" si="0">D21-D36</f>
        <v>1557967</v>
      </c>
      <c r="E6" s="59">
        <f t="shared" si="0"/>
        <v>155291270</v>
      </c>
      <c r="F6" s="53">
        <f>MIN(C6:E6)</f>
        <v>155789</v>
      </c>
      <c r="I6" s="8" t="s">
        <v>0</v>
      </c>
      <c r="J6" s="68">
        <f>C6/$F6</f>
        <v>1</v>
      </c>
      <c r="K6" s="68">
        <f>D6/$F6</f>
        <v>10.000494258259568</v>
      </c>
      <c r="L6" s="68">
        <f>E6/$F6</f>
        <v>996.80510177226893</v>
      </c>
    </row>
    <row r="7" spans="1:12" x14ac:dyDescent="0.25">
      <c r="B7" s="8" t="s">
        <v>5</v>
      </c>
      <c r="C7" s="59">
        <f t="shared" ref="C7:E7" si="1">C22-C37</f>
        <v>38658</v>
      </c>
      <c r="D7" s="59">
        <f t="shared" si="1"/>
        <v>3558231</v>
      </c>
      <c r="E7" s="59">
        <f t="shared" si="1"/>
        <v>345537031</v>
      </c>
      <c r="F7" s="53">
        <f t="shared" ref="F7:F8" si="2">MIN(C7:E7)</f>
        <v>38658</v>
      </c>
      <c r="I7" s="8" t="s">
        <v>5</v>
      </c>
      <c r="J7" s="68">
        <f>C7/$F7</f>
        <v>1</v>
      </c>
      <c r="K7" s="68">
        <f>D7/$F7</f>
        <v>92.043846034455996</v>
      </c>
      <c r="L7" s="68">
        <f t="shared" ref="K7:L8" si="3">E7/$F7</f>
        <v>8938.305939262249</v>
      </c>
    </row>
    <row r="8" spans="1:12" ht="15.75" thickBot="1" x14ac:dyDescent="0.3">
      <c r="B8" s="9" t="s">
        <v>1</v>
      </c>
      <c r="C8" s="59">
        <f t="shared" ref="C8:E8" si="4">C23-C38</f>
        <v>99758</v>
      </c>
      <c r="D8" s="59">
        <f t="shared" si="4"/>
        <v>7665885</v>
      </c>
      <c r="E8" s="59">
        <f t="shared" si="4"/>
        <v>1150860959</v>
      </c>
      <c r="F8" s="53">
        <f t="shared" si="2"/>
        <v>99758</v>
      </c>
      <c r="I8" s="9" t="s">
        <v>1</v>
      </c>
      <c r="J8" s="68">
        <f t="shared" ref="J8" si="5">C8/$F8</f>
        <v>1</v>
      </c>
      <c r="K8" s="68">
        <f t="shared" si="3"/>
        <v>76.844814450971356</v>
      </c>
      <c r="L8" s="68">
        <f t="shared" si="3"/>
        <v>11536.527987730307</v>
      </c>
    </row>
    <row r="11" spans="1:12" ht="15.75" thickBot="1" x14ac:dyDescent="0.3">
      <c r="B11" s="48" t="s">
        <v>17</v>
      </c>
      <c r="C11" s="55"/>
      <c r="D11" s="55"/>
      <c r="E11" s="55"/>
      <c r="I11" s="48" t="s">
        <v>18</v>
      </c>
      <c r="J11" s="67"/>
      <c r="K11" s="67"/>
      <c r="L11" s="67"/>
    </row>
    <row r="12" spans="1:12" x14ac:dyDescent="0.25">
      <c r="B12" s="5" t="s">
        <v>40</v>
      </c>
      <c r="C12" s="122" t="s">
        <v>2</v>
      </c>
      <c r="D12" s="123"/>
      <c r="E12" s="124"/>
      <c r="I12" s="5" t="s">
        <v>40</v>
      </c>
      <c r="J12" s="125" t="s">
        <v>2</v>
      </c>
      <c r="K12" s="126"/>
      <c r="L12" s="127"/>
    </row>
    <row r="13" spans="1:12" ht="15.75" thickBot="1" x14ac:dyDescent="0.3">
      <c r="B13" s="7" t="s">
        <v>3</v>
      </c>
      <c r="C13" s="56">
        <v>300</v>
      </c>
      <c r="D13" s="57">
        <v>3000</v>
      </c>
      <c r="E13" s="58">
        <v>30000</v>
      </c>
      <c r="F13" s="53" t="s">
        <v>21</v>
      </c>
      <c r="I13" s="7" t="s">
        <v>3</v>
      </c>
      <c r="J13" s="56">
        <v>300</v>
      </c>
      <c r="K13" s="57">
        <v>3000</v>
      </c>
      <c r="L13" s="58">
        <v>30000</v>
      </c>
    </row>
    <row r="14" spans="1:12" x14ac:dyDescent="0.25">
      <c r="B14" s="90" t="s">
        <v>0</v>
      </c>
      <c r="C14" s="59">
        <v>2372700</v>
      </c>
      <c r="D14" s="59">
        <v>1550500</v>
      </c>
      <c r="E14" s="60">
        <v>153472600</v>
      </c>
      <c r="F14" s="53">
        <f>MIN(C14:E14)</f>
        <v>1550500</v>
      </c>
      <c r="I14" s="90" t="s">
        <v>0</v>
      </c>
      <c r="J14" s="68">
        <f>C14/$F14</f>
        <v>1.5302805546597871</v>
      </c>
      <c r="K14" s="68">
        <f>D14/$F14</f>
        <v>1</v>
      </c>
      <c r="L14" s="68">
        <f>E14/$F14</f>
        <v>98.982650757820053</v>
      </c>
    </row>
    <row r="15" spans="1:12" x14ac:dyDescent="0.25">
      <c r="B15" s="90" t="s">
        <v>5</v>
      </c>
      <c r="C15" s="61">
        <v>1827600</v>
      </c>
      <c r="D15" s="61">
        <v>3456600</v>
      </c>
      <c r="E15" s="62">
        <v>346163400</v>
      </c>
      <c r="F15" s="53">
        <f t="shared" ref="F15:F16" si="6">MIN(C15:E15)</f>
        <v>1827600</v>
      </c>
      <c r="I15" s="90" t="s">
        <v>5</v>
      </c>
      <c r="J15" s="68">
        <f>C15/$F15</f>
        <v>1</v>
      </c>
      <c r="K15" s="68">
        <f>D15/$F15</f>
        <v>1.891332895600788</v>
      </c>
      <c r="L15" s="68">
        <f t="shared" ref="L15:L16" si="7">E15/$F15</f>
        <v>189.40873276428101</v>
      </c>
    </row>
    <row r="16" spans="1:12" ht="15.75" thickBot="1" x14ac:dyDescent="0.3">
      <c r="B16" s="91" t="s">
        <v>1</v>
      </c>
      <c r="C16" s="63">
        <v>545600</v>
      </c>
      <c r="D16" s="63">
        <v>7574800</v>
      </c>
      <c r="E16" s="64">
        <v>1130373400</v>
      </c>
      <c r="F16" s="53">
        <f t="shared" si="6"/>
        <v>545600</v>
      </c>
      <c r="I16" s="91" t="s">
        <v>1</v>
      </c>
      <c r="J16" s="68">
        <f t="shared" ref="J16" si="8">C16/$F16</f>
        <v>1</v>
      </c>
      <c r="K16" s="68">
        <f t="shared" ref="K16" si="9">D16/$F16</f>
        <v>13.883431085043988</v>
      </c>
      <c r="L16" s="68">
        <f t="shared" si="7"/>
        <v>2071.7987536656892</v>
      </c>
    </row>
    <row r="18" spans="2:12" ht="15.75" thickBot="1" x14ac:dyDescent="0.3"/>
    <row r="19" spans="2:12" x14ac:dyDescent="0.25">
      <c r="B19" s="5" t="s">
        <v>36</v>
      </c>
      <c r="C19" s="122" t="s">
        <v>2</v>
      </c>
      <c r="D19" s="123"/>
      <c r="E19" s="124"/>
      <c r="I19" s="5" t="s">
        <v>37</v>
      </c>
      <c r="J19" s="125" t="s">
        <v>2</v>
      </c>
      <c r="K19" s="126"/>
      <c r="L19" s="127"/>
    </row>
    <row r="20" spans="2:12" ht="15.75" thickBot="1" x14ac:dyDescent="0.3">
      <c r="B20" s="7" t="s">
        <v>3</v>
      </c>
      <c r="C20" s="56">
        <v>300</v>
      </c>
      <c r="D20" s="57">
        <v>3000</v>
      </c>
      <c r="E20" s="58">
        <v>30000</v>
      </c>
      <c r="F20" s="53" t="s">
        <v>21</v>
      </c>
      <c r="I20" s="7" t="s">
        <v>3</v>
      </c>
      <c r="J20" s="56">
        <v>300</v>
      </c>
      <c r="K20" s="57">
        <v>3000</v>
      </c>
      <c r="L20" s="58">
        <v>30000</v>
      </c>
    </row>
    <row r="21" spans="2:12" x14ac:dyDescent="0.25">
      <c r="B21" s="90" t="s">
        <v>0</v>
      </c>
      <c r="C21" s="59">
        <v>155840</v>
      </c>
      <c r="D21" s="59">
        <v>1558015</v>
      </c>
      <c r="E21" s="60">
        <v>155291310</v>
      </c>
      <c r="F21" s="53">
        <f>MIN(C21:E21)</f>
        <v>155840</v>
      </c>
      <c r="I21" s="90" t="s">
        <v>0</v>
      </c>
      <c r="J21" s="68">
        <f>C21/$F21</f>
        <v>1</v>
      </c>
      <c r="K21" s="68">
        <f>D21/$F21</f>
        <v>9.997529517453799</v>
      </c>
      <c r="L21" s="68">
        <f>E21/$F21</f>
        <v>996.47914527720741</v>
      </c>
    </row>
    <row r="22" spans="2:12" x14ac:dyDescent="0.25">
      <c r="B22" s="90" t="s">
        <v>5</v>
      </c>
      <c r="C22" s="61">
        <v>38714</v>
      </c>
      <c r="D22" s="61">
        <v>3558261</v>
      </c>
      <c r="E22" s="62">
        <v>345537064</v>
      </c>
      <c r="F22" s="53">
        <f t="shared" ref="F22:F23" si="10">MIN(C22:E22)</f>
        <v>38714</v>
      </c>
      <c r="I22" s="90" t="s">
        <v>5</v>
      </c>
      <c r="J22" s="68">
        <f>C22/$F22</f>
        <v>1</v>
      </c>
      <c r="K22" s="68">
        <f>D22/$F22</f>
        <v>91.911479051505921</v>
      </c>
      <c r="L22" s="68">
        <f t="shared" ref="L22:L23" si="11">E22/$F22</f>
        <v>8925.3774861807105</v>
      </c>
    </row>
    <row r="23" spans="2:12" ht="15.75" thickBot="1" x14ac:dyDescent="0.3">
      <c r="B23" s="91" t="s">
        <v>1</v>
      </c>
      <c r="C23" s="63">
        <v>99816</v>
      </c>
      <c r="D23" s="63">
        <v>7665926</v>
      </c>
      <c r="E23" s="64">
        <v>1150861002</v>
      </c>
      <c r="F23" s="53">
        <f t="shared" si="10"/>
        <v>99816</v>
      </c>
      <c r="I23" s="91" t="s">
        <v>1</v>
      </c>
      <c r="J23" s="68">
        <f t="shared" ref="J23" si="12">C23/$F23</f>
        <v>1</v>
      </c>
      <c r="K23" s="68">
        <f t="shared" ref="K23" si="13">D23/$F23</f>
        <v>76.800573054420127</v>
      </c>
      <c r="L23" s="68">
        <f t="shared" si="11"/>
        <v>11529.824897811974</v>
      </c>
    </row>
    <row r="26" spans="2:12" ht="15.75" thickBot="1" x14ac:dyDescent="0.3">
      <c r="B26" s="48" t="s">
        <v>17</v>
      </c>
      <c r="C26" s="55"/>
      <c r="D26" s="55"/>
      <c r="E26" s="55"/>
      <c r="I26" s="48" t="s">
        <v>18</v>
      </c>
      <c r="J26" s="67"/>
      <c r="K26" s="67"/>
      <c r="L26" s="67"/>
    </row>
    <row r="27" spans="2:12" x14ac:dyDescent="0.25">
      <c r="B27" s="5"/>
      <c r="C27" s="122" t="s">
        <v>2</v>
      </c>
      <c r="D27" s="123"/>
      <c r="E27" s="124"/>
      <c r="I27" s="7" t="s">
        <v>3</v>
      </c>
      <c r="J27" s="125" t="s">
        <v>2</v>
      </c>
      <c r="K27" s="126"/>
      <c r="L27" s="127"/>
    </row>
    <row r="28" spans="2:12" ht="15.75" thickBot="1" x14ac:dyDescent="0.3">
      <c r="B28" s="7" t="s">
        <v>3</v>
      </c>
      <c r="C28" s="56">
        <v>300</v>
      </c>
      <c r="D28" s="57">
        <v>3000</v>
      </c>
      <c r="E28" s="58">
        <v>30000</v>
      </c>
      <c r="F28" s="53" t="s">
        <v>21</v>
      </c>
      <c r="I28" s="7"/>
      <c r="J28" s="56">
        <v>300</v>
      </c>
      <c r="K28" s="57">
        <v>3000</v>
      </c>
      <c r="L28" s="58">
        <v>30000</v>
      </c>
    </row>
    <row r="29" spans="2:12" x14ac:dyDescent="0.25">
      <c r="B29" s="87" t="s">
        <v>0</v>
      </c>
      <c r="C29" s="59">
        <v>11300</v>
      </c>
      <c r="D29" s="59">
        <v>200</v>
      </c>
      <c r="E29" s="60">
        <v>300</v>
      </c>
      <c r="F29" s="53">
        <f>MIN(C29:E29)</f>
        <v>200</v>
      </c>
      <c r="I29" s="87" t="s">
        <v>0</v>
      </c>
      <c r="J29" s="68">
        <f>C29/$F29</f>
        <v>56.5</v>
      </c>
      <c r="K29" s="68">
        <f>D29/$F29</f>
        <v>1</v>
      </c>
      <c r="L29" s="68">
        <f>E29/$F29</f>
        <v>1.5</v>
      </c>
    </row>
    <row r="30" spans="2:12" x14ac:dyDescent="0.25">
      <c r="B30" s="87" t="s">
        <v>5</v>
      </c>
      <c r="C30" s="61">
        <v>400</v>
      </c>
      <c r="D30" s="61">
        <v>100</v>
      </c>
      <c r="E30" s="62">
        <v>200</v>
      </c>
      <c r="F30" s="53">
        <f t="shared" ref="F30:F31" si="14">MIN(C30:E30)</f>
        <v>100</v>
      </c>
      <c r="I30" s="87" t="s">
        <v>5</v>
      </c>
      <c r="J30" s="68">
        <f>C30/$F30</f>
        <v>4</v>
      </c>
      <c r="K30" s="68">
        <f>D30/$F30</f>
        <v>1</v>
      </c>
      <c r="L30" s="68">
        <f t="shared" ref="L30:L31" si="15">E30/$F30</f>
        <v>2</v>
      </c>
    </row>
    <row r="31" spans="2:12" ht="15.75" thickBot="1" x14ac:dyDescent="0.3">
      <c r="B31" s="88" t="s">
        <v>1</v>
      </c>
      <c r="C31" s="63">
        <v>200</v>
      </c>
      <c r="D31" s="63">
        <v>100</v>
      </c>
      <c r="E31" s="64">
        <v>200</v>
      </c>
      <c r="F31" s="53">
        <f t="shared" si="14"/>
        <v>100</v>
      </c>
      <c r="I31" s="88" t="s">
        <v>1</v>
      </c>
      <c r="J31" s="68">
        <f t="shared" ref="J31" si="16">C31/$F31</f>
        <v>2</v>
      </c>
      <c r="K31" s="68">
        <f t="shared" ref="K31" si="17">D31/$F31</f>
        <v>1</v>
      </c>
      <c r="L31" s="68">
        <f t="shared" si="15"/>
        <v>2</v>
      </c>
    </row>
    <row r="33" spans="2:12" ht="15.75" thickBot="1" x14ac:dyDescent="0.3"/>
    <row r="34" spans="2:12" x14ac:dyDescent="0.25">
      <c r="B34" s="5" t="s">
        <v>38</v>
      </c>
      <c r="C34" s="122" t="s">
        <v>2</v>
      </c>
      <c r="D34" s="123"/>
      <c r="E34" s="124"/>
      <c r="I34" s="5" t="s">
        <v>39</v>
      </c>
      <c r="J34" s="125" t="s">
        <v>2</v>
      </c>
      <c r="K34" s="126"/>
      <c r="L34" s="127"/>
    </row>
    <row r="35" spans="2:12" ht="15.75" thickBot="1" x14ac:dyDescent="0.3">
      <c r="B35" s="7" t="s">
        <v>3</v>
      </c>
      <c r="C35" s="56">
        <v>300</v>
      </c>
      <c r="D35" s="57">
        <v>3000</v>
      </c>
      <c r="E35" s="58">
        <v>30000</v>
      </c>
      <c r="F35" s="53" t="s">
        <v>21</v>
      </c>
      <c r="I35" s="7" t="s">
        <v>3</v>
      </c>
      <c r="J35" s="56">
        <v>300</v>
      </c>
      <c r="K35" s="57">
        <v>3000</v>
      </c>
      <c r="L35" s="58">
        <v>30000</v>
      </c>
    </row>
    <row r="36" spans="2:12" x14ac:dyDescent="0.25">
      <c r="B36" s="87" t="s">
        <v>0</v>
      </c>
      <c r="C36" s="59">
        <v>51</v>
      </c>
      <c r="D36" s="59">
        <v>48</v>
      </c>
      <c r="E36" s="60">
        <v>40</v>
      </c>
      <c r="F36" s="53">
        <f>MIN(C36:E36)</f>
        <v>40</v>
      </c>
      <c r="I36" s="87" t="s">
        <v>0</v>
      </c>
      <c r="J36" s="68">
        <f>C36/$F36</f>
        <v>1.2749999999999999</v>
      </c>
      <c r="K36" s="68">
        <f>D36/$F36</f>
        <v>1.2</v>
      </c>
      <c r="L36" s="68">
        <f>E36/$F36</f>
        <v>1</v>
      </c>
    </row>
    <row r="37" spans="2:12" x14ac:dyDescent="0.25">
      <c r="B37" s="87" t="s">
        <v>5</v>
      </c>
      <c r="C37" s="61">
        <v>56</v>
      </c>
      <c r="D37" s="61">
        <v>30</v>
      </c>
      <c r="E37" s="62">
        <v>33</v>
      </c>
      <c r="F37" s="53">
        <f t="shared" ref="F37:F38" si="18">MIN(C37:E37)</f>
        <v>30</v>
      </c>
      <c r="I37" s="87" t="s">
        <v>5</v>
      </c>
      <c r="J37" s="68">
        <f>C37/$F37</f>
        <v>1.8666666666666667</v>
      </c>
      <c r="K37" s="68">
        <f>D37/$F37</f>
        <v>1</v>
      </c>
      <c r="L37" s="68">
        <f t="shared" ref="L37:L38" si="19">E37/$F37</f>
        <v>1.1000000000000001</v>
      </c>
    </row>
    <row r="38" spans="2:12" ht="15.75" thickBot="1" x14ac:dyDescent="0.3">
      <c r="B38" s="88" t="s">
        <v>1</v>
      </c>
      <c r="C38" s="63">
        <v>58</v>
      </c>
      <c r="D38" s="63">
        <v>41</v>
      </c>
      <c r="E38" s="64">
        <v>43</v>
      </c>
      <c r="F38" s="53">
        <f t="shared" si="18"/>
        <v>41</v>
      </c>
      <c r="I38" s="88" t="s">
        <v>1</v>
      </c>
      <c r="J38" s="68">
        <f t="shared" ref="J38" si="20">C38/$F38</f>
        <v>1.4146341463414633</v>
      </c>
      <c r="K38" s="68">
        <f t="shared" ref="K38" si="21">D38/$F38</f>
        <v>1</v>
      </c>
      <c r="L38" s="68">
        <f t="shared" si="19"/>
        <v>1.0487804878048781</v>
      </c>
    </row>
    <row r="39" spans="2:12" x14ac:dyDescent="0.25">
      <c r="I39" s="89"/>
    </row>
  </sheetData>
  <sheetProtection selectLockedCells="1" selectUnlockedCells="1"/>
  <mergeCells count="10">
    <mergeCell ref="C4:E4"/>
    <mergeCell ref="J4:L4"/>
    <mergeCell ref="C19:E19"/>
    <mergeCell ref="J19:L19"/>
    <mergeCell ref="C34:E34"/>
    <mergeCell ref="J34:L34"/>
    <mergeCell ref="C27:E27"/>
    <mergeCell ref="J27:L27"/>
    <mergeCell ref="C12:E12"/>
    <mergeCell ref="J12:L1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"/>
  <sheetViews>
    <sheetView zoomScale="90" zoomScaleNormal="90" workbookViewId="0">
      <selection activeCell="C6" sqref="C6"/>
    </sheetView>
  </sheetViews>
  <sheetFormatPr baseColWidth="10" defaultColWidth="8.85546875" defaultRowHeight="15" x14ac:dyDescent="0.25"/>
  <cols>
    <col min="1" max="1" width="2.7109375" customWidth="1"/>
    <col min="2" max="2" width="31.7109375" customWidth="1"/>
    <col min="3" max="6" width="15.140625" style="53" customWidth="1"/>
    <col min="7" max="8" width="2.7109375" customWidth="1"/>
    <col min="9" max="9" width="31.7109375" customWidth="1"/>
    <col min="10" max="12" width="14.28515625" style="66" customWidth="1"/>
    <col min="13" max="13" width="2.7109375" customWidth="1"/>
  </cols>
  <sheetData>
    <row r="1" spans="1:12" ht="23.25" x14ac:dyDescent="0.35">
      <c r="A1" s="1" t="s">
        <v>26</v>
      </c>
      <c r="B1" s="1"/>
      <c r="C1" s="52"/>
      <c r="D1" s="52"/>
    </row>
    <row r="2" spans="1:12" s="50" customFormat="1" x14ac:dyDescent="0.25">
      <c r="A2" s="49"/>
      <c r="B2" s="49"/>
      <c r="C2" s="54"/>
      <c r="D2" s="54"/>
      <c r="E2" s="53"/>
      <c r="F2" s="53"/>
      <c r="J2" s="66"/>
      <c r="K2" s="66"/>
      <c r="L2" s="66"/>
    </row>
    <row r="3" spans="1:12" ht="15.75" thickBot="1" x14ac:dyDescent="0.3">
      <c r="B3" s="48" t="s">
        <v>17</v>
      </c>
      <c r="C3" s="55"/>
      <c r="D3" s="55"/>
      <c r="E3" s="55"/>
      <c r="I3" s="51" t="s">
        <v>18</v>
      </c>
      <c r="J3" s="69"/>
      <c r="K3" s="69"/>
      <c r="L3" s="69"/>
    </row>
    <row r="4" spans="1:12" x14ac:dyDescent="0.25">
      <c r="B4" s="5"/>
      <c r="C4" s="122" t="s">
        <v>2</v>
      </c>
      <c r="D4" s="123"/>
      <c r="E4" s="124"/>
      <c r="I4" s="7" t="s">
        <v>3</v>
      </c>
      <c r="J4" s="125" t="s">
        <v>2</v>
      </c>
      <c r="K4" s="126"/>
      <c r="L4" s="127"/>
    </row>
    <row r="5" spans="1:12" ht="15.75" thickBot="1" x14ac:dyDescent="0.3">
      <c r="B5" s="7" t="s">
        <v>3</v>
      </c>
      <c r="C5" s="56">
        <v>300</v>
      </c>
      <c r="D5" s="57">
        <v>3000</v>
      </c>
      <c r="E5" s="58">
        <v>30000</v>
      </c>
      <c r="F5" s="53" t="s">
        <v>21</v>
      </c>
      <c r="I5" s="7"/>
      <c r="J5" s="56">
        <v>300</v>
      </c>
      <c r="K5" s="57">
        <v>3000</v>
      </c>
      <c r="L5" s="58">
        <v>30000</v>
      </c>
    </row>
    <row r="6" spans="1:12" x14ac:dyDescent="0.25">
      <c r="B6" s="8" t="s">
        <v>0</v>
      </c>
      <c r="C6" s="59">
        <f>C21-C36</f>
        <v>11485</v>
      </c>
      <c r="D6" s="59">
        <f t="shared" ref="D6:E6" si="0">D21-D36</f>
        <v>4699</v>
      </c>
      <c r="E6" s="59">
        <f t="shared" si="0"/>
        <v>46034</v>
      </c>
      <c r="F6" s="53">
        <f>MIN(C6:E6)</f>
        <v>4699</v>
      </c>
      <c r="I6" s="8" t="s">
        <v>0</v>
      </c>
      <c r="J6" s="68">
        <f>C6/$F6</f>
        <v>2.4441370504362632</v>
      </c>
      <c r="K6" s="68">
        <f t="shared" ref="K6:L8" si="1">D6/$F6</f>
        <v>1</v>
      </c>
      <c r="L6" s="68">
        <f t="shared" si="1"/>
        <v>9.7965524579697814</v>
      </c>
    </row>
    <row r="7" spans="1:12" x14ac:dyDescent="0.25">
      <c r="B7" s="8" t="s">
        <v>5</v>
      </c>
      <c r="C7" s="59">
        <f t="shared" ref="C7:E7" si="2">C22-C37</f>
        <v>62169</v>
      </c>
      <c r="D7" s="59">
        <f t="shared" si="2"/>
        <v>1728803</v>
      </c>
      <c r="E7" s="59">
        <f t="shared" si="2"/>
        <v>177077715</v>
      </c>
      <c r="F7" s="53">
        <f t="shared" ref="F7:F8" si="3">MIN(C7:E7)</f>
        <v>62169</v>
      </c>
      <c r="I7" s="8" t="s">
        <v>5</v>
      </c>
      <c r="J7" s="68">
        <f>C7/$F7</f>
        <v>1</v>
      </c>
      <c r="K7" s="68">
        <f t="shared" si="1"/>
        <v>27.8081198024739</v>
      </c>
      <c r="L7" s="68">
        <f t="shared" si="1"/>
        <v>2848.3281860734451</v>
      </c>
    </row>
    <row r="8" spans="1:12" ht="15.75" thickBot="1" x14ac:dyDescent="0.3">
      <c r="B8" s="9" t="s">
        <v>1</v>
      </c>
      <c r="C8" s="59">
        <f t="shared" ref="C8:E8" si="4">C23-C38</f>
        <v>19656</v>
      </c>
      <c r="D8" s="59">
        <f t="shared" si="4"/>
        <v>856730</v>
      </c>
      <c r="E8" s="59">
        <f t="shared" si="4"/>
        <v>88078148</v>
      </c>
      <c r="F8" s="53">
        <f t="shared" si="3"/>
        <v>19656</v>
      </c>
      <c r="I8" s="9" t="s">
        <v>1</v>
      </c>
      <c r="J8" s="68">
        <f t="shared" ref="J8" si="5">C8/$F8</f>
        <v>1</v>
      </c>
      <c r="K8" s="68">
        <f t="shared" si="1"/>
        <v>43.58618233618234</v>
      </c>
      <c r="L8" s="68">
        <f t="shared" si="1"/>
        <v>4480.9802604802608</v>
      </c>
    </row>
    <row r="11" spans="1:12" ht="15.75" thickBot="1" x14ac:dyDescent="0.3">
      <c r="B11" s="48" t="s">
        <v>17</v>
      </c>
      <c r="C11" s="55"/>
      <c r="D11" s="55"/>
      <c r="E11" s="55"/>
      <c r="I11" s="51" t="s">
        <v>18</v>
      </c>
      <c r="J11" s="69"/>
      <c r="K11" s="69"/>
      <c r="L11" s="69"/>
    </row>
    <row r="12" spans="1:12" x14ac:dyDescent="0.25">
      <c r="B12" s="5" t="s">
        <v>40</v>
      </c>
      <c r="C12" s="122" t="s">
        <v>2</v>
      </c>
      <c r="D12" s="123"/>
      <c r="E12" s="124"/>
      <c r="I12" s="5" t="s">
        <v>40</v>
      </c>
      <c r="J12" s="125" t="s">
        <v>2</v>
      </c>
      <c r="K12" s="126"/>
      <c r="L12" s="127"/>
    </row>
    <row r="13" spans="1:12" ht="15.75" thickBot="1" x14ac:dyDescent="0.3">
      <c r="B13" s="7" t="s">
        <v>3</v>
      </c>
      <c r="C13" s="56">
        <v>300</v>
      </c>
      <c r="D13" s="57">
        <v>3000</v>
      </c>
      <c r="E13" s="58">
        <v>30000</v>
      </c>
      <c r="F13" s="53" t="s">
        <v>21</v>
      </c>
      <c r="I13" s="7" t="s">
        <v>3</v>
      </c>
      <c r="J13" s="56">
        <v>300</v>
      </c>
      <c r="K13" s="57">
        <v>3000</v>
      </c>
      <c r="L13" s="58">
        <v>30000</v>
      </c>
    </row>
    <row r="14" spans="1:12" x14ac:dyDescent="0.25">
      <c r="B14" s="90" t="s">
        <v>0</v>
      </c>
      <c r="C14" s="59">
        <v>591600</v>
      </c>
      <c r="D14" s="59">
        <v>8400</v>
      </c>
      <c r="E14" s="60">
        <v>48100</v>
      </c>
      <c r="F14" s="53">
        <f>MIN(C14:E14)</f>
        <v>8400</v>
      </c>
      <c r="I14" s="90" t="s">
        <v>0</v>
      </c>
      <c r="J14" s="68">
        <f>C14/$F14</f>
        <v>70.428571428571431</v>
      </c>
      <c r="K14" s="68">
        <f t="shared" ref="K14:K16" si="6">D14/$F14</f>
        <v>1</v>
      </c>
      <c r="L14" s="68">
        <f t="shared" ref="L14:L16" si="7">E14/$F14</f>
        <v>5.7261904761904763</v>
      </c>
    </row>
    <row r="15" spans="1:12" x14ac:dyDescent="0.25">
      <c r="B15" s="90" t="s">
        <v>5</v>
      </c>
      <c r="C15" s="61">
        <v>1380400</v>
      </c>
      <c r="D15" s="61">
        <v>1744800</v>
      </c>
      <c r="E15" s="62">
        <v>175797400</v>
      </c>
      <c r="F15" s="53">
        <f t="shared" ref="F15:F16" si="8">MIN(C15:E15)</f>
        <v>1380400</v>
      </c>
      <c r="I15" s="90" t="s">
        <v>5</v>
      </c>
      <c r="J15" s="68">
        <f>C15/$F15</f>
        <v>1</v>
      </c>
      <c r="K15" s="68">
        <f t="shared" si="6"/>
        <v>1.2639814546508259</v>
      </c>
      <c r="L15" s="68">
        <f t="shared" si="7"/>
        <v>127.35250651984931</v>
      </c>
    </row>
    <row r="16" spans="1:12" ht="15.75" thickBot="1" x14ac:dyDescent="0.3">
      <c r="B16" s="91" t="s">
        <v>1</v>
      </c>
      <c r="C16" s="63">
        <v>757600</v>
      </c>
      <c r="D16" s="63">
        <v>887200</v>
      </c>
      <c r="E16" s="64">
        <v>91889100</v>
      </c>
      <c r="F16" s="53">
        <f t="shared" si="8"/>
        <v>757600</v>
      </c>
      <c r="I16" s="91" t="s">
        <v>1</v>
      </c>
      <c r="J16" s="68">
        <f t="shared" ref="J16" si="9">C16/$F16</f>
        <v>1</v>
      </c>
      <c r="K16" s="68">
        <f t="shared" si="6"/>
        <v>1.1710665258711721</v>
      </c>
      <c r="L16" s="68">
        <f t="shared" si="7"/>
        <v>121.28973072861669</v>
      </c>
    </row>
    <row r="18" spans="2:12" ht="15.75" thickBot="1" x14ac:dyDescent="0.3"/>
    <row r="19" spans="2:12" x14ac:dyDescent="0.25">
      <c r="B19" s="5" t="s">
        <v>36</v>
      </c>
      <c r="C19" s="122" t="s">
        <v>2</v>
      </c>
      <c r="D19" s="123"/>
      <c r="E19" s="124"/>
      <c r="I19" s="5" t="s">
        <v>36</v>
      </c>
      <c r="J19" s="125" t="s">
        <v>2</v>
      </c>
      <c r="K19" s="126"/>
      <c r="L19" s="127"/>
    </row>
    <row r="20" spans="2:12" ht="15.75" thickBot="1" x14ac:dyDescent="0.3">
      <c r="B20" s="7" t="s">
        <v>3</v>
      </c>
      <c r="C20" s="56">
        <v>300</v>
      </c>
      <c r="D20" s="57">
        <v>3000</v>
      </c>
      <c r="E20" s="58">
        <v>30000</v>
      </c>
      <c r="F20" s="53" t="s">
        <v>21</v>
      </c>
      <c r="I20" s="7" t="s">
        <v>3</v>
      </c>
      <c r="J20" s="56">
        <v>300</v>
      </c>
      <c r="K20" s="57">
        <v>3000</v>
      </c>
      <c r="L20" s="58">
        <v>30000</v>
      </c>
    </row>
    <row r="21" spans="2:12" x14ac:dyDescent="0.25">
      <c r="B21" s="90" t="s">
        <v>0</v>
      </c>
      <c r="C21" s="59">
        <v>11704</v>
      </c>
      <c r="D21" s="59">
        <v>4739</v>
      </c>
      <c r="E21" s="60">
        <v>46069</v>
      </c>
      <c r="F21" s="53">
        <f>MIN(C21:E21)</f>
        <v>4739</v>
      </c>
      <c r="I21" s="90" t="s">
        <v>0</v>
      </c>
      <c r="J21" s="68">
        <f>C21/$F21</f>
        <v>2.4697193500738552</v>
      </c>
      <c r="K21" s="68">
        <f>D21/$F21</f>
        <v>1</v>
      </c>
      <c r="L21" s="68">
        <f>E21/$F21</f>
        <v>9.721249208693818</v>
      </c>
    </row>
    <row r="22" spans="2:12" x14ac:dyDescent="0.25">
      <c r="B22" s="90" t="s">
        <v>5</v>
      </c>
      <c r="C22" s="61">
        <v>62358</v>
      </c>
      <c r="D22" s="61">
        <v>1728842</v>
      </c>
      <c r="E22" s="62">
        <v>177077744</v>
      </c>
      <c r="F22" s="53">
        <f>MIN(C22:E22)</f>
        <v>62358</v>
      </c>
      <c r="I22" s="90" t="s">
        <v>5</v>
      </c>
      <c r="J22" s="68">
        <f>C22/$F22</f>
        <v>1</v>
      </c>
      <c r="K22" s="68">
        <f t="shared" ref="K22:K23" si="10">D22/$F22</f>
        <v>27.724461977613139</v>
      </c>
      <c r="L22" s="68">
        <f t="shared" ref="L22:L23" si="11">E22/$F22</f>
        <v>2839.6956926136181</v>
      </c>
    </row>
    <row r="23" spans="2:12" ht="15.75" thickBot="1" x14ac:dyDescent="0.3">
      <c r="B23" s="91" t="s">
        <v>1</v>
      </c>
      <c r="C23" s="63">
        <v>19854</v>
      </c>
      <c r="D23" s="63">
        <v>856760</v>
      </c>
      <c r="E23" s="64">
        <v>88078184</v>
      </c>
      <c r="F23" s="53">
        <f t="shared" ref="F23" si="12">MIN(C23:E23)</f>
        <v>19854</v>
      </c>
      <c r="I23" s="91" t="s">
        <v>1</v>
      </c>
      <c r="J23" s="68">
        <f t="shared" ref="J23" si="13">C23/$F23</f>
        <v>1</v>
      </c>
      <c r="K23" s="68">
        <f t="shared" si="10"/>
        <v>43.153017024277226</v>
      </c>
      <c r="L23" s="68">
        <f t="shared" si="11"/>
        <v>4436.2941472751081</v>
      </c>
    </row>
    <row r="26" spans="2:12" ht="15.75" thickBot="1" x14ac:dyDescent="0.3">
      <c r="B26" s="48" t="s">
        <v>17</v>
      </c>
      <c r="C26" s="55"/>
      <c r="D26" s="55"/>
      <c r="E26" s="55"/>
      <c r="I26" s="51" t="s">
        <v>18</v>
      </c>
      <c r="J26" s="69"/>
      <c r="K26" s="69"/>
      <c r="L26" s="69"/>
    </row>
    <row r="27" spans="2:12" x14ac:dyDescent="0.25">
      <c r="B27" s="5"/>
      <c r="C27" s="122" t="s">
        <v>2</v>
      </c>
      <c r="D27" s="123"/>
      <c r="E27" s="124"/>
      <c r="I27" s="7" t="s">
        <v>3</v>
      </c>
      <c r="J27" s="125" t="s">
        <v>2</v>
      </c>
      <c r="K27" s="126"/>
      <c r="L27" s="127"/>
    </row>
    <row r="28" spans="2:12" ht="15.75" thickBot="1" x14ac:dyDescent="0.3">
      <c r="B28" s="7" t="s">
        <v>3</v>
      </c>
      <c r="C28" s="56">
        <v>300</v>
      </c>
      <c r="D28" s="57">
        <v>3000</v>
      </c>
      <c r="E28" s="58">
        <v>30000</v>
      </c>
      <c r="F28" s="53" t="s">
        <v>21</v>
      </c>
      <c r="I28" s="7"/>
      <c r="J28" s="56">
        <v>300</v>
      </c>
      <c r="K28" s="57">
        <v>3000</v>
      </c>
      <c r="L28" s="58">
        <v>30000</v>
      </c>
    </row>
    <row r="29" spans="2:12" x14ac:dyDescent="0.25">
      <c r="B29" s="87" t="s">
        <v>0</v>
      </c>
      <c r="C29" s="59">
        <v>4600</v>
      </c>
      <c r="D29" s="59">
        <v>200</v>
      </c>
      <c r="E29" s="60">
        <v>300</v>
      </c>
      <c r="F29" s="53">
        <f>MIN(C29:E29)</f>
        <v>200</v>
      </c>
      <c r="I29" s="87" t="s">
        <v>0</v>
      </c>
      <c r="J29" s="68">
        <f>C29/$F29</f>
        <v>23</v>
      </c>
      <c r="K29" s="68">
        <f t="shared" ref="K29:K31" si="14">D29/$F29</f>
        <v>1</v>
      </c>
      <c r="L29" s="68">
        <f t="shared" ref="L29:L31" si="15">E29/$F29</f>
        <v>1.5</v>
      </c>
    </row>
    <row r="30" spans="2:12" x14ac:dyDescent="0.25">
      <c r="B30" s="87" t="s">
        <v>5</v>
      </c>
      <c r="C30" s="61">
        <v>1400</v>
      </c>
      <c r="D30" s="61">
        <v>100</v>
      </c>
      <c r="E30" s="62">
        <v>100</v>
      </c>
      <c r="F30" s="53">
        <f t="shared" ref="F30:F31" si="16">MIN(C30:E30)</f>
        <v>100</v>
      </c>
      <c r="I30" s="87" t="s">
        <v>5</v>
      </c>
      <c r="J30" s="68">
        <f>C30/$F30</f>
        <v>14</v>
      </c>
      <c r="K30" s="68">
        <f t="shared" si="14"/>
        <v>1</v>
      </c>
      <c r="L30" s="68">
        <f t="shared" si="15"/>
        <v>1</v>
      </c>
    </row>
    <row r="31" spans="2:12" ht="15.75" thickBot="1" x14ac:dyDescent="0.3">
      <c r="B31" s="88" t="s">
        <v>1</v>
      </c>
      <c r="C31" s="63">
        <v>1100</v>
      </c>
      <c r="D31" s="63">
        <v>200</v>
      </c>
      <c r="E31" s="64">
        <v>100</v>
      </c>
      <c r="F31" s="53">
        <f t="shared" si="16"/>
        <v>100</v>
      </c>
      <c r="I31" s="88" t="s">
        <v>1</v>
      </c>
      <c r="J31" s="68">
        <f t="shared" ref="J31" si="17">C31/$F31</f>
        <v>11</v>
      </c>
      <c r="K31" s="68">
        <f t="shared" si="14"/>
        <v>2</v>
      </c>
      <c r="L31" s="68">
        <f t="shared" si="15"/>
        <v>1</v>
      </c>
    </row>
    <row r="33" spans="2:12" ht="15.75" thickBot="1" x14ac:dyDescent="0.3"/>
    <row r="34" spans="2:12" x14ac:dyDescent="0.25">
      <c r="B34" s="5" t="s">
        <v>38</v>
      </c>
      <c r="C34" s="122" t="s">
        <v>2</v>
      </c>
      <c r="D34" s="123"/>
      <c r="E34" s="124"/>
      <c r="I34" s="5" t="s">
        <v>38</v>
      </c>
      <c r="J34" s="125" t="s">
        <v>2</v>
      </c>
      <c r="K34" s="126"/>
      <c r="L34" s="127"/>
    </row>
    <row r="35" spans="2:12" ht="15.75" thickBot="1" x14ac:dyDescent="0.3">
      <c r="B35" s="7" t="s">
        <v>3</v>
      </c>
      <c r="C35" s="56">
        <v>300</v>
      </c>
      <c r="D35" s="57">
        <v>3000</v>
      </c>
      <c r="E35" s="58">
        <v>30000</v>
      </c>
      <c r="F35" s="53" t="s">
        <v>21</v>
      </c>
      <c r="I35" s="7" t="s">
        <v>3</v>
      </c>
      <c r="J35" s="56">
        <v>300</v>
      </c>
      <c r="K35" s="57">
        <v>3000</v>
      </c>
      <c r="L35" s="58">
        <v>30000</v>
      </c>
    </row>
    <row r="36" spans="2:12" x14ac:dyDescent="0.25">
      <c r="B36" s="87" t="s">
        <v>0</v>
      </c>
      <c r="C36" s="59">
        <v>219</v>
      </c>
      <c r="D36" s="59">
        <v>40</v>
      </c>
      <c r="E36" s="60">
        <v>35</v>
      </c>
      <c r="F36" s="53">
        <f>MIN(C36:E36)</f>
        <v>35</v>
      </c>
      <c r="I36" s="87" t="s">
        <v>0</v>
      </c>
      <c r="J36" s="68">
        <f>C36/$F36</f>
        <v>6.2571428571428571</v>
      </c>
      <c r="K36" s="68">
        <f>D36/$F36</f>
        <v>1.1428571428571428</v>
      </c>
      <c r="L36" s="68">
        <f>E36/$F36</f>
        <v>1</v>
      </c>
    </row>
    <row r="37" spans="2:12" x14ac:dyDescent="0.25">
      <c r="B37" s="87" t="s">
        <v>5</v>
      </c>
      <c r="C37" s="61">
        <v>189</v>
      </c>
      <c r="D37" s="61">
        <v>39</v>
      </c>
      <c r="E37" s="62">
        <v>29</v>
      </c>
      <c r="F37" s="53">
        <f>MIN(C37:E37)</f>
        <v>29</v>
      </c>
      <c r="I37" s="87" t="s">
        <v>5</v>
      </c>
      <c r="J37" s="68">
        <f>C37/$F37</f>
        <v>6.5172413793103452</v>
      </c>
      <c r="K37" s="68">
        <f t="shared" ref="K37:K38" si="18">D37/$F37</f>
        <v>1.3448275862068966</v>
      </c>
      <c r="L37" s="68">
        <f t="shared" ref="L37:L38" si="19">E37/$F37</f>
        <v>1</v>
      </c>
    </row>
    <row r="38" spans="2:12" ht="15.75" thickBot="1" x14ac:dyDescent="0.3">
      <c r="B38" s="88" t="s">
        <v>1</v>
      </c>
      <c r="C38" s="63">
        <v>198</v>
      </c>
      <c r="D38" s="63">
        <v>30</v>
      </c>
      <c r="E38" s="64">
        <v>36</v>
      </c>
      <c r="F38" s="53">
        <f t="shared" ref="F38" si="20">MIN(C38:E38)</f>
        <v>30</v>
      </c>
      <c r="I38" s="88" t="s">
        <v>1</v>
      </c>
      <c r="J38" s="68">
        <f t="shared" ref="J38" si="21">C38/$F38</f>
        <v>6.6</v>
      </c>
      <c r="K38" s="68">
        <f t="shared" si="18"/>
        <v>1</v>
      </c>
      <c r="L38" s="68">
        <f t="shared" si="19"/>
        <v>1.2</v>
      </c>
    </row>
    <row r="39" spans="2:12" x14ac:dyDescent="0.25">
      <c r="I39" s="89"/>
    </row>
  </sheetData>
  <mergeCells count="10">
    <mergeCell ref="C4:E4"/>
    <mergeCell ref="J4:L4"/>
    <mergeCell ref="C19:E19"/>
    <mergeCell ref="J19:L19"/>
    <mergeCell ref="C34:E34"/>
    <mergeCell ref="J34:L34"/>
    <mergeCell ref="C27:E27"/>
    <mergeCell ref="J27:L27"/>
    <mergeCell ref="C12:E12"/>
    <mergeCell ref="J12:L1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"/>
  <sheetViews>
    <sheetView tabSelected="1" zoomScale="90" zoomScaleNormal="90" workbookViewId="0">
      <selection activeCell="F12" sqref="F12"/>
    </sheetView>
  </sheetViews>
  <sheetFormatPr baseColWidth="10" defaultColWidth="8.85546875" defaultRowHeight="15" x14ac:dyDescent="0.25"/>
  <cols>
    <col min="1" max="1" width="2.7109375" customWidth="1"/>
    <col min="2" max="2" width="31.7109375" customWidth="1"/>
    <col min="3" max="6" width="15.140625" style="53" customWidth="1"/>
    <col min="7" max="8" width="2.7109375" customWidth="1"/>
    <col min="9" max="9" width="31.7109375" customWidth="1"/>
    <col min="10" max="12" width="14.28515625" style="66" customWidth="1"/>
    <col min="13" max="13" width="2.7109375" customWidth="1"/>
  </cols>
  <sheetData>
    <row r="1" spans="1:12" ht="23.25" x14ac:dyDescent="0.35">
      <c r="A1" s="1" t="s">
        <v>16</v>
      </c>
      <c r="B1" s="1"/>
      <c r="C1" s="52"/>
      <c r="D1" s="52"/>
    </row>
    <row r="2" spans="1:12" s="50" customFormat="1" x14ac:dyDescent="0.25">
      <c r="A2" s="49"/>
      <c r="B2" s="49"/>
      <c r="C2" s="54"/>
      <c r="D2" s="54"/>
      <c r="E2" s="53"/>
      <c r="F2" s="53"/>
      <c r="J2" s="66"/>
      <c r="K2" s="66"/>
      <c r="L2" s="66"/>
    </row>
    <row r="3" spans="1:12" ht="15.75" thickBot="1" x14ac:dyDescent="0.3">
      <c r="B3" s="48" t="s">
        <v>17</v>
      </c>
      <c r="C3" s="55"/>
      <c r="D3" s="55"/>
      <c r="E3" s="55"/>
      <c r="I3" s="51" t="s">
        <v>18</v>
      </c>
      <c r="J3" s="51"/>
      <c r="K3" s="51"/>
      <c r="L3" s="51"/>
    </row>
    <row r="4" spans="1:12" x14ac:dyDescent="0.25">
      <c r="B4" s="5"/>
      <c r="C4" s="122" t="s">
        <v>2</v>
      </c>
      <c r="D4" s="123"/>
      <c r="E4" s="124"/>
      <c r="I4" s="7" t="s">
        <v>3</v>
      </c>
      <c r="J4" s="125" t="s">
        <v>2</v>
      </c>
      <c r="K4" s="126"/>
      <c r="L4" s="127"/>
    </row>
    <row r="5" spans="1:12" ht="15.75" thickBot="1" x14ac:dyDescent="0.3">
      <c r="B5" s="7" t="s">
        <v>3</v>
      </c>
      <c r="C5" s="56">
        <v>300</v>
      </c>
      <c r="D5" s="57">
        <v>3000</v>
      </c>
      <c r="E5" s="58">
        <v>30000</v>
      </c>
      <c r="F5" s="53" t="s">
        <v>21</v>
      </c>
      <c r="I5" s="7"/>
      <c r="J5" s="56">
        <v>300</v>
      </c>
      <c r="K5" s="57">
        <v>3000</v>
      </c>
      <c r="L5" s="58">
        <v>30000</v>
      </c>
    </row>
    <row r="6" spans="1:12" x14ac:dyDescent="0.25">
      <c r="B6" s="8" t="s">
        <v>0</v>
      </c>
      <c r="C6" s="59">
        <f>C21-C36</f>
        <v>96911</v>
      </c>
      <c r="D6" s="59">
        <f t="shared" ref="D6:E6" si="0">D21-D36</f>
        <v>1175220</v>
      </c>
      <c r="E6" s="59">
        <f t="shared" si="0"/>
        <v>119282444</v>
      </c>
      <c r="F6" s="53">
        <f>MIN(C6:E6)</f>
        <v>96911</v>
      </c>
      <c r="I6" s="8" t="s">
        <v>0</v>
      </c>
      <c r="J6" s="68">
        <f>C6/$F6</f>
        <v>1</v>
      </c>
      <c r="K6" s="68">
        <f t="shared" ref="K6:L8" si="1">D6/$F6</f>
        <v>12.126796751658738</v>
      </c>
      <c r="L6" s="68">
        <f t="shared" si="1"/>
        <v>1230.8452497652486</v>
      </c>
    </row>
    <row r="7" spans="1:12" x14ac:dyDescent="0.25">
      <c r="B7" s="8" t="s">
        <v>5</v>
      </c>
      <c r="C7" s="59">
        <f t="shared" ref="C7:E7" si="2">C22-C37</f>
        <v>31859</v>
      </c>
      <c r="D7" s="59">
        <f t="shared" si="2"/>
        <v>2469180</v>
      </c>
      <c r="E7" s="59">
        <f t="shared" si="2"/>
        <v>243015336</v>
      </c>
      <c r="F7" s="53">
        <f t="shared" ref="F7:F8" si="3">MIN(C7:E7)</f>
        <v>31859</v>
      </c>
      <c r="I7" s="8" t="s">
        <v>5</v>
      </c>
      <c r="J7" s="68">
        <f>C7/$F7</f>
        <v>1</v>
      </c>
      <c r="K7" s="68">
        <f t="shared" si="1"/>
        <v>77.503374242757147</v>
      </c>
      <c r="L7" s="68">
        <f t="shared" si="1"/>
        <v>7627.8394174330642</v>
      </c>
    </row>
    <row r="8" spans="1:12" ht="15.75" thickBot="1" x14ac:dyDescent="0.3">
      <c r="B8" s="9" t="s">
        <v>1</v>
      </c>
      <c r="C8" s="59">
        <f t="shared" ref="C8:E8" si="4">C23-C38</f>
        <v>34586</v>
      </c>
      <c r="D8" s="59">
        <f t="shared" si="4"/>
        <v>1382998</v>
      </c>
      <c r="E8" s="59">
        <f t="shared" si="4"/>
        <v>123164303</v>
      </c>
      <c r="F8" s="53">
        <f t="shared" si="3"/>
        <v>34586</v>
      </c>
      <c r="I8" s="9" t="s">
        <v>1</v>
      </c>
      <c r="J8" s="68">
        <f t="shared" ref="J8" si="5">C8/$F8</f>
        <v>1</v>
      </c>
      <c r="K8" s="68">
        <f t="shared" si="1"/>
        <v>39.987220262533974</v>
      </c>
      <c r="L8" s="68">
        <f t="shared" si="1"/>
        <v>3561.1028450818249</v>
      </c>
    </row>
    <row r="11" spans="1:12" ht="15.75" thickBot="1" x14ac:dyDescent="0.3">
      <c r="B11" s="48" t="s">
        <v>17</v>
      </c>
      <c r="C11" s="55"/>
      <c r="D11" s="55"/>
      <c r="E11" s="55"/>
      <c r="I11" s="51" t="s">
        <v>18</v>
      </c>
      <c r="J11" s="51"/>
      <c r="K11" s="51"/>
      <c r="L11" s="51"/>
    </row>
    <row r="12" spans="1:12" x14ac:dyDescent="0.25">
      <c r="B12" s="5" t="s">
        <v>40</v>
      </c>
      <c r="C12" s="122" t="s">
        <v>2</v>
      </c>
      <c r="D12" s="123"/>
      <c r="E12" s="124"/>
      <c r="I12" s="5" t="s">
        <v>40</v>
      </c>
      <c r="J12" s="125" t="s">
        <v>2</v>
      </c>
      <c r="K12" s="126"/>
      <c r="L12" s="127"/>
    </row>
    <row r="13" spans="1:12" ht="15.75" thickBot="1" x14ac:dyDescent="0.3">
      <c r="B13" s="7" t="s">
        <v>3</v>
      </c>
      <c r="C13" s="56">
        <v>300</v>
      </c>
      <c r="D13" s="57">
        <v>3000</v>
      </c>
      <c r="E13" s="58">
        <v>30000</v>
      </c>
      <c r="F13" s="53" t="s">
        <v>21</v>
      </c>
      <c r="I13" s="7" t="s">
        <v>3</v>
      </c>
      <c r="J13" s="56">
        <v>300</v>
      </c>
      <c r="K13" s="57">
        <v>3000</v>
      </c>
      <c r="L13" s="58">
        <v>30000</v>
      </c>
    </row>
    <row r="14" spans="1:12" x14ac:dyDescent="0.25">
      <c r="B14" s="90" t="s">
        <v>0</v>
      </c>
      <c r="C14" s="59">
        <v>1380200</v>
      </c>
      <c r="D14" s="59">
        <v>1177900</v>
      </c>
      <c r="E14" s="60">
        <v>115233200</v>
      </c>
      <c r="F14" s="53">
        <f>MIN(C14:E14)</f>
        <v>1177900</v>
      </c>
      <c r="I14" s="90" t="s">
        <v>0</v>
      </c>
      <c r="J14" s="68">
        <f>C14/$F14</f>
        <v>1.1717463282112233</v>
      </c>
      <c r="K14" s="68">
        <f t="shared" ref="K14:K16" si="6">D14/$F14</f>
        <v>1</v>
      </c>
      <c r="L14" s="68">
        <f t="shared" ref="L14:L16" si="7">E14/$F14</f>
        <v>97.829357330843024</v>
      </c>
    </row>
    <row r="15" spans="1:12" x14ac:dyDescent="0.25">
      <c r="B15" s="90" t="s">
        <v>5</v>
      </c>
      <c r="C15" s="61">
        <v>911600</v>
      </c>
      <c r="D15" s="61">
        <v>2371800</v>
      </c>
      <c r="E15" s="62">
        <v>290127000</v>
      </c>
      <c r="F15" s="53">
        <f t="shared" ref="F15:F16" si="8">MIN(C15:E15)</f>
        <v>911600</v>
      </c>
      <c r="I15" s="90" t="s">
        <v>5</v>
      </c>
      <c r="J15" s="68">
        <f>C15/$F15</f>
        <v>1</v>
      </c>
      <c r="K15" s="68">
        <f t="shared" si="6"/>
        <v>2.6017990346643263</v>
      </c>
      <c r="L15" s="68">
        <f t="shared" si="7"/>
        <v>318.26129881526987</v>
      </c>
    </row>
    <row r="16" spans="1:12" ht="15.75" thickBot="1" x14ac:dyDescent="0.3">
      <c r="B16" s="91" t="s">
        <v>1</v>
      </c>
      <c r="C16" s="63">
        <v>195400</v>
      </c>
      <c r="D16" s="63">
        <v>1380600</v>
      </c>
      <c r="E16" s="64">
        <v>124732000</v>
      </c>
      <c r="F16" s="53">
        <f t="shared" si="8"/>
        <v>195400</v>
      </c>
      <c r="I16" s="91" t="s">
        <v>1</v>
      </c>
      <c r="J16" s="68">
        <f t="shared" ref="J16" si="9">C16/$F16</f>
        <v>1</v>
      </c>
      <c r="K16" s="68">
        <f t="shared" si="6"/>
        <v>7.0655066530194475</v>
      </c>
      <c r="L16" s="68">
        <f t="shared" si="7"/>
        <v>638.34186284544523</v>
      </c>
    </row>
    <row r="18" spans="2:12" ht="15.75" thickBot="1" x14ac:dyDescent="0.3"/>
    <row r="19" spans="2:12" x14ac:dyDescent="0.25">
      <c r="B19" s="5" t="s">
        <v>36</v>
      </c>
      <c r="C19" s="122" t="s">
        <v>2</v>
      </c>
      <c r="D19" s="123"/>
      <c r="E19" s="124"/>
      <c r="I19" s="5" t="s">
        <v>36</v>
      </c>
      <c r="J19" s="125" t="s">
        <v>2</v>
      </c>
      <c r="K19" s="126"/>
      <c r="L19" s="127"/>
    </row>
    <row r="20" spans="2:12" ht="15.75" thickBot="1" x14ac:dyDescent="0.3">
      <c r="B20" s="7" t="s">
        <v>3</v>
      </c>
      <c r="C20" s="56">
        <v>300</v>
      </c>
      <c r="D20" s="57">
        <v>3000</v>
      </c>
      <c r="E20" s="58">
        <v>30000</v>
      </c>
      <c r="F20" s="53" t="s">
        <v>21</v>
      </c>
      <c r="I20" s="7" t="s">
        <v>3</v>
      </c>
      <c r="J20" s="56">
        <v>300</v>
      </c>
      <c r="K20" s="57">
        <v>3000</v>
      </c>
      <c r="L20" s="58">
        <v>30000</v>
      </c>
    </row>
    <row r="21" spans="2:12" x14ac:dyDescent="0.25">
      <c r="B21" s="90" t="s">
        <v>0</v>
      </c>
      <c r="C21" s="59">
        <v>96966</v>
      </c>
      <c r="D21" s="59">
        <v>1175274</v>
      </c>
      <c r="E21" s="60">
        <v>119282480</v>
      </c>
      <c r="F21" s="53">
        <f>MIN(C21:E21)</f>
        <v>96966</v>
      </c>
      <c r="I21" s="90" t="s">
        <v>0</v>
      </c>
      <c r="J21" s="68">
        <f>C21/$F21</f>
        <v>1</v>
      </c>
      <c r="K21" s="68">
        <f t="shared" ref="K21:K23" si="10">D21/$F21</f>
        <v>12.12047521811769</v>
      </c>
      <c r="L21" s="68">
        <f t="shared" ref="L21:L23" si="11">E21/$F21</f>
        <v>1230.1474743724605</v>
      </c>
    </row>
    <row r="22" spans="2:12" x14ac:dyDescent="0.25">
      <c r="B22" s="90" t="s">
        <v>5</v>
      </c>
      <c r="C22" s="61">
        <v>31922</v>
      </c>
      <c r="D22" s="61">
        <v>2469239</v>
      </c>
      <c r="E22" s="62">
        <v>243015374</v>
      </c>
      <c r="F22" s="53">
        <f t="shared" ref="F22:F23" si="12">MIN(C22:E22)</f>
        <v>31922</v>
      </c>
      <c r="I22" s="90" t="s">
        <v>5</v>
      </c>
      <c r="J22" s="68">
        <f>C22/$F22</f>
        <v>1</v>
      </c>
      <c r="K22" s="68">
        <f t="shared" si="10"/>
        <v>77.352264895683234</v>
      </c>
      <c r="L22" s="68">
        <f t="shared" si="11"/>
        <v>7612.7866048493206</v>
      </c>
    </row>
    <row r="23" spans="2:12" ht="15.75" thickBot="1" x14ac:dyDescent="0.3">
      <c r="B23" s="91" t="s">
        <v>1</v>
      </c>
      <c r="C23" s="63">
        <v>34648</v>
      </c>
      <c r="D23" s="63">
        <v>1383059</v>
      </c>
      <c r="E23" s="64">
        <v>123164348</v>
      </c>
      <c r="F23" s="53">
        <f t="shared" si="12"/>
        <v>34648</v>
      </c>
      <c r="I23" s="91" t="s">
        <v>1</v>
      </c>
      <c r="J23" s="68">
        <f t="shared" ref="J23" si="13">C23/$F23</f>
        <v>1</v>
      </c>
      <c r="K23" s="68">
        <f t="shared" si="10"/>
        <v>39.917426691295312</v>
      </c>
      <c r="L23" s="68">
        <f t="shared" si="11"/>
        <v>3554.7318171323018</v>
      </c>
    </row>
    <row r="26" spans="2:12" ht="15.75" thickBot="1" x14ac:dyDescent="0.3">
      <c r="B26" s="48" t="s">
        <v>17</v>
      </c>
      <c r="C26" s="55"/>
      <c r="D26" s="55"/>
      <c r="E26" s="55"/>
      <c r="I26" s="51" t="s">
        <v>18</v>
      </c>
      <c r="J26" s="51"/>
      <c r="K26" s="51"/>
      <c r="L26" s="51"/>
    </row>
    <row r="27" spans="2:12" x14ac:dyDescent="0.25">
      <c r="B27" s="5"/>
      <c r="C27" s="122" t="s">
        <v>2</v>
      </c>
      <c r="D27" s="123"/>
      <c r="E27" s="124"/>
      <c r="I27" s="7" t="s">
        <v>3</v>
      </c>
      <c r="J27" s="125" t="s">
        <v>2</v>
      </c>
      <c r="K27" s="126"/>
      <c r="L27" s="127"/>
    </row>
    <row r="28" spans="2:12" ht="15.75" thickBot="1" x14ac:dyDescent="0.3">
      <c r="B28" s="7" t="s">
        <v>3</v>
      </c>
      <c r="C28" s="56">
        <v>300</v>
      </c>
      <c r="D28" s="57">
        <v>3000</v>
      </c>
      <c r="E28" s="58">
        <v>30000</v>
      </c>
      <c r="F28" s="53" t="s">
        <v>21</v>
      </c>
      <c r="I28" s="7"/>
      <c r="J28" s="56">
        <v>300</v>
      </c>
      <c r="K28" s="57">
        <v>3000</v>
      </c>
      <c r="L28" s="58">
        <v>30000</v>
      </c>
    </row>
    <row r="29" spans="2:12" x14ac:dyDescent="0.25">
      <c r="B29" s="87" t="s">
        <v>0</v>
      </c>
      <c r="C29" s="59">
        <v>300</v>
      </c>
      <c r="D29" s="59">
        <v>400</v>
      </c>
      <c r="E29" s="60">
        <v>300</v>
      </c>
      <c r="F29" s="53">
        <f>MIN(C29:E29)</f>
        <v>300</v>
      </c>
      <c r="I29" s="87" t="s">
        <v>0</v>
      </c>
      <c r="J29" s="68">
        <f>C29/$F29</f>
        <v>1</v>
      </c>
      <c r="K29" s="68">
        <f t="shared" ref="K29:K31" si="14">D29/$F29</f>
        <v>1.3333333333333333</v>
      </c>
      <c r="L29" s="68">
        <f t="shared" ref="L29:L31" si="15">E29/$F29</f>
        <v>1</v>
      </c>
    </row>
    <row r="30" spans="2:12" x14ac:dyDescent="0.25">
      <c r="B30" s="87" t="s">
        <v>5</v>
      </c>
      <c r="C30" s="61">
        <v>100</v>
      </c>
      <c r="D30" s="61">
        <v>100</v>
      </c>
      <c r="E30" s="62">
        <v>100</v>
      </c>
      <c r="F30" s="53">
        <f t="shared" ref="F30:F31" si="16">MIN(C30:E30)</f>
        <v>100</v>
      </c>
      <c r="I30" s="87" t="s">
        <v>5</v>
      </c>
      <c r="J30" s="68">
        <f>C30/$F30</f>
        <v>1</v>
      </c>
      <c r="K30" s="68">
        <f t="shared" si="14"/>
        <v>1</v>
      </c>
      <c r="L30" s="68">
        <f t="shared" si="15"/>
        <v>1</v>
      </c>
    </row>
    <row r="31" spans="2:12" ht="15.75" thickBot="1" x14ac:dyDescent="0.3">
      <c r="B31" s="88" t="s">
        <v>1</v>
      </c>
      <c r="C31" s="63">
        <v>100</v>
      </c>
      <c r="D31" s="63">
        <v>100</v>
      </c>
      <c r="E31" s="64">
        <v>100</v>
      </c>
      <c r="F31" s="53">
        <f t="shared" si="16"/>
        <v>100</v>
      </c>
      <c r="I31" s="88" t="s">
        <v>1</v>
      </c>
      <c r="J31" s="68">
        <f t="shared" ref="J31" si="17">C31/$F31</f>
        <v>1</v>
      </c>
      <c r="K31" s="68">
        <f t="shared" si="14"/>
        <v>1</v>
      </c>
      <c r="L31" s="68">
        <f t="shared" si="15"/>
        <v>1</v>
      </c>
    </row>
    <row r="33" spans="2:12" ht="15.75" thickBot="1" x14ac:dyDescent="0.3"/>
    <row r="34" spans="2:12" x14ac:dyDescent="0.25">
      <c r="B34" s="5" t="s">
        <v>38</v>
      </c>
      <c r="C34" s="122" t="s">
        <v>2</v>
      </c>
      <c r="D34" s="123"/>
      <c r="E34" s="124"/>
      <c r="I34" s="5" t="s">
        <v>38</v>
      </c>
      <c r="J34" s="125" t="s">
        <v>2</v>
      </c>
      <c r="K34" s="126"/>
      <c r="L34" s="127"/>
    </row>
    <row r="35" spans="2:12" ht="15.75" thickBot="1" x14ac:dyDescent="0.3">
      <c r="B35" s="7" t="s">
        <v>3</v>
      </c>
      <c r="C35" s="56">
        <v>300</v>
      </c>
      <c r="D35" s="57">
        <v>3000</v>
      </c>
      <c r="E35" s="58">
        <v>30000</v>
      </c>
      <c r="F35" s="53" t="s">
        <v>21</v>
      </c>
      <c r="I35" s="7" t="s">
        <v>3</v>
      </c>
      <c r="J35" s="56">
        <v>300</v>
      </c>
      <c r="K35" s="57">
        <v>3000</v>
      </c>
      <c r="L35" s="58">
        <v>30000</v>
      </c>
    </row>
    <row r="36" spans="2:12" x14ac:dyDescent="0.25">
      <c r="B36" s="87" t="s">
        <v>0</v>
      </c>
      <c r="C36" s="59">
        <v>55</v>
      </c>
      <c r="D36" s="59">
        <v>54</v>
      </c>
      <c r="E36" s="60">
        <v>36</v>
      </c>
      <c r="F36" s="53">
        <f>MIN(C36:E36)</f>
        <v>36</v>
      </c>
      <c r="I36" s="87" t="s">
        <v>0</v>
      </c>
      <c r="J36" s="68">
        <f>C36/$F36</f>
        <v>1.5277777777777777</v>
      </c>
      <c r="K36" s="68">
        <f t="shared" ref="K36:K38" si="18">D36/$F36</f>
        <v>1.5</v>
      </c>
      <c r="L36" s="68">
        <f t="shared" ref="L36:L38" si="19">E36/$F36</f>
        <v>1</v>
      </c>
    </row>
    <row r="37" spans="2:12" x14ac:dyDescent="0.25">
      <c r="B37" s="87" t="s">
        <v>5</v>
      </c>
      <c r="C37" s="61">
        <v>63</v>
      </c>
      <c r="D37" s="61">
        <v>59</v>
      </c>
      <c r="E37" s="62">
        <v>38</v>
      </c>
      <c r="F37" s="53">
        <f t="shared" ref="F37:F38" si="20">MIN(C37:E37)</f>
        <v>38</v>
      </c>
      <c r="I37" s="87" t="s">
        <v>5</v>
      </c>
      <c r="J37" s="68">
        <f>C37/$F37</f>
        <v>1.6578947368421053</v>
      </c>
      <c r="K37" s="68">
        <f t="shared" si="18"/>
        <v>1.5526315789473684</v>
      </c>
      <c r="L37" s="68">
        <f t="shared" si="19"/>
        <v>1</v>
      </c>
    </row>
    <row r="38" spans="2:12" ht="15.75" thickBot="1" x14ac:dyDescent="0.3">
      <c r="B38" s="88" t="s">
        <v>1</v>
      </c>
      <c r="C38" s="63">
        <v>62</v>
      </c>
      <c r="D38" s="63">
        <v>61</v>
      </c>
      <c r="E38" s="64">
        <v>45</v>
      </c>
      <c r="F38" s="53">
        <f t="shared" si="20"/>
        <v>45</v>
      </c>
      <c r="I38" s="88" t="s">
        <v>1</v>
      </c>
      <c r="J38" s="68">
        <f t="shared" ref="J38" si="21">C38/$F38</f>
        <v>1.3777777777777778</v>
      </c>
      <c r="K38" s="68">
        <f t="shared" si="18"/>
        <v>1.3555555555555556</v>
      </c>
      <c r="L38" s="68">
        <f t="shared" si="19"/>
        <v>1</v>
      </c>
    </row>
    <row r="39" spans="2:12" x14ac:dyDescent="0.25">
      <c r="I39" s="89"/>
    </row>
  </sheetData>
  <mergeCells count="10">
    <mergeCell ref="C4:E4"/>
    <mergeCell ref="J4:L4"/>
    <mergeCell ref="C19:E19"/>
    <mergeCell ref="J19:L19"/>
    <mergeCell ref="C34:E34"/>
    <mergeCell ref="J34:L34"/>
    <mergeCell ref="C27:E27"/>
    <mergeCell ref="J27:L27"/>
    <mergeCell ref="C12:E12"/>
    <mergeCell ref="J12:L1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9"/>
  <sheetViews>
    <sheetView zoomScale="90" zoomScaleNormal="90" workbookViewId="0">
      <selection activeCell="C6" sqref="C6"/>
    </sheetView>
  </sheetViews>
  <sheetFormatPr baseColWidth="10" defaultColWidth="8.85546875" defaultRowHeight="15" x14ac:dyDescent="0.25"/>
  <cols>
    <col min="1" max="1" width="2.7109375" customWidth="1"/>
    <col min="2" max="2" width="31.7109375" customWidth="1"/>
    <col min="3" max="6" width="15.140625" style="53" customWidth="1"/>
    <col min="7" max="8" width="2.7109375" customWidth="1"/>
    <col min="9" max="9" width="31.7109375" customWidth="1"/>
    <col min="10" max="12" width="14.28515625" style="66" customWidth="1"/>
    <col min="13" max="13" width="2.7109375" customWidth="1"/>
  </cols>
  <sheetData>
    <row r="1" spans="1:12" ht="23.25" x14ac:dyDescent="0.35">
      <c r="A1" s="1" t="s">
        <v>6</v>
      </c>
      <c r="B1" s="1"/>
      <c r="C1" s="52"/>
      <c r="D1" s="52"/>
    </row>
    <row r="2" spans="1:12" s="50" customFormat="1" x14ac:dyDescent="0.25">
      <c r="A2" s="49"/>
      <c r="B2" s="49"/>
      <c r="C2" s="54"/>
      <c r="D2" s="54"/>
      <c r="E2" s="53"/>
      <c r="F2" s="53"/>
      <c r="J2" s="66"/>
      <c r="K2" s="66"/>
      <c r="L2" s="66"/>
    </row>
    <row r="3" spans="1:12" ht="15.75" thickBot="1" x14ac:dyDescent="0.3">
      <c r="B3" s="48" t="s">
        <v>17</v>
      </c>
      <c r="C3" s="55"/>
      <c r="D3" s="55"/>
      <c r="E3" s="55"/>
      <c r="I3" s="51" t="s">
        <v>18</v>
      </c>
      <c r="J3" s="51"/>
      <c r="K3" s="51"/>
      <c r="L3" s="51"/>
    </row>
    <row r="4" spans="1:12" x14ac:dyDescent="0.25">
      <c r="B4" s="5"/>
      <c r="C4" s="122" t="s">
        <v>2</v>
      </c>
      <c r="D4" s="123"/>
      <c r="E4" s="124"/>
      <c r="I4" s="7" t="s">
        <v>3</v>
      </c>
      <c r="J4" s="125" t="s">
        <v>2</v>
      </c>
      <c r="K4" s="126"/>
      <c r="L4" s="127"/>
    </row>
    <row r="5" spans="1:12" ht="15.75" thickBot="1" x14ac:dyDescent="0.3">
      <c r="B5" s="7" t="s">
        <v>3</v>
      </c>
      <c r="C5" s="56">
        <v>300</v>
      </c>
      <c r="D5" s="57">
        <v>3000</v>
      </c>
      <c r="E5" s="58">
        <v>30000</v>
      </c>
      <c r="F5" s="53" t="s">
        <v>21</v>
      </c>
      <c r="I5" s="7"/>
      <c r="J5" s="56">
        <v>300</v>
      </c>
      <c r="K5" s="57">
        <v>3000</v>
      </c>
      <c r="L5" s="58">
        <v>30000</v>
      </c>
    </row>
    <row r="6" spans="1:12" x14ac:dyDescent="0.25">
      <c r="B6" s="8" t="s">
        <v>0</v>
      </c>
      <c r="C6" s="59">
        <f>C21-C36</f>
        <v>2357</v>
      </c>
      <c r="D6" s="59">
        <f t="shared" ref="D6:E6" si="0">D21-D36</f>
        <v>2655</v>
      </c>
      <c r="E6" s="59">
        <f t="shared" si="0"/>
        <v>25909</v>
      </c>
      <c r="F6" s="53">
        <f>MIN(C6:E6)</f>
        <v>2357</v>
      </c>
      <c r="I6" s="8" t="s">
        <v>0</v>
      </c>
      <c r="J6" s="68">
        <f>C6/$F6</f>
        <v>1</v>
      </c>
      <c r="K6" s="68">
        <f t="shared" ref="K6:L8" si="1">D6/$F6</f>
        <v>1.1264319049639373</v>
      </c>
      <c r="L6" s="68">
        <f t="shared" si="1"/>
        <v>10.992363173525668</v>
      </c>
    </row>
    <row r="7" spans="1:12" x14ac:dyDescent="0.25">
      <c r="B7" s="8" t="s">
        <v>5</v>
      </c>
      <c r="C7" s="59">
        <f t="shared" ref="C7:E7" si="2">C22-C37</f>
        <v>112583</v>
      </c>
      <c r="D7" s="59">
        <f t="shared" si="2"/>
        <v>1155614</v>
      </c>
      <c r="E7" s="59">
        <f t="shared" si="2"/>
        <v>97132046</v>
      </c>
      <c r="F7" s="53">
        <f t="shared" ref="F7:F8" si="3">MIN(C7:E7)</f>
        <v>112583</v>
      </c>
      <c r="I7" s="8" t="s">
        <v>5</v>
      </c>
      <c r="J7" s="68">
        <f>C7/$F7</f>
        <v>1</v>
      </c>
      <c r="K7" s="68">
        <f t="shared" si="1"/>
        <v>10.264551486458879</v>
      </c>
      <c r="L7" s="68">
        <f t="shared" si="1"/>
        <v>862.7594397022641</v>
      </c>
    </row>
    <row r="8" spans="1:12" ht="15.75" thickBot="1" x14ac:dyDescent="0.3">
      <c r="B8" s="9" t="s">
        <v>1</v>
      </c>
      <c r="C8" s="59">
        <f t="shared" ref="C8:E8" si="4">C23-C38</f>
        <v>390329</v>
      </c>
      <c r="D8" s="59">
        <f t="shared" si="4"/>
        <v>5464382</v>
      </c>
      <c r="E8" s="59">
        <f t="shared" si="4"/>
        <v>1081463031</v>
      </c>
      <c r="F8" s="53">
        <f t="shared" si="3"/>
        <v>390329</v>
      </c>
      <c r="I8" s="9" t="s">
        <v>1</v>
      </c>
      <c r="J8" s="68">
        <f t="shared" ref="J8" si="5">C8/$F8</f>
        <v>1</v>
      </c>
      <c r="K8" s="68">
        <f t="shared" si="1"/>
        <v>13.999426125140587</v>
      </c>
      <c r="L8" s="68">
        <f t="shared" si="1"/>
        <v>2770.6448431963804</v>
      </c>
    </row>
    <row r="11" spans="1:12" ht="15.75" thickBot="1" x14ac:dyDescent="0.3">
      <c r="B11" s="48" t="s">
        <v>17</v>
      </c>
      <c r="C11" s="55"/>
      <c r="D11" s="55"/>
      <c r="E11" s="55"/>
      <c r="I11" s="51" t="s">
        <v>18</v>
      </c>
      <c r="J11" s="51"/>
      <c r="K11" s="51"/>
      <c r="L11" s="51"/>
    </row>
    <row r="12" spans="1:12" x14ac:dyDescent="0.25">
      <c r="B12" s="5" t="s">
        <v>40</v>
      </c>
      <c r="C12" s="122" t="s">
        <v>2</v>
      </c>
      <c r="D12" s="123"/>
      <c r="E12" s="124"/>
      <c r="I12" s="5" t="s">
        <v>40</v>
      </c>
      <c r="J12" s="125" t="s">
        <v>2</v>
      </c>
      <c r="K12" s="126"/>
      <c r="L12" s="127"/>
    </row>
    <row r="13" spans="1:12" ht="15.75" thickBot="1" x14ac:dyDescent="0.3">
      <c r="B13" s="7" t="s">
        <v>3</v>
      </c>
      <c r="C13" s="56">
        <v>300</v>
      </c>
      <c r="D13" s="57">
        <v>3000</v>
      </c>
      <c r="E13" s="58">
        <v>30000</v>
      </c>
      <c r="F13" s="53" t="s">
        <v>21</v>
      </c>
      <c r="I13" s="7" t="s">
        <v>3</v>
      </c>
      <c r="J13" s="56">
        <v>300</v>
      </c>
      <c r="K13" s="57">
        <v>3000</v>
      </c>
      <c r="L13" s="58">
        <v>30000</v>
      </c>
    </row>
    <row r="14" spans="1:12" x14ac:dyDescent="0.25">
      <c r="B14" s="90" t="s">
        <v>0</v>
      </c>
      <c r="C14" s="59">
        <v>576000</v>
      </c>
      <c r="D14" s="59">
        <v>16900</v>
      </c>
      <c r="E14" s="60">
        <v>24200</v>
      </c>
      <c r="F14" s="53">
        <f>MIN(C14:E14)</f>
        <v>16900</v>
      </c>
      <c r="I14" s="90" t="s">
        <v>0</v>
      </c>
      <c r="J14" s="68">
        <f>C14/$F14</f>
        <v>34.082840236686394</v>
      </c>
      <c r="K14" s="68">
        <f t="shared" ref="K14:K16" si="6">D14/$F14</f>
        <v>1</v>
      </c>
      <c r="L14" s="68">
        <f t="shared" ref="L14:L16" si="7">E14/$F14</f>
        <v>1.4319526627218935</v>
      </c>
    </row>
    <row r="15" spans="1:12" x14ac:dyDescent="0.25">
      <c r="B15" s="90" t="s">
        <v>5</v>
      </c>
      <c r="C15" s="61">
        <v>563800</v>
      </c>
      <c r="D15" s="61">
        <v>1229000</v>
      </c>
      <c r="E15" s="62">
        <v>97280100</v>
      </c>
      <c r="F15" s="53">
        <f t="shared" ref="F15:F16" si="8">MIN(C15:E15)</f>
        <v>563800</v>
      </c>
      <c r="I15" s="90" t="s">
        <v>5</v>
      </c>
      <c r="J15" s="68">
        <f>C15/$F15</f>
        <v>1</v>
      </c>
      <c r="K15" s="68">
        <f t="shared" si="6"/>
        <v>2.1798510109968072</v>
      </c>
      <c r="L15" s="68">
        <f t="shared" si="7"/>
        <v>172.54363249379213</v>
      </c>
    </row>
    <row r="16" spans="1:12" ht="15.75" thickBot="1" x14ac:dyDescent="0.3">
      <c r="B16" s="91" t="s">
        <v>1</v>
      </c>
      <c r="C16" s="63">
        <v>126800</v>
      </c>
      <c r="D16" s="63">
        <v>7046300</v>
      </c>
      <c r="E16" s="64">
        <v>2335099400</v>
      </c>
      <c r="F16" s="53">
        <f t="shared" si="8"/>
        <v>126800</v>
      </c>
      <c r="I16" s="91" t="s">
        <v>1</v>
      </c>
      <c r="J16" s="68">
        <f t="shared" ref="J16" si="9">C16/$F16</f>
        <v>1</v>
      </c>
      <c r="K16" s="68">
        <f t="shared" si="6"/>
        <v>55.570189274447948</v>
      </c>
      <c r="L16" s="68">
        <f t="shared" si="7"/>
        <v>18415.610410094636</v>
      </c>
    </row>
    <row r="18" spans="2:12" ht="15.75" thickBot="1" x14ac:dyDescent="0.3"/>
    <row r="19" spans="2:12" x14ac:dyDescent="0.25">
      <c r="B19" s="5" t="s">
        <v>36</v>
      </c>
      <c r="C19" s="122" t="s">
        <v>2</v>
      </c>
      <c r="D19" s="123"/>
      <c r="E19" s="124"/>
      <c r="I19" s="5" t="s">
        <v>36</v>
      </c>
      <c r="J19" s="125" t="s">
        <v>2</v>
      </c>
      <c r="K19" s="126"/>
      <c r="L19" s="127"/>
    </row>
    <row r="20" spans="2:12" ht="15.75" thickBot="1" x14ac:dyDescent="0.3">
      <c r="B20" s="7" t="s">
        <v>3</v>
      </c>
      <c r="C20" s="56">
        <v>300</v>
      </c>
      <c r="D20" s="57">
        <v>3000</v>
      </c>
      <c r="E20" s="58">
        <v>30000</v>
      </c>
      <c r="F20" s="53" t="s">
        <v>21</v>
      </c>
      <c r="I20" s="7" t="s">
        <v>3</v>
      </c>
      <c r="J20" s="56">
        <v>300</v>
      </c>
      <c r="K20" s="57">
        <v>3000</v>
      </c>
      <c r="L20" s="58">
        <v>30000</v>
      </c>
    </row>
    <row r="21" spans="2:12" x14ac:dyDescent="0.25">
      <c r="B21" s="90" t="s">
        <v>0</v>
      </c>
      <c r="C21" s="59">
        <v>2417</v>
      </c>
      <c r="D21" s="59">
        <v>2697</v>
      </c>
      <c r="E21" s="60">
        <v>25952</v>
      </c>
      <c r="F21" s="53">
        <f>MIN(C21:E21)</f>
        <v>2417</v>
      </c>
      <c r="I21" s="90" t="s">
        <v>0</v>
      </c>
      <c r="J21" s="68">
        <f>C21/$F21</f>
        <v>1</v>
      </c>
      <c r="K21" s="68">
        <f t="shared" ref="K21:K23" si="10">D21/$F21</f>
        <v>1.115846090194456</v>
      </c>
      <c r="L21" s="68">
        <f t="shared" ref="L21:L23" si="11">E21/$F21</f>
        <v>10.73727761688043</v>
      </c>
    </row>
    <row r="22" spans="2:12" x14ac:dyDescent="0.25">
      <c r="B22" s="90" t="s">
        <v>5</v>
      </c>
      <c r="C22" s="61">
        <v>112645</v>
      </c>
      <c r="D22" s="61">
        <v>1155673</v>
      </c>
      <c r="E22" s="62">
        <v>97132089</v>
      </c>
      <c r="F22" s="53">
        <f t="shared" ref="F22:F23" si="12">MIN(C22:E22)</f>
        <v>112645</v>
      </c>
      <c r="I22" s="90" t="s">
        <v>5</v>
      </c>
      <c r="J22" s="68">
        <f>C22/$F22</f>
        <v>1</v>
      </c>
      <c r="K22" s="68">
        <f t="shared" si="10"/>
        <v>10.259425629189046</v>
      </c>
      <c r="L22" s="68">
        <f t="shared" si="11"/>
        <v>862.28495716631892</v>
      </c>
    </row>
    <row r="23" spans="2:12" ht="15.75" thickBot="1" x14ac:dyDescent="0.3">
      <c r="B23" s="91" t="s">
        <v>1</v>
      </c>
      <c r="C23" s="63">
        <v>390394</v>
      </c>
      <c r="D23" s="63">
        <v>5464444</v>
      </c>
      <c r="E23" s="64">
        <v>1081463069</v>
      </c>
      <c r="F23" s="53">
        <f t="shared" si="12"/>
        <v>390394</v>
      </c>
      <c r="I23" s="91" t="s">
        <v>1</v>
      </c>
      <c r="J23" s="68">
        <f t="shared" ref="J23" si="13">C23/$F23</f>
        <v>1</v>
      </c>
      <c r="K23" s="68">
        <f t="shared" si="10"/>
        <v>13.997254056158649</v>
      </c>
      <c r="L23" s="68">
        <f t="shared" si="11"/>
        <v>2770.1836324328756</v>
      </c>
    </row>
    <row r="26" spans="2:12" ht="15.75" thickBot="1" x14ac:dyDescent="0.3">
      <c r="B26" s="48" t="s">
        <v>17</v>
      </c>
      <c r="C26" s="55"/>
      <c r="D26" s="55"/>
      <c r="E26" s="55"/>
      <c r="I26" s="51" t="s">
        <v>18</v>
      </c>
      <c r="J26" s="51"/>
      <c r="K26" s="51"/>
      <c r="L26" s="51"/>
    </row>
    <row r="27" spans="2:12" x14ac:dyDescent="0.25">
      <c r="B27" s="5"/>
      <c r="C27" s="122" t="s">
        <v>2</v>
      </c>
      <c r="D27" s="123"/>
      <c r="E27" s="124"/>
      <c r="I27" s="7" t="s">
        <v>3</v>
      </c>
      <c r="J27" s="125" t="s">
        <v>2</v>
      </c>
      <c r="K27" s="126"/>
      <c r="L27" s="127"/>
    </row>
    <row r="28" spans="2:12" ht="15.75" thickBot="1" x14ac:dyDescent="0.3">
      <c r="B28" s="7" t="s">
        <v>3</v>
      </c>
      <c r="C28" s="56">
        <v>300</v>
      </c>
      <c r="D28" s="57">
        <v>3000</v>
      </c>
      <c r="E28" s="58">
        <v>30000</v>
      </c>
      <c r="F28" s="53" t="s">
        <v>21</v>
      </c>
      <c r="I28" s="7"/>
      <c r="J28" s="56">
        <v>300</v>
      </c>
      <c r="K28" s="57">
        <v>3000</v>
      </c>
      <c r="L28" s="58">
        <v>30000</v>
      </c>
    </row>
    <row r="29" spans="2:12" x14ac:dyDescent="0.25">
      <c r="B29" s="87" t="s">
        <v>0</v>
      </c>
      <c r="C29" s="59">
        <v>400</v>
      </c>
      <c r="D29" s="59">
        <v>300</v>
      </c>
      <c r="E29" s="60">
        <v>400</v>
      </c>
      <c r="F29" s="53">
        <f>MIN(C29:E29)</f>
        <v>300</v>
      </c>
      <c r="I29" s="87" t="s">
        <v>0</v>
      </c>
      <c r="J29" s="68">
        <f>C29/$F29</f>
        <v>1.3333333333333333</v>
      </c>
      <c r="K29" s="68">
        <f t="shared" ref="K29:K31" si="14">D29/$F29</f>
        <v>1</v>
      </c>
      <c r="L29" s="68">
        <f t="shared" ref="L29:L31" si="15">E29/$F29</f>
        <v>1.3333333333333333</v>
      </c>
    </row>
    <row r="30" spans="2:12" x14ac:dyDescent="0.25">
      <c r="B30" s="87" t="s">
        <v>5</v>
      </c>
      <c r="C30" s="61">
        <v>200</v>
      </c>
      <c r="D30" s="61">
        <v>100</v>
      </c>
      <c r="E30" s="62">
        <v>100</v>
      </c>
      <c r="F30" s="53">
        <f t="shared" ref="F30:F31" si="16">MIN(C30:E30)</f>
        <v>100</v>
      </c>
      <c r="I30" s="87" t="s">
        <v>5</v>
      </c>
      <c r="J30" s="68">
        <f>C30/$F30</f>
        <v>2</v>
      </c>
      <c r="K30" s="68">
        <f t="shared" si="14"/>
        <v>1</v>
      </c>
      <c r="L30" s="68">
        <f t="shared" si="15"/>
        <v>1</v>
      </c>
    </row>
    <row r="31" spans="2:12" ht="15.75" thickBot="1" x14ac:dyDescent="0.3">
      <c r="B31" s="88" t="s">
        <v>1</v>
      </c>
      <c r="C31" s="63">
        <v>200</v>
      </c>
      <c r="D31" s="63">
        <v>100</v>
      </c>
      <c r="E31" s="64">
        <v>200</v>
      </c>
      <c r="F31" s="53">
        <f t="shared" si="16"/>
        <v>100</v>
      </c>
      <c r="I31" s="88" t="s">
        <v>1</v>
      </c>
      <c r="J31" s="68">
        <f t="shared" ref="J31" si="17">C31/$F31</f>
        <v>2</v>
      </c>
      <c r="K31" s="68">
        <f t="shared" si="14"/>
        <v>1</v>
      </c>
      <c r="L31" s="68">
        <f t="shared" si="15"/>
        <v>2</v>
      </c>
    </row>
    <row r="33" spans="2:12" ht="15.75" thickBot="1" x14ac:dyDescent="0.3"/>
    <row r="34" spans="2:12" x14ac:dyDescent="0.25">
      <c r="B34" s="5" t="s">
        <v>38</v>
      </c>
      <c r="C34" s="122" t="s">
        <v>2</v>
      </c>
      <c r="D34" s="123"/>
      <c r="E34" s="124"/>
      <c r="I34" s="5" t="s">
        <v>38</v>
      </c>
      <c r="J34" s="125" t="s">
        <v>2</v>
      </c>
      <c r="K34" s="126"/>
      <c r="L34" s="127"/>
    </row>
    <row r="35" spans="2:12" ht="15.75" thickBot="1" x14ac:dyDescent="0.3">
      <c r="B35" s="7" t="s">
        <v>3</v>
      </c>
      <c r="C35" s="56">
        <v>300</v>
      </c>
      <c r="D35" s="57">
        <v>3000</v>
      </c>
      <c r="E35" s="58">
        <v>30000</v>
      </c>
      <c r="F35" s="53" t="s">
        <v>21</v>
      </c>
      <c r="I35" s="7" t="s">
        <v>3</v>
      </c>
      <c r="J35" s="56">
        <v>300</v>
      </c>
      <c r="K35" s="57">
        <v>3000</v>
      </c>
      <c r="L35" s="58">
        <v>30000</v>
      </c>
    </row>
    <row r="36" spans="2:12" x14ac:dyDescent="0.25">
      <c r="B36" s="87" t="s">
        <v>0</v>
      </c>
      <c r="C36" s="59">
        <v>60</v>
      </c>
      <c r="D36" s="59">
        <v>42</v>
      </c>
      <c r="E36" s="60">
        <v>43</v>
      </c>
      <c r="F36" s="53">
        <f>MIN(C36:E36)</f>
        <v>42</v>
      </c>
      <c r="I36" s="87" t="s">
        <v>0</v>
      </c>
      <c r="J36" s="68">
        <f>C36/$F36</f>
        <v>1.4285714285714286</v>
      </c>
      <c r="K36" s="68">
        <f t="shared" ref="K36:K38" si="18">D36/$F36</f>
        <v>1</v>
      </c>
      <c r="L36" s="68">
        <f t="shared" ref="L36:L38" si="19">E36/$F36</f>
        <v>1.0238095238095237</v>
      </c>
    </row>
    <row r="37" spans="2:12" x14ac:dyDescent="0.25">
      <c r="B37" s="87" t="s">
        <v>5</v>
      </c>
      <c r="C37" s="61">
        <v>62</v>
      </c>
      <c r="D37" s="61">
        <v>59</v>
      </c>
      <c r="E37" s="62">
        <v>43</v>
      </c>
      <c r="F37" s="53">
        <f t="shared" ref="F37:F38" si="20">MIN(C37:E37)</f>
        <v>43</v>
      </c>
      <c r="I37" s="87" t="s">
        <v>5</v>
      </c>
      <c r="J37" s="68">
        <f>C37/$F37</f>
        <v>1.441860465116279</v>
      </c>
      <c r="K37" s="68">
        <f t="shared" si="18"/>
        <v>1.3720930232558139</v>
      </c>
      <c r="L37" s="68">
        <f t="shared" si="19"/>
        <v>1</v>
      </c>
    </row>
    <row r="38" spans="2:12" ht="15.75" thickBot="1" x14ac:dyDescent="0.3">
      <c r="B38" s="88" t="s">
        <v>1</v>
      </c>
      <c r="C38" s="63">
        <v>65</v>
      </c>
      <c r="D38" s="63">
        <v>62</v>
      </c>
      <c r="E38" s="64">
        <v>38</v>
      </c>
      <c r="F38" s="53">
        <f t="shared" si="20"/>
        <v>38</v>
      </c>
      <c r="I38" s="88" t="s">
        <v>1</v>
      </c>
      <c r="J38" s="68">
        <f t="shared" ref="J38" si="21">C38/$F38</f>
        <v>1.7105263157894737</v>
      </c>
      <c r="K38" s="68">
        <f t="shared" si="18"/>
        <v>1.631578947368421</v>
      </c>
      <c r="L38" s="68">
        <f t="shared" si="19"/>
        <v>1</v>
      </c>
    </row>
    <row r="39" spans="2:12" x14ac:dyDescent="0.25">
      <c r="I39" s="89"/>
    </row>
  </sheetData>
  <mergeCells count="10">
    <mergeCell ref="C4:E4"/>
    <mergeCell ref="J4:L4"/>
    <mergeCell ref="C19:E19"/>
    <mergeCell ref="J19:L19"/>
    <mergeCell ref="C34:E34"/>
    <mergeCell ref="J34:L34"/>
    <mergeCell ref="C27:E27"/>
    <mergeCell ref="J27:L27"/>
    <mergeCell ref="C12:E12"/>
    <mergeCell ref="J12:L1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9"/>
  <sheetViews>
    <sheetView zoomScale="90" zoomScaleNormal="90" workbookViewId="0">
      <selection activeCell="F12" sqref="F12"/>
    </sheetView>
  </sheetViews>
  <sheetFormatPr baseColWidth="10" defaultColWidth="8.85546875" defaultRowHeight="15" x14ac:dyDescent="0.25"/>
  <cols>
    <col min="1" max="1" width="2.7109375" customWidth="1"/>
    <col min="2" max="2" width="31.7109375" customWidth="1"/>
    <col min="3" max="6" width="15.140625" style="53" customWidth="1"/>
    <col min="7" max="8" width="2.7109375" customWidth="1"/>
    <col min="9" max="9" width="31.7109375" customWidth="1"/>
    <col min="10" max="12" width="14.28515625" style="66" customWidth="1"/>
    <col min="13" max="13" width="2.7109375" customWidth="1"/>
  </cols>
  <sheetData>
    <row r="1" spans="1:12" ht="23.25" x14ac:dyDescent="0.35">
      <c r="A1" s="1" t="s">
        <v>25</v>
      </c>
      <c r="B1" s="1"/>
      <c r="C1" s="52"/>
      <c r="D1" s="52"/>
    </row>
    <row r="2" spans="1:12" s="50" customFormat="1" x14ac:dyDescent="0.25">
      <c r="A2" s="49"/>
      <c r="B2" s="49"/>
      <c r="C2" s="54"/>
      <c r="D2" s="54"/>
      <c r="E2" s="53"/>
      <c r="F2" s="53"/>
      <c r="J2" s="66"/>
      <c r="K2" s="66"/>
      <c r="L2" s="66"/>
    </row>
    <row r="3" spans="1:12" ht="15.75" thickBot="1" x14ac:dyDescent="0.3">
      <c r="B3" s="48" t="s">
        <v>17</v>
      </c>
      <c r="I3" s="51" t="s">
        <v>18</v>
      </c>
      <c r="J3" s="51"/>
      <c r="K3" s="51"/>
      <c r="L3" s="51"/>
    </row>
    <row r="4" spans="1:12" x14ac:dyDescent="0.25">
      <c r="B4" s="5"/>
      <c r="C4" s="122" t="s">
        <v>2</v>
      </c>
      <c r="D4" s="123"/>
      <c r="E4" s="124"/>
      <c r="I4" s="7" t="s">
        <v>3</v>
      </c>
      <c r="J4" s="125" t="s">
        <v>2</v>
      </c>
      <c r="K4" s="126"/>
      <c r="L4" s="127"/>
    </row>
    <row r="5" spans="1:12" ht="15.75" thickBot="1" x14ac:dyDescent="0.3">
      <c r="B5" s="7" t="s">
        <v>3</v>
      </c>
      <c r="C5" s="56">
        <v>300</v>
      </c>
      <c r="D5" s="57">
        <v>3000</v>
      </c>
      <c r="E5" s="58">
        <v>30000</v>
      </c>
      <c r="F5" s="53" t="s">
        <v>21</v>
      </c>
      <c r="I5" s="7"/>
      <c r="J5" s="56">
        <v>300</v>
      </c>
      <c r="K5" s="57">
        <v>3000</v>
      </c>
      <c r="L5" s="58">
        <v>30000</v>
      </c>
    </row>
    <row r="6" spans="1:12" x14ac:dyDescent="0.25">
      <c r="B6" s="8" t="s">
        <v>0</v>
      </c>
      <c r="C6" s="59">
        <f>C21-C36</f>
        <v>39037</v>
      </c>
      <c r="D6" s="59">
        <f t="shared" ref="D6:E6" si="0">D21-D36</f>
        <v>66002</v>
      </c>
      <c r="E6" s="59">
        <f t="shared" si="0"/>
        <v>251251</v>
      </c>
      <c r="F6" s="53">
        <f>MIN(C6:E6)</f>
        <v>39037</v>
      </c>
      <c r="I6" s="8" t="s">
        <v>0</v>
      </c>
      <c r="J6" s="68">
        <f>C6/$F6</f>
        <v>1</v>
      </c>
      <c r="K6" s="68">
        <f t="shared" ref="K6:L8" si="1">D6/$F6</f>
        <v>1.6907549248149192</v>
      </c>
      <c r="L6" s="68">
        <f t="shared" si="1"/>
        <v>6.4362271690959858</v>
      </c>
    </row>
    <row r="7" spans="1:12" x14ac:dyDescent="0.25">
      <c r="B7" s="8" t="s">
        <v>5</v>
      </c>
      <c r="C7" s="59">
        <f t="shared" ref="C7:E7" si="2">C22-C37</f>
        <v>32282</v>
      </c>
      <c r="D7" s="59">
        <f t="shared" si="2"/>
        <v>96192</v>
      </c>
      <c r="E7" s="59">
        <f t="shared" si="2"/>
        <v>7610143</v>
      </c>
      <c r="F7" s="53">
        <f t="shared" ref="F7:F8" si="3">MIN(C7:E7)</f>
        <v>32282</v>
      </c>
      <c r="I7" s="8" t="s">
        <v>5</v>
      </c>
      <c r="J7" s="68">
        <f>C7/$F7</f>
        <v>1</v>
      </c>
      <c r="K7" s="68">
        <f t="shared" si="1"/>
        <v>2.9797410321541418</v>
      </c>
      <c r="L7" s="68">
        <f t="shared" si="1"/>
        <v>235.73951428040394</v>
      </c>
    </row>
    <row r="8" spans="1:12" ht="15.75" thickBot="1" x14ac:dyDescent="0.3">
      <c r="B8" s="9" t="s">
        <v>1</v>
      </c>
      <c r="C8" s="59">
        <f t="shared" ref="C8:E8" si="4">C23-C38</f>
        <v>59274</v>
      </c>
      <c r="D8" s="59">
        <f t="shared" si="4"/>
        <v>248567</v>
      </c>
      <c r="E8" s="59">
        <f t="shared" si="4"/>
        <v>6354970</v>
      </c>
      <c r="F8" s="53">
        <f t="shared" si="3"/>
        <v>59274</v>
      </c>
      <c r="I8" s="9" t="s">
        <v>1</v>
      </c>
      <c r="J8" s="68">
        <f t="shared" ref="J8" si="5">C8/$F8</f>
        <v>1</v>
      </c>
      <c r="K8" s="68">
        <f t="shared" si="1"/>
        <v>4.1935249856598169</v>
      </c>
      <c r="L8" s="68">
        <f t="shared" si="1"/>
        <v>107.21344940446065</v>
      </c>
    </row>
    <row r="9" spans="1:12" x14ac:dyDescent="0.25">
      <c r="B9" t="s">
        <v>19</v>
      </c>
    </row>
    <row r="11" spans="1:12" ht="15.75" thickBot="1" x14ac:dyDescent="0.3">
      <c r="B11" s="48" t="s">
        <v>17</v>
      </c>
      <c r="I11" s="51" t="s">
        <v>18</v>
      </c>
      <c r="J11" s="51"/>
      <c r="K11" s="51"/>
      <c r="L11" s="51"/>
    </row>
    <row r="12" spans="1:12" x14ac:dyDescent="0.25">
      <c r="B12" s="5" t="s">
        <v>40</v>
      </c>
      <c r="C12" s="122" t="s">
        <v>2</v>
      </c>
      <c r="D12" s="123"/>
      <c r="E12" s="124"/>
      <c r="I12" s="5" t="s">
        <v>40</v>
      </c>
      <c r="J12" s="125" t="s">
        <v>2</v>
      </c>
      <c r="K12" s="126"/>
      <c r="L12" s="127"/>
    </row>
    <row r="13" spans="1:12" ht="15.75" thickBot="1" x14ac:dyDescent="0.3">
      <c r="B13" s="7" t="s">
        <v>3</v>
      </c>
      <c r="C13" s="56">
        <v>300</v>
      </c>
      <c r="D13" s="57">
        <v>3000</v>
      </c>
      <c r="E13" s="58">
        <v>30000</v>
      </c>
      <c r="F13" s="53" t="s">
        <v>21</v>
      </c>
      <c r="I13" s="7" t="s">
        <v>3</v>
      </c>
      <c r="J13" s="56">
        <v>300</v>
      </c>
      <c r="K13" s="57">
        <v>3000</v>
      </c>
      <c r="L13" s="58">
        <v>30000</v>
      </c>
    </row>
    <row r="14" spans="1:12" x14ac:dyDescent="0.25">
      <c r="B14" s="90" t="s">
        <v>0</v>
      </c>
      <c r="C14" s="59">
        <v>857400</v>
      </c>
      <c r="D14" s="59">
        <v>133700</v>
      </c>
      <c r="E14" s="60">
        <v>267600</v>
      </c>
      <c r="F14" s="53">
        <f>MIN(C14:E14)</f>
        <v>133700</v>
      </c>
      <c r="I14" s="90" t="s">
        <v>0</v>
      </c>
      <c r="J14" s="68">
        <f>C14/$F14</f>
        <v>6.4128646222887058</v>
      </c>
      <c r="K14" s="68">
        <f t="shared" ref="K14:K16" si="6">D14/$F14</f>
        <v>1</v>
      </c>
      <c r="L14" s="68">
        <f t="shared" ref="L14:L16" si="7">E14/$F14</f>
        <v>2.0014958863126404</v>
      </c>
    </row>
    <row r="15" spans="1:12" x14ac:dyDescent="0.25">
      <c r="B15" s="90" t="s">
        <v>5</v>
      </c>
      <c r="C15" s="61">
        <v>812500</v>
      </c>
      <c r="D15" s="61">
        <v>239800</v>
      </c>
      <c r="E15" s="62">
        <v>7696600</v>
      </c>
      <c r="F15" s="53">
        <f t="shared" ref="F15:F16" si="8">MIN(C15:E15)</f>
        <v>239800</v>
      </c>
      <c r="I15" s="90" t="s">
        <v>5</v>
      </c>
      <c r="J15" s="68">
        <f>C15/$F15</f>
        <v>3.3882402001668055</v>
      </c>
      <c r="K15" s="68">
        <f t="shared" si="6"/>
        <v>1</v>
      </c>
      <c r="L15" s="68">
        <f t="shared" si="7"/>
        <v>32.095913261050875</v>
      </c>
    </row>
    <row r="16" spans="1:12" ht="15.75" thickBot="1" x14ac:dyDescent="0.3">
      <c r="B16" s="91" t="s">
        <v>1</v>
      </c>
      <c r="C16" s="63">
        <v>230500</v>
      </c>
      <c r="D16" s="63">
        <v>432200</v>
      </c>
      <c r="E16" s="64">
        <v>6816400</v>
      </c>
      <c r="F16" s="53">
        <f t="shared" si="8"/>
        <v>230500</v>
      </c>
      <c r="I16" s="91" t="s">
        <v>1</v>
      </c>
      <c r="J16" s="68">
        <f t="shared" ref="J16" si="9">C16/$F16</f>
        <v>1</v>
      </c>
      <c r="K16" s="68">
        <f t="shared" si="6"/>
        <v>1.875054229934924</v>
      </c>
      <c r="L16" s="68">
        <f t="shared" si="7"/>
        <v>29.572234273318873</v>
      </c>
    </row>
    <row r="18" spans="2:12" ht="15.75" thickBot="1" x14ac:dyDescent="0.3"/>
    <row r="19" spans="2:12" x14ac:dyDescent="0.25">
      <c r="B19" s="5" t="s">
        <v>36</v>
      </c>
      <c r="C19" s="122" t="s">
        <v>2</v>
      </c>
      <c r="D19" s="123"/>
      <c r="E19" s="124"/>
      <c r="I19" s="5" t="s">
        <v>36</v>
      </c>
      <c r="J19" s="125" t="s">
        <v>2</v>
      </c>
      <c r="K19" s="126"/>
      <c r="L19" s="127"/>
    </row>
    <row r="20" spans="2:12" ht="15.75" thickBot="1" x14ac:dyDescent="0.3">
      <c r="B20" s="7" t="s">
        <v>3</v>
      </c>
      <c r="C20" s="56">
        <v>300</v>
      </c>
      <c r="D20" s="57">
        <v>3000</v>
      </c>
      <c r="E20" s="58">
        <v>30000</v>
      </c>
      <c r="F20" s="53" t="s">
        <v>21</v>
      </c>
      <c r="I20" s="7" t="s">
        <v>3</v>
      </c>
      <c r="J20" s="56">
        <v>300</v>
      </c>
      <c r="K20" s="57">
        <v>3000</v>
      </c>
      <c r="L20" s="58">
        <v>30000</v>
      </c>
    </row>
    <row r="21" spans="2:12" x14ac:dyDescent="0.25">
      <c r="B21" s="90" t="s">
        <v>0</v>
      </c>
      <c r="C21" s="59">
        <v>39248</v>
      </c>
      <c r="D21" s="59">
        <v>66043</v>
      </c>
      <c r="E21" s="60">
        <v>251290</v>
      </c>
      <c r="F21" s="53">
        <f>MIN(C21:E21)</f>
        <v>39248</v>
      </c>
      <c r="I21" s="90" t="s">
        <v>0</v>
      </c>
      <c r="J21" s="68">
        <f>C21/$F21</f>
        <v>1</v>
      </c>
      <c r="K21" s="68">
        <f t="shared" ref="K21:K23" si="10">D21/$F21</f>
        <v>1.682709947003669</v>
      </c>
      <c r="L21" s="68">
        <f t="shared" ref="L21:L23" si="11">E21/$F21</f>
        <v>6.4026192417448025</v>
      </c>
    </row>
    <row r="22" spans="2:12" x14ac:dyDescent="0.25">
      <c r="B22" s="90" t="s">
        <v>5</v>
      </c>
      <c r="C22" s="61">
        <v>32553</v>
      </c>
      <c r="D22" s="61">
        <v>96230</v>
      </c>
      <c r="E22" s="62">
        <v>7610178</v>
      </c>
      <c r="F22" s="53">
        <f t="shared" ref="F22:F23" si="12">MIN(C22:E22)</f>
        <v>32553</v>
      </c>
      <c r="I22" s="90" t="s">
        <v>5</v>
      </c>
      <c r="J22" s="68">
        <f>C22/$F22</f>
        <v>1</v>
      </c>
      <c r="K22" s="68">
        <f t="shared" si="10"/>
        <v>2.9561023561576505</v>
      </c>
      <c r="L22" s="68">
        <f t="shared" si="11"/>
        <v>233.77808496912726</v>
      </c>
    </row>
    <row r="23" spans="2:12" ht="15.75" thickBot="1" x14ac:dyDescent="0.3">
      <c r="B23" s="91" t="s">
        <v>1</v>
      </c>
      <c r="C23" s="63">
        <v>59444</v>
      </c>
      <c r="D23" s="63">
        <v>248605</v>
      </c>
      <c r="E23" s="64">
        <v>6355001</v>
      </c>
      <c r="F23" s="53">
        <f t="shared" si="12"/>
        <v>59444</v>
      </c>
      <c r="I23" s="91" t="s">
        <v>1</v>
      </c>
      <c r="J23" s="68">
        <f t="shared" ref="J23" si="13">C23/$F23</f>
        <v>1</v>
      </c>
      <c r="K23" s="68">
        <f t="shared" si="10"/>
        <v>4.1821714554875173</v>
      </c>
      <c r="L23" s="68">
        <f t="shared" si="11"/>
        <v>106.9073581858556</v>
      </c>
    </row>
    <row r="26" spans="2:12" ht="15.75" thickBot="1" x14ac:dyDescent="0.3">
      <c r="B26" s="48" t="s">
        <v>17</v>
      </c>
      <c r="I26" s="51" t="s">
        <v>18</v>
      </c>
      <c r="J26" s="51"/>
      <c r="K26" s="51"/>
      <c r="L26" s="51"/>
    </row>
    <row r="27" spans="2:12" x14ac:dyDescent="0.25">
      <c r="B27" s="5"/>
      <c r="C27" s="122" t="s">
        <v>2</v>
      </c>
      <c r="D27" s="123"/>
      <c r="E27" s="124"/>
      <c r="I27" s="7" t="s">
        <v>3</v>
      </c>
      <c r="J27" s="125" t="s">
        <v>2</v>
      </c>
      <c r="K27" s="126"/>
      <c r="L27" s="127"/>
    </row>
    <row r="28" spans="2:12" ht="15.75" thickBot="1" x14ac:dyDescent="0.3">
      <c r="B28" s="7" t="s">
        <v>3</v>
      </c>
      <c r="C28" s="56">
        <v>300</v>
      </c>
      <c r="D28" s="57">
        <v>3000</v>
      </c>
      <c r="E28" s="58">
        <v>30000</v>
      </c>
      <c r="F28" s="53" t="s">
        <v>21</v>
      </c>
      <c r="I28" s="7"/>
      <c r="J28" s="56">
        <v>300</v>
      </c>
      <c r="K28" s="57">
        <v>3000</v>
      </c>
      <c r="L28" s="58">
        <v>30000</v>
      </c>
    </row>
    <row r="29" spans="2:12" x14ac:dyDescent="0.25">
      <c r="B29" s="87" t="s">
        <v>0</v>
      </c>
      <c r="C29" s="59">
        <v>7300</v>
      </c>
      <c r="D29" s="59">
        <v>200</v>
      </c>
      <c r="E29" s="60">
        <v>300</v>
      </c>
      <c r="F29" s="53">
        <f>MIN(C29:E29)</f>
        <v>200</v>
      </c>
      <c r="I29" s="87" t="s">
        <v>0</v>
      </c>
      <c r="J29" s="68">
        <f>C29/$F29</f>
        <v>36.5</v>
      </c>
      <c r="K29" s="68">
        <f t="shared" ref="K29:K31" si="14">D29/$F29</f>
        <v>1</v>
      </c>
      <c r="L29" s="68">
        <f t="shared" ref="L29:L31" si="15">E29/$F29</f>
        <v>1.5</v>
      </c>
    </row>
    <row r="30" spans="2:12" x14ac:dyDescent="0.25">
      <c r="B30" s="87" t="s">
        <v>5</v>
      </c>
      <c r="C30" s="61">
        <v>700</v>
      </c>
      <c r="D30" s="61">
        <v>200</v>
      </c>
      <c r="E30" s="62">
        <v>100</v>
      </c>
      <c r="F30" s="53">
        <f t="shared" ref="F30:F31" si="16">MIN(C30:E30)</f>
        <v>100</v>
      </c>
      <c r="I30" s="87" t="s">
        <v>5</v>
      </c>
      <c r="J30" s="68">
        <f>C30/$F30</f>
        <v>7</v>
      </c>
      <c r="K30" s="68">
        <f t="shared" si="14"/>
        <v>2</v>
      </c>
      <c r="L30" s="68">
        <f t="shared" si="15"/>
        <v>1</v>
      </c>
    </row>
    <row r="31" spans="2:12" ht="15.75" thickBot="1" x14ac:dyDescent="0.3">
      <c r="B31" s="88" t="s">
        <v>1</v>
      </c>
      <c r="C31" s="63">
        <v>800</v>
      </c>
      <c r="D31" s="63">
        <v>100</v>
      </c>
      <c r="E31" s="64">
        <v>100</v>
      </c>
      <c r="F31" s="53">
        <f t="shared" si="16"/>
        <v>100</v>
      </c>
      <c r="I31" s="88" t="s">
        <v>1</v>
      </c>
      <c r="J31" s="68">
        <f t="shared" ref="J31" si="17">C31/$F31</f>
        <v>8</v>
      </c>
      <c r="K31" s="68">
        <f t="shared" si="14"/>
        <v>1</v>
      </c>
      <c r="L31" s="68">
        <f t="shared" si="15"/>
        <v>1</v>
      </c>
    </row>
    <row r="33" spans="2:12" ht="15.75" thickBot="1" x14ac:dyDescent="0.3"/>
    <row r="34" spans="2:12" x14ac:dyDescent="0.25">
      <c r="B34" s="5" t="s">
        <v>38</v>
      </c>
      <c r="C34" s="122" t="s">
        <v>2</v>
      </c>
      <c r="D34" s="123"/>
      <c r="E34" s="124"/>
      <c r="I34" s="5" t="s">
        <v>38</v>
      </c>
      <c r="J34" s="125" t="s">
        <v>2</v>
      </c>
      <c r="K34" s="126"/>
      <c r="L34" s="127"/>
    </row>
    <row r="35" spans="2:12" ht="15.75" thickBot="1" x14ac:dyDescent="0.3">
      <c r="B35" s="7" t="s">
        <v>3</v>
      </c>
      <c r="C35" s="56">
        <v>300</v>
      </c>
      <c r="D35" s="57">
        <v>3000</v>
      </c>
      <c r="E35" s="58">
        <v>30000</v>
      </c>
      <c r="F35" s="53" t="s">
        <v>21</v>
      </c>
      <c r="I35" s="7" t="s">
        <v>3</v>
      </c>
      <c r="J35" s="56">
        <v>300</v>
      </c>
      <c r="K35" s="57">
        <v>3000</v>
      </c>
      <c r="L35" s="58">
        <v>30000</v>
      </c>
    </row>
    <row r="36" spans="2:12" x14ac:dyDescent="0.25">
      <c r="B36" s="87" t="s">
        <v>0</v>
      </c>
      <c r="C36" s="59">
        <v>211</v>
      </c>
      <c r="D36" s="59">
        <v>41</v>
      </c>
      <c r="E36" s="60">
        <v>39</v>
      </c>
      <c r="F36" s="53">
        <f>MIN(C36:E36)</f>
        <v>39</v>
      </c>
      <c r="I36" s="87" t="s">
        <v>0</v>
      </c>
      <c r="J36" s="68">
        <f>C36/$F36</f>
        <v>5.4102564102564106</v>
      </c>
      <c r="K36" s="68">
        <f t="shared" ref="K36:K38" si="18">D36/$F36</f>
        <v>1.0512820512820513</v>
      </c>
      <c r="L36" s="68">
        <f t="shared" ref="L36:L38" si="19">E36/$F36</f>
        <v>1</v>
      </c>
    </row>
    <row r="37" spans="2:12" x14ac:dyDescent="0.25">
      <c r="B37" s="87" t="s">
        <v>5</v>
      </c>
      <c r="C37" s="61">
        <v>271</v>
      </c>
      <c r="D37" s="61">
        <v>38</v>
      </c>
      <c r="E37" s="62">
        <v>35</v>
      </c>
      <c r="F37" s="53">
        <f t="shared" ref="F37:F38" si="20">MIN(C37:E37)</f>
        <v>35</v>
      </c>
      <c r="I37" s="87" t="s">
        <v>5</v>
      </c>
      <c r="J37" s="68">
        <f>C37/$F37</f>
        <v>7.7428571428571429</v>
      </c>
      <c r="K37" s="68">
        <f t="shared" si="18"/>
        <v>1.0857142857142856</v>
      </c>
      <c r="L37" s="68">
        <f t="shared" si="19"/>
        <v>1</v>
      </c>
    </row>
    <row r="38" spans="2:12" ht="15.75" thickBot="1" x14ac:dyDescent="0.3">
      <c r="B38" s="88" t="s">
        <v>1</v>
      </c>
      <c r="C38" s="63">
        <v>170</v>
      </c>
      <c r="D38" s="63">
        <v>38</v>
      </c>
      <c r="E38" s="64">
        <v>31</v>
      </c>
      <c r="F38" s="53">
        <f t="shared" si="20"/>
        <v>31</v>
      </c>
      <c r="I38" s="88" t="s">
        <v>1</v>
      </c>
      <c r="J38" s="68">
        <f t="shared" ref="J38" si="21">C38/$F38</f>
        <v>5.4838709677419351</v>
      </c>
      <c r="K38" s="68">
        <f t="shared" si="18"/>
        <v>1.2258064516129032</v>
      </c>
      <c r="L38" s="68">
        <f t="shared" si="19"/>
        <v>1</v>
      </c>
    </row>
    <row r="39" spans="2:12" x14ac:dyDescent="0.25">
      <c r="I39" s="89"/>
    </row>
  </sheetData>
  <mergeCells count="10">
    <mergeCell ref="C4:E4"/>
    <mergeCell ref="J4:L4"/>
    <mergeCell ref="C19:E19"/>
    <mergeCell ref="J19:L19"/>
    <mergeCell ref="C34:E34"/>
    <mergeCell ref="J34:L34"/>
    <mergeCell ref="C27:E27"/>
    <mergeCell ref="J27:L27"/>
    <mergeCell ref="C12:E12"/>
    <mergeCell ref="J12:L12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9"/>
  <sheetViews>
    <sheetView zoomScale="90" zoomScaleNormal="90" workbookViewId="0">
      <selection activeCell="F12" sqref="F12"/>
    </sheetView>
  </sheetViews>
  <sheetFormatPr baseColWidth="10" defaultColWidth="8.85546875" defaultRowHeight="15" x14ac:dyDescent="0.25"/>
  <cols>
    <col min="1" max="1" width="2.7109375" customWidth="1"/>
    <col min="2" max="2" width="31.7109375" customWidth="1"/>
    <col min="3" max="6" width="15.140625" style="53" customWidth="1"/>
    <col min="7" max="8" width="2.7109375" customWidth="1"/>
    <col min="9" max="9" width="31.7109375" customWidth="1"/>
    <col min="10" max="12" width="14.28515625" style="66" customWidth="1"/>
    <col min="13" max="13" width="2.7109375" customWidth="1"/>
  </cols>
  <sheetData>
    <row r="1" spans="1:12" ht="23.25" x14ac:dyDescent="0.35">
      <c r="A1" s="1" t="s">
        <v>13</v>
      </c>
      <c r="B1" s="1"/>
      <c r="C1" s="52"/>
      <c r="D1" s="52"/>
    </row>
    <row r="2" spans="1:12" s="50" customFormat="1" x14ac:dyDescent="0.25">
      <c r="A2" s="49"/>
      <c r="B2" s="49"/>
      <c r="C2" s="54"/>
      <c r="D2" s="54"/>
      <c r="E2" s="53"/>
      <c r="F2" s="53"/>
      <c r="J2" s="66"/>
      <c r="K2" s="66"/>
      <c r="L2" s="66"/>
    </row>
    <row r="3" spans="1:12" ht="15.75" thickBot="1" x14ac:dyDescent="0.3">
      <c r="B3" s="48" t="s">
        <v>17</v>
      </c>
      <c r="I3" s="51" t="s">
        <v>18</v>
      </c>
      <c r="J3" s="51"/>
      <c r="K3" s="51"/>
      <c r="L3" s="51"/>
    </row>
    <row r="4" spans="1:12" x14ac:dyDescent="0.25">
      <c r="B4" s="5"/>
      <c r="C4" s="122" t="s">
        <v>2</v>
      </c>
      <c r="D4" s="123"/>
      <c r="E4" s="124"/>
      <c r="I4" s="7" t="s">
        <v>3</v>
      </c>
      <c r="J4" s="125" t="s">
        <v>2</v>
      </c>
      <c r="K4" s="126"/>
      <c r="L4" s="127"/>
    </row>
    <row r="5" spans="1:12" ht="15.75" thickBot="1" x14ac:dyDescent="0.3">
      <c r="B5" s="7" t="s">
        <v>3</v>
      </c>
      <c r="C5" s="56">
        <v>300</v>
      </c>
      <c r="D5" s="57">
        <v>3000</v>
      </c>
      <c r="E5" s="58">
        <v>30000</v>
      </c>
      <c r="F5" s="53" t="s">
        <v>21</v>
      </c>
      <c r="I5" s="7"/>
      <c r="J5" s="56">
        <v>300</v>
      </c>
      <c r="K5" s="57">
        <v>3000</v>
      </c>
      <c r="L5" s="58">
        <v>30000</v>
      </c>
    </row>
    <row r="6" spans="1:12" x14ac:dyDescent="0.25">
      <c r="B6" s="8" t="s">
        <v>0</v>
      </c>
      <c r="C6" s="59">
        <f>C21-C36</f>
        <v>25505</v>
      </c>
      <c r="D6" s="59">
        <f t="shared" ref="D6:E6" si="0">D21-D36</f>
        <v>40355</v>
      </c>
      <c r="E6" s="59">
        <f t="shared" si="0"/>
        <v>126860</v>
      </c>
      <c r="F6" s="53">
        <f>MIN(C6:E6)</f>
        <v>25505</v>
      </c>
      <c r="I6" s="8" t="s">
        <v>0</v>
      </c>
      <c r="J6" s="68">
        <f>C6/$F6</f>
        <v>1</v>
      </c>
      <c r="K6" s="68">
        <f t="shared" ref="K6:L8" si="1">D6/$F6</f>
        <v>1.5822387767104489</v>
      </c>
      <c r="L6" s="68">
        <f t="shared" si="1"/>
        <v>4.9739266810429328</v>
      </c>
    </row>
    <row r="7" spans="1:12" x14ac:dyDescent="0.25">
      <c r="B7" s="8" t="s">
        <v>5</v>
      </c>
      <c r="C7" s="59">
        <f t="shared" ref="C7:E7" si="2">C22-C37</f>
        <v>5559</v>
      </c>
      <c r="D7" s="59">
        <f t="shared" si="2"/>
        <v>18340</v>
      </c>
      <c r="E7" s="59">
        <f t="shared" si="2"/>
        <v>161525</v>
      </c>
      <c r="F7" s="53">
        <f t="shared" ref="F7:F8" si="3">MIN(C7:E7)</f>
        <v>5559</v>
      </c>
      <c r="I7" s="8" t="s">
        <v>5</v>
      </c>
      <c r="J7" s="68">
        <f>C7/$F7</f>
        <v>1</v>
      </c>
      <c r="K7" s="68">
        <f t="shared" si="1"/>
        <v>3.2991545241949991</v>
      </c>
      <c r="L7" s="68">
        <f t="shared" si="1"/>
        <v>29.056484979312827</v>
      </c>
    </row>
    <row r="8" spans="1:12" ht="15.75" thickBot="1" x14ac:dyDescent="0.3">
      <c r="B8" s="9" t="s">
        <v>1</v>
      </c>
      <c r="C8" s="59">
        <f t="shared" ref="C8:E8" si="4">C23-C38</f>
        <v>5090</v>
      </c>
      <c r="D8" s="59">
        <f t="shared" si="4"/>
        <v>22849</v>
      </c>
      <c r="E8" s="59">
        <f t="shared" si="4"/>
        <v>238517</v>
      </c>
      <c r="F8" s="53">
        <f t="shared" si="3"/>
        <v>5090</v>
      </c>
      <c r="I8" s="9" t="s">
        <v>1</v>
      </c>
      <c r="J8" s="68">
        <f t="shared" ref="J8" si="5">C8/$F8</f>
        <v>1</v>
      </c>
      <c r="K8" s="68">
        <f t="shared" si="1"/>
        <v>4.4889980353634575</v>
      </c>
      <c r="L8" s="68">
        <f t="shared" si="1"/>
        <v>46.859921414538313</v>
      </c>
    </row>
    <row r="11" spans="1:12" ht="15.75" thickBot="1" x14ac:dyDescent="0.3">
      <c r="B11" s="48" t="s">
        <v>17</v>
      </c>
      <c r="I11" s="51" t="s">
        <v>18</v>
      </c>
      <c r="J11" s="51"/>
      <c r="K11" s="51"/>
      <c r="L11" s="51"/>
    </row>
    <row r="12" spans="1:12" x14ac:dyDescent="0.25">
      <c r="B12" s="5" t="s">
        <v>40</v>
      </c>
      <c r="C12" s="122" t="s">
        <v>2</v>
      </c>
      <c r="D12" s="123"/>
      <c r="E12" s="124"/>
      <c r="I12" s="5" t="s">
        <v>40</v>
      </c>
      <c r="J12" s="125" t="s">
        <v>2</v>
      </c>
      <c r="K12" s="126"/>
      <c r="L12" s="127"/>
    </row>
    <row r="13" spans="1:12" ht="15.75" thickBot="1" x14ac:dyDescent="0.3">
      <c r="B13" s="7" t="s">
        <v>3</v>
      </c>
      <c r="C13" s="56">
        <v>300</v>
      </c>
      <c r="D13" s="57">
        <v>3000</v>
      </c>
      <c r="E13" s="58">
        <v>30000</v>
      </c>
      <c r="F13" s="53" t="s">
        <v>21</v>
      </c>
      <c r="I13" s="7" t="s">
        <v>3</v>
      </c>
      <c r="J13" s="56">
        <v>300</v>
      </c>
      <c r="K13" s="57">
        <v>3000</v>
      </c>
      <c r="L13" s="58">
        <v>30000</v>
      </c>
    </row>
    <row r="14" spans="1:12" x14ac:dyDescent="0.25">
      <c r="B14" s="90" t="s">
        <v>0</v>
      </c>
      <c r="C14" s="59">
        <v>1065600</v>
      </c>
      <c r="D14" s="59">
        <v>186700</v>
      </c>
      <c r="E14" s="60">
        <v>167200</v>
      </c>
      <c r="F14" s="53">
        <f>MIN(C14:E14)</f>
        <v>167200</v>
      </c>
      <c r="I14" s="90" t="s">
        <v>0</v>
      </c>
      <c r="J14" s="68">
        <f>C14/$F14</f>
        <v>6.3732057416267942</v>
      </c>
      <c r="K14" s="68">
        <f t="shared" ref="K14:K16" si="6">D14/$F14</f>
        <v>1.1166267942583732</v>
      </c>
      <c r="L14" s="68">
        <f t="shared" ref="L14:L16" si="7">E14/$F14</f>
        <v>1</v>
      </c>
    </row>
    <row r="15" spans="1:12" x14ac:dyDescent="0.25">
      <c r="B15" s="90" t="s">
        <v>5</v>
      </c>
      <c r="C15" s="61">
        <v>261300</v>
      </c>
      <c r="D15" s="61">
        <v>78600</v>
      </c>
      <c r="E15" s="62">
        <v>393800</v>
      </c>
      <c r="F15" s="53">
        <f t="shared" ref="F15:F16" si="8">MIN(C15:E15)</f>
        <v>78600</v>
      </c>
      <c r="I15" s="90" t="s">
        <v>5</v>
      </c>
      <c r="J15" s="68">
        <f>C15/$F15</f>
        <v>3.3244274809160306</v>
      </c>
      <c r="K15" s="68">
        <f t="shared" si="6"/>
        <v>1</v>
      </c>
      <c r="L15" s="68">
        <f t="shared" si="7"/>
        <v>5.0101781170483459</v>
      </c>
    </row>
    <row r="16" spans="1:12" ht="15.75" thickBot="1" x14ac:dyDescent="0.3">
      <c r="B16" s="91" t="s">
        <v>1</v>
      </c>
      <c r="C16" s="63">
        <v>65300</v>
      </c>
      <c r="D16" s="63">
        <v>123300</v>
      </c>
      <c r="E16" s="64">
        <v>267500</v>
      </c>
      <c r="F16" s="53">
        <f t="shared" si="8"/>
        <v>65300</v>
      </c>
      <c r="I16" s="91" t="s">
        <v>1</v>
      </c>
      <c r="J16" s="68">
        <f t="shared" ref="J16" si="9">C16/$F16</f>
        <v>1</v>
      </c>
      <c r="K16" s="68">
        <f t="shared" si="6"/>
        <v>1.888208269525268</v>
      </c>
      <c r="L16" s="68">
        <f t="shared" si="7"/>
        <v>4.0964777947932616</v>
      </c>
    </row>
    <row r="18" spans="2:12" ht="15.75" thickBot="1" x14ac:dyDescent="0.3"/>
    <row r="19" spans="2:12" x14ac:dyDescent="0.25">
      <c r="B19" s="5" t="s">
        <v>36</v>
      </c>
      <c r="C19" s="122" t="s">
        <v>2</v>
      </c>
      <c r="D19" s="123"/>
      <c r="E19" s="124"/>
      <c r="I19" s="5" t="s">
        <v>36</v>
      </c>
      <c r="J19" s="125" t="s">
        <v>2</v>
      </c>
      <c r="K19" s="126"/>
      <c r="L19" s="127"/>
    </row>
    <row r="20" spans="2:12" ht="15.75" thickBot="1" x14ac:dyDescent="0.3">
      <c r="B20" s="7" t="s">
        <v>3</v>
      </c>
      <c r="C20" s="56">
        <v>300</v>
      </c>
      <c r="D20" s="57">
        <v>3000</v>
      </c>
      <c r="E20" s="58">
        <v>30000</v>
      </c>
      <c r="F20" s="53" t="s">
        <v>21</v>
      </c>
      <c r="I20" s="7" t="s">
        <v>3</v>
      </c>
      <c r="J20" s="56">
        <v>300</v>
      </c>
      <c r="K20" s="57">
        <v>3000</v>
      </c>
      <c r="L20" s="58">
        <v>30000</v>
      </c>
    </row>
    <row r="21" spans="2:12" x14ac:dyDescent="0.25">
      <c r="B21" s="90" t="s">
        <v>0</v>
      </c>
      <c r="C21" s="59">
        <v>25562</v>
      </c>
      <c r="D21" s="59">
        <v>40418</v>
      </c>
      <c r="E21" s="60">
        <v>126902</v>
      </c>
      <c r="F21" s="53">
        <f>MIN(C21:E21)</f>
        <v>25562</v>
      </c>
      <c r="I21" s="90" t="s">
        <v>0</v>
      </c>
      <c r="J21" s="68">
        <f>C21/$F21</f>
        <v>1</v>
      </c>
      <c r="K21" s="68">
        <f t="shared" ref="K21:K23" si="10">D21/$F21</f>
        <v>1.5811751819106485</v>
      </c>
      <c r="L21" s="68">
        <f t="shared" ref="L21:L23" si="11">E21/$F21</f>
        <v>4.9644785228072923</v>
      </c>
    </row>
    <row r="22" spans="2:12" x14ac:dyDescent="0.25">
      <c r="B22" s="90" t="s">
        <v>5</v>
      </c>
      <c r="C22" s="61">
        <v>5621</v>
      </c>
      <c r="D22" s="61">
        <v>18406</v>
      </c>
      <c r="E22" s="62">
        <v>161565</v>
      </c>
      <c r="F22" s="53">
        <f t="shared" ref="F22:F23" si="12">MIN(C22:E22)</f>
        <v>5621</v>
      </c>
      <c r="I22" s="90" t="s">
        <v>5</v>
      </c>
      <c r="J22" s="68">
        <f>C22/$F22</f>
        <v>1</v>
      </c>
      <c r="K22" s="68">
        <f t="shared" si="10"/>
        <v>3.2745063156022058</v>
      </c>
      <c r="L22" s="68">
        <f t="shared" si="11"/>
        <v>28.743106208859633</v>
      </c>
    </row>
    <row r="23" spans="2:12" ht="15.75" thickBot="1" x14ac:dyDescent="0.3">
      <c r="B23" s="91" t="s">
        <v>1</v>
      </c>
      <c r="C23" s="63">
        <v>5141</v>
      </c>
      <c r="D23" s="63">
        <v>22883</v>
      </c>
      <c r="E23" s="64">
        <v>238555</v>
      </c>
      <c r="F23" s="53">
        <f t="shared" si="12"/>
        <v>5141</v>
      </c>
      <c r="I23" s="91" t="s">
        <v>1</v>
      </c>
      <c r="J23" s="68">
        <f t="shared" ref="J23" si="13">C23/$F23</f>
        <v>1</v>
      </c>
      <c r="K23" s="68">
        <f t="shared" si="10"/>
        <v>4.4510795565065164</v>
      </c>
      <c r="L23" s="68">
        <f t="shared" si="11"/>
        <v>46.402450885041823</v>
      </c>
    </row>
    <row r="26" spans="2:12" ht="15.75" thickBot="1" x14ac:dyDescent="0.3">
      <c r="B26" s="48" t="s">
        <v>17</v>
      </c>
      <c r="I26" s="51" t="s">
        <v>18</v>
      </c>
      <c r="J26" s="51"/>
      <c r="K26" s="51"/>
      <c r="L26" s="51"/>
    </row>
    <row r="27" spans="2:12" x14ac:dyDescent="0.25">
      <c r="B27" s="5"/>
      <c r="C27" s="122" t="s">
        <v>2</v>
      </c>
      <c r="D27" s="123"/>
      <c r="E27" s="124"/>
      <c r="I27" s="7" t="s">
        <v>3</v>
      </c>
      <c r="J27" s="125" t="s">
        <v>2</v>
      </c>
      <c r="K27" s="126"/>
      <c r="L27" s="127"/>
    </row>
    <row r="28" spans="2:12" ht="15.75" thickBot="1" x14ac:dyDescent="0.3">
      <c r="B28" s="7" t="s">
        <v>3</v>
      </c>
      <c r="C28" s="56">
        <v>300</v>
      </c>
      <c r="D28" s="57">
        <v>3000</v>
      </c>
      <c r="E28" s="58">
        <v>30000</v>
      </c>
      <c r="F28" s="53" t="s">
        <v>21</v>
      </c>
      <c r="I28" s="7"/>
      <c r="J28" s="56">
        <v>300</v>
      </c>
      <c r="K28" s="57">
        <v>3000</v>
      </c>
      <c r="L28" s="58">
        <v>30000</v>
      </c>
    </row>
    <row r="29" spans="2:12" x14ac:dyDescent="0.25">
      <c r="B29" s="87" t="s">
        <v>0</v>
      </c>
      <c r="C29" s="59">
        <v>200</v>
      </c>
      <c r="D29" s="59">
        <v>500</v>
      </c>
      <c r="E29" s="60">
        <v>200</v>
      </c>
      <c r="F29" s="53">
        <f>MIN(C29:E29)</f>
        <v>200</v>
      </c>
      <c r="I29" s="87" t="s">
        <v>0</v>
      </c>
      <c r="J29" s="68">
        <f>C29/$F29</f>
        <v>1</v>
      </c>
      <c r="K29" s="68">
        <f t="shared" ref="K29:K31" si="14">D29/$F29</f>
        <v>2.5</v>
      </c>
      <c r="L29" s="68">
        <f t="shared" ref="L29:L31" si="15">E29/$F29</f>
        <v>1</v>
      </c>
    </row>
    <row r="30" spans="2:12" x14ac:dyDescent="0.25">
      <c r="B30" s="87" t="s">
        <v>5</v>
      </c>
      <c r="C30" s="61">
        <v>0</v>
      </c>
      <c r="D30" s="61">
        <v>100</v>
      </c>
      <c r="E30" s="62">
        <v>100</v>
      </c>
      <c r="F30" s="53">
        <f t="shared" ref="F30:F31" si="16">MIN(C30:E30)</f>
        <v>0</v>
      </c>
      <c r="I30" s="87" t="s">
        <v>5</v>
      </c>
      <c r="J30" s="68" t="e">
        <f>C30/$F30</f>
        <v>#DIV/0!</v>
      </c>
      <c r="K30" s="68" t="e">
        <f t="shared" si="14"/>
        <v>#DIV/0!</v>
      </c>
      <c r="L30" s="68" t="e">
        <f t="shared" si="15"/>
        <v>#DIV/0!</v>
      </c>
    </row>
    <row r="31" spans="2:12" ht="15.75" thickBot="1" x14ac:dyDescent="0.3">
      <c r="B31" s="88" t="s">
        <v>1</v>
      </c>
      <c r="C31" s="63">
        <v>0</v>
      </c>
      <c r="D31" s="63">
        <v>200</v>
      </c>
      <c r="E31" s="64">
        <v>0</v>
      </c>
      <c r="F31" s="53">
        <f t="shared" si="16"/>
        <v>0</v>
      </c>
      <c r="I31" s="88" t="s">
        <v>1</v>
      </c>
      <c r="J31" s="68" t="e">
        <f t="shared" ref="J31" si="17">C31/$F31</f>
        <v>#DIV/0!</v>
      </c>
      <c r="K31" s="68" t="e">
        <f t="shared" si="14"/>
        <v>#DIV/0!</v>
      </c>
      <c r="L31" s="68" t="e">
        <f t="shared" si="15"/>
        <v>#DIV/0!</v>
      </c>
    </row>
    <row r="33" spans="2:12" ht="15.75" thickBot="1" x14ac:dyDescent="0.3"/>
    <row r="34" spans="2:12" x14ac:dyDescent="0.25">
      <c r="B34" s="5" t="s">
        <v>38</v>
      </c>
      <c r="C34" s="122" t="s">
        <v>2</v>
      </c>
      <c r="D34" s="123"/>
      <c r="E34" s="124"/>
      <c r="I34" s="5" t="s">
        <v>38</v>
      </c>
      <c r="J34" s="125" t="s">
        <v>2</v>
      </c>
      <c r="K34" s="126"/>
      <c r="L34" s="127"/>
    </row>
    <row r="35" spans="2:12" ht="15.75" thickBot="1" x14ac:dyDescent="0.3">
      <c r="B35" s="7" t="s">
        <v>3</v>
      </c>
      <c r="C35" s="56">
        <v>300</v>
      </c>
      <c r="D35" s="57">
        <v>3000</v>
      </c>
      <c r="E35" s="58">
        <v>30000</v>
      </c>
      <c r="F35" s="53" t="s">
        <v>21</v>
      </c>
      <c r="I35" s="7" t="s">
        <v>3</v>
      </c>
      <c r="J35" s="56">
        <v>300</v>
      </c>
      <c r="K35" s="57">
        <v>3000</v>
      </c>
      <c r="L35" s="58">
        <v>30000</v>
      </c>
    </row>
    <row r="36" spans="2:12" x14ac:dyDescent="0.25">
      <c r="B36" s="87" t="s">
        <v>0</v>
      </c>
      <c r="C36" s="59">
        <v>57</v>
      </c>
      <c r="D36" s="59">
        <v>63</v>
      </c>
      <c r="E36" s="60">
        <v>42</v>
      </c>
      <c r="F36" s="53">
        <f>MIN(C36:E36)</f>
        <v>42</v>
      </c>
      <c r="I36" s="87" t="s">
        <v>0</v>
      </c>
      <c r="J36" s="68">
        <f>C36/$F36</f>
        <v>1.3571428571428572</v>
      </c>
      <c r="K36" s="68">
        <f t="shared" ref="K36:K38" si="18">D36/$F36</f>
        <v>1.5</v>
      </c>
      <c r="L36" s="68">
        <f t="shared" ref="L36:L38" si="19">E36/$F36</f>
        <v>1</v>
      </c>
    </row>
    <row r="37" spans="2:12" x14ac:dyDescent="0.25">
      <c r="B37" s="87" t="s">
        <v>5</v>
      </c>
      <c r="C37" s="61">
        <v>62</v>
      </c>
      <c r="D37" s="61">
        <v>66</v>
      </c>
      <c r="E37" s="62">
        <v>40</v>
      </c>
      <c r="F37" s="53">
        <f t="shared" ref="F37:F38" si="20">MIN(C37:E37)</f>
        <v>40</v>
      </c>
      <c r="I37" s="87" t="s">
        <v>5</v>
      </c>
      <c r="J37" s="68">
        <f>C37/$F37</f>
        <v>1.55</v>
      </c>
      <c r="K37" s="68">
        <f t="shared" si="18"/>
        <v>1.65</v>
      </c>
      <c r="L37" s="68">
        <f t="shared" si="19"/>
        <v>1</v>
      </c>
    </row>
    <row r="38" spans="2:12" ht="15.75" thickBot="1" x14ac:dyDescent="0.3">
      <c r="B38" s="88" t="s">
        <v>1</v>
      </c>
      <c r="C38" s="63">
        <v>51</v>
      </c>
      <c r="D38" s="63">
        <v>34</v>
      </c>
      <c r="E38" s="64">
        <v>38</v>
      </c>
      <c r="F38" s="53">
        <f t="shared" si="20"/>
        <v>34</v>
      </c>
      <c r="I38" s="88" t="s">
        <v>1</v>
      </c>
      <c r="J38" s="68">
        <f t="shared" ref="J38" si="21">C38/$F38</f>
        <v>1.5</v>
      </c>
      <c r="K38" s="68">
        <f t="shared" si="18"/>
        <v>1</v>
      </c>
      <c r="L38" s="68">
        <f t="shared" si="19"/>
        <v>1.1176470588235294</v>
      </c>
    </row>
    <row r="39" spans="2:12" x14ac:dyDescent="0.25">
      <c r="I39" s="89"/>
    </row>
  </sheetData>
  <mergeCells count="10">
    <mergeCell ref="C4:E4"/>
    <mergeCell ref="J4:L4"/>
    <mergeCell ref="C19:E19"/>
    <mergeCell ref="J19:L19"/>
    <mergeCell ref="C34:E34"/>
    <mergeCell ref="J34:L34"/>
    <mergeCell ref="C27:E27"/>
    <mergeCell ref="J27:L27"/>
    <mergeCell ref="C12:E12"/>
    <mergeCell ref="J12:L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COMPARACION ENTRE ALGORITMOS</vt:lpstr>
      <vt:lpstr>BURBUJA</vt:lpstr>
      <vt:lpstr>INSERCION DIR.</vt:lpstr>
      <vt:lpstr>SELECCION DIR.</vt:lpstr>
      <vt:lpstr>QUICKSORT</vt:lpstr>
      <vt:lpstr>SHELLSORT</vt:lpstr>
      <vt:lpstr>HEAPSORT</vt:lpstr>
      <vt:lpstr>'COMPARACION ENTRE ALGORITMOS'!Área_de_impresión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Marcelo Stabile</cp:lastModifiedBy>
  <cp:lastPrinted>2022-08-27T05:26:02Z</cp:lastPrinted>
  <dcterms:created xsi:type="dcterms:W3CDTF">2012-11-09T12:17:21Z</dcterms:created>
  <dcterms:modified xsi:type="dcterms:W3CDTF">2022-08-29T23:46:31Z</dcterms:modified>
</cp:coreProperties>
</file>