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ED2\Tareas Domiciliarias\UT7-PD1\src\main\java\resultados\"/>
    </mc:Choice>
  </mc:AlternateContent>
  <xr:revisionPtr revIDLastSave="0" documentId="13_ncr:1_{F6475AB1-59E2-4BCE-B7F5-005B8BFE159A}" xr6:coauthVersionLast="47" xr6:coauthVersionMax="47" xr10:uidLastSave="{00000000-0000-0000-0000-000000000000}"/>
  <bookViews>
    <workbookView xWindow="-120" yWindow="-120" windowWidth="20730" windowHeight="11160" tabRatio="915" xr2:uid="{00000000-000D-0000-FFFF-FFFF00000000}"/>
  </bookViews>
  <sheets>
    <sheet name="COMPARACION ENTRE ALGORITMOS" sheetId="4" r:id="rId1"/>
    <sheet name="BURBUJA" sheetId="1" r:id="rId2"/>
    <sheet name="INSERCION DIR." sheetId="7" r:id="rId3"/>
    <sheet name="SELECCION DIR." sheetId="2" r:id="rId4"/>
    <sheet name="QUICKSORT" sheetId="3" r:id="rId5"/>
    <sheet name="SHELLSORT" sheetId="8" r:id="rId6"/>
    <sheet name="HEAPSORT" sheetId="6" r:id="rId7"/>
  </sheets>
  <definedNames>
    <definedName name="_xlnm.Print_Area" localSheetId="0">'COMPARACION ENTRE ALGORITMOS'!$A$1:$P$90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7" l="1"/>
  <c r="K15" i="7" s="1"/>
  <c r="F16" i="6"/>
  <c r="L16" i="6" s="1"/>
  <c r="F15" i="6"/>
  <c r="L15" i="6" s="1"/>
  <c r="F14" i="6"/>
  <c r="L14" i="6" s="1"/>
  <c r="F16" i="2"/>
  <c r="L16" i="2" s="1"/>
  <c r="F15" i="2"/>
  <c r="L15" i="2" s="1"/>
  <c r="F14" i="2"/>
  <c r="L14" i="2" s="1"/>
  <c r="F16" i="3"/>
  <c r="L16" i="3" s="1"/>
  <c r="F15" i="3"/>
  <c r="L15" i="3" s="1"/>
  <c r="F14" i="3"/>
  <c r="L14" i="3" s="1"/>
  <c r="F16" i="1"/>
  <c r="L16" i="1" s="1"/>
  <c r="F15" i="1"/>
  <c r="L15" i="1" s="1"/>
  <c r="F14" i="1"/>
  <c r="L14" i="1" s="1"/>
  <c r="F16" i="8"/>
  <c r="L16" i="8" s="1"/>
  <c r="F15" i="8"/>
  <c r="L15" i="8" s="1"/>
  <c r="F14" i="8"/>
  <c r="L14" i="8" s="1"/>
  <c r="F16" i="7"/>
  <c r="L16" i="7" s="1"/>
  <c r="F14" i="7"/>
  <c r="K14" i="7" s="1"/>
  <c r="D22" i="4"/>
  <c r="D23" i="4"/>
  <c r="D24" i="4"/>
  <c r="E15" i="4"/>
  <c r="E16" i="4"/>
  <c r="E17" i="4"/>
  <c r="F22" i="4"/>
  <c r="F23" i="4"/>
  <c r="F24" i="4"/>
  <c r="F15" i="4"/>
  <c r="F16" i="4"/>
  <c r="F17" i="4"/>
  <c r="F8" i="4"/>
  <c r="F9" i="4"/>
  <c r="F10" i="4"/>
  <c r="C22" i="4"/>
  <c r="C23" i="4"/>
  <c r="C24" i="4"/>
  <c r="C15" i="4"/>
  <c r="C16" i="4"/>
  <c r="C17" i="4"/>
  <c r="C8" i="4"/>
  <c r="C9" i="4"/>
  <c r="C10" i="4"/>
  <c r="F8" i="8"/>
  <c r="J8" i="8" s="1"/>
  <c r="F7" i="8"/>
  <c r="J7" i="8" s="1"/>
  <c r="F6" i="8"/>
  <c r="J6" i="8" s="1"/>
  <c r="F8" i="7"/>
  <c r="L8" i="7" s="1"/>
  <c r="F7" i="7"/>
  <c r="L7" i="7" s="1"/>
  <c r="F6" i="7"/>
  <c r="L6" i="7" s="1"/>
  <c r="J15" i="7" l="1"/>
  <c r="J14" i="6"/>
  <c r="J15" i="6"/>
  <c r="J16" i="6"/>
  <c r="K14" i="6"/>
  <c r="K15" i="6"/>
  <c r="K16" i="6"/>
  <c r="J14" i="2"/>
  <c r="J15" i="2"/>
  <c r="J16" i="2"/>
  <c r="K14" i="2"/>
  <c r="K15" i="2"/>
  <c r="K16" i="2"/>
  <c r="J14" i="3"/>
  <c r="J15" i="3"/>
  <c r="J16" i="3"/>
  <c r="K14" i="3"/>
  <c r="K15" i="3"/>
  <c r="K16" i="3"/>
  <c r="J14" i="1"/>
  <c r="J15" i="1"/>
  <c r="J16" i="1"/>
  <c r="K14" i="1"/>
  <c r="K15" i="1"/>
  <c r="K16" i="1"/>
  <c r="J14" i="8"/>
  <c r="J15" i="8"/>
  <c r="J16" i="8"/>
  <c r="K14" i="8"/>
  <c r="K15" i="8"/>
  <c r="K16" i="8"/>
  <c r="L14" i="7"/>
  <c r="J16" i="7"/>
  <c r="K16" i="7"/>
  <c r="L15" i="7"/>
  <c r="J14" i="7"/>
  <c r="K6" i="8"/>
  <c r="K7" i="8"/>
  <c r="K8" i="8"/>
  <c r="L6" i="8"/>
  <c r="L7" i="8"/>
  <c r="L8" i="8"/>
  <c r="J6" i="7"/>
  <c r="J7" i="7"/>
  <c r="J8" i="7"/>
  <c r="K6" i="7"/>
  <c r="K7" i="7"/>
  <c r="K8" i="7"/>
  <c r="F8" i="6"/>
  <c r="J8" i="6" s="1"/>
  <c r="F7" i="6"/>
  <c r="K7" i="6" s="1"/>
  <c r="F6" i="6"/>
  <c r="L6" i="6" s="1"/>
  <c r="F8" i="3"/>
  <c r="K8" i="3" s="1"/>
  <c r="F7" i="3"/>
  <c r="L7" i="3" s="1"/>
  <c r="F6" i="3"/>
  <c r="L6" i="3" s="1"/>
  <c r="F8" i="2"/>
  <c r="J8" i="2" s="1"/>
  <c r="F7" i="2"/>
  <c r="L7" i="2" s="1"/>
  <c r="F6" i="2"/>
  <c r="K6" i="2" s="1"/>
  <c r="F8" i="1"/>
  <c r="L8" i="1" s="1"/>
  <c r="F7" i="1"/>
  <c r="F6" i="1"/>
  <c r="L7" i="1" l="1"/>
  <c r="K7" i="1"/>
  <c r="J6" i="1"/>
  <c r="L6" i="1"/>
  <c r="K6" i="1"/>
  <c r="L7" i="6"/>
  <c r="J6" i="6"/>
  <c r="L8" i="6"/>
  <c r="K6" i="6"/>
  <c r="J7" i="6"/>
  <c r="K8" i="6"/>
  <c r="J7" i="3"/>
  <c r="K7" i="3"/>
  <c r="L8" i="3"/>
  <c r="J8" i="3"/>
  <c r="J6" i="3"/>
  <c r="K6" i="3"/>
  <c r="L6" i="2"/>
  <c r="J7" i="2"/>
  <c r="J6" i="2"/>
  <c r="L8" i="2"/>
  <c r="K7" i="2"/>
  <c r="K8" i="2"/>
  <c r="J8" i="1"/>
  <c r="K8" i="1"/>
  <c r="J7" i="1"/>
  <c r="G22" i="4" l="1"/>
  <c r="G23" i="4"/>
  <c r="G24" i="4"/>
  <c r="G15" i="4"/>
  <c r="G16" i="4"/>
  <c r="G17" i="4"/>
  <c r="G8" i="4"/>
  <c r="G9" i="4"/>
  <c r="G10" i="4"/>
  <c r="E22" i="4" l="1"/>
  <c r="E23" i="4"/>
  <c r="E24" i="4"/>
  <c r="B22" i="4"/>
  <c r="B23" i="4"/>
  <c r="B24" i="4"/>
  <c r="D15" i="4"/>
  <c r="D16" i="4"/>
  <c r="D17" i="4"/>
  <c r="B15" i="4"/>
  <c r="B16" i="4"/>
  <c r="B17" i="4"/>
  <c r="E8" i="4"/>
  <c r="E9" i="4"/>
  <c r="E10" i="4"/>
  <c r="D8" i="4"/>
  <c r="D9" i="4"/>
  <c r="D10" i="4"/>
  <c r="B8" i="4"/>
  <c r="B9" i="4"/>
  <c r="B10" i="4"/>
  <c r="H24" i="4" l="1"/>
  <c r="H17" i="4"/>
  <c r="H10" i="4"/>
  <c r="N10" i="4" s="1"/>
  <c r="N22" i="4" l="1"/>
  <c r="M23" i="4"/>
  <c r="L24" i="4"/>
  <c r="P24" i="4"/>
  <c r="O22" i="4"/>
  <c r="N23" i="4"/>
  <c r="L22" i="4"/>
  <c r="P22" i="4"/>
  <c r="O23" i="4"/>
  <c r="N24" i="4"/>
  <c r="M22" i="4"/>
  <c r="L23" i="4"/>
  <c r="P23" i="4"/>
  <c r="O24" i="4"/>
  <c r="M24" i="4"/>
  <c r="K15" i="4"/>
  <c r="N15" i="4"/>
  <c r="M16" i="4"/>
  <c r="L17" i="4"/>
  <c r="P17" i="4"/>
  <c r="L15" i="4"/>
  <c r="P15" i="4"/>
  <c r="N17" i="4"/>
  <c r="M15" i="4"/>
  <c r="O17" i="4"/>
  <c r="O15" i="4"/>
  <c r="N16" i="4"/>
  <c r="M17" i="4"/>
  <c r="O16" i="4"/>
  <c r="L16" i="4"/>
  <c r="P16" i="4"/>
  <c r="M8" i="4"/>
  <c r="L9" i="4"/>
  <c r="P9" i="4"/>
  <c r="N8" i="4"/>
  <c r="M9" i="4"/>
  <c r="L10" i="4"/>
  <c r="P10" i="4"/>
  <c r="O8" i="4"/>
  <c r="N9" i="4"/>
  <c r="M10" i="4"/>
  <c r="L8" i="4"/>
  <c r="P8" i="4"/>
  <c r="O9" i="4"/>
  <c r="O10" i="4"/>
  <c r="K24" i="4"/>
  <c r="K23" i="4"/>
  <c r="K22" i="4"/>
  <c r="K17" i="4"/>
  <c r="K16" i="4"/>
  <c r="K10" i="4"/>
  <c r="K9" i="4"/>
  <c r="K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H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H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H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  <comment ref="H12" authorId="0" shapeId="0" xr:uid="{A52290A7-8D55-4F99-BA82-DCC9B137F32E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14" authorId="0" shapeId="0" xr:uid="{BD06BB61-2213-49D2-BCB2-64BAE2EC582A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H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((UN GRAFICO CON TRES SERIES)</t>
        </r>
      </text>
    </comment>
    <comment ref="C6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  <comment ref="H12" authorId="0" shapeId="0" xr:uid="{93C4F099-12C1-4DAA-97E2-CBCE6A2ED8A5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((UN GRAFICO CON TRES SERIES)</t>
        </r>
      </text>
    </comment>
    <comment ref="C14" authorId="0" shapeId="0" xr:uid="{2E32A855-5708-4846-A5A6-62C5675A876E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H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H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6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  <comment ref="H12" authorId="0" shapeId="0" xr:uid="{A8854555-D643-4785-8D08-D921AD464369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14" authorId="0" shapeId="0" xr:uid="{9DF46008-6FCF-443D-B14D-4805DB5C0361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sharedStrings.xml><?xml version="1.0" encoding="utf-8"?>
<sst xmlns="http://schemas.openxmlformats.org/spreadsheetml/2006/main" count="279" uniqueCount="37">
  <si>
    <t>Monotonamente Ascendente</t>
  </si>
  <si>
    <t>Distribución Aleatoria</t>
  </si>
  <si>
    <t>TAMAÑO DEL CONJUNTO</t>
  </si>
  <si>
    <t>ORDEN INICIAL</t>
  </si>
  <si>
    <t>TIEMPOS DEL ALGORITMO BURBUJA</t>
  </si>
  <si>
    <t>Monotonamente Descendente</t>
  </si>
  <si>
    <t>TIEMPOS DEL ALGORITMO QUICKSORT</t>
  </si>
  <si>
    <t xml:space="preserve">TAMAÑO </t>
  </si>
  <si>
    <t>ALGORITMO</t>
  </si>
  <si>
    <t>Burbuja</t>
  </si>
  <si>
    <t>Quicksort</t>
  </si>
  <si>
    <t>Orden Inicial</t>
  </si>
  <si>
    <t>COMPARACIÓN ENTRE TIEMPOS DE ALGORITMOS, POR TAMAÑOS</t>
  </si>
  <si>
    <t>TIEMPOS DEL ALGORITMO HEAPSORT</t>
  </si>
  <si>
    <t>Heapsort</t>
  </si>
  <si>
    <t>Selección</t>
  </si>
  <si>
    <t>TIEMPOS DEL ALGORITMO SELECCIÓN  DIRECTA</t>
  </si>
  <si>
    <t>datos crudos</t>
  </si>
  <si>
    <t>datos normalizados</t>
  </si>
  <si>
    <t>MINIMOS</t>
  </si>
  <si>
    <t>DATOS CRUDOS</t>
  </si>
  <si>
    <t>min</t>
  </si>
  <si>
    <t>DATOS NORMALIZADOS</t>
  </si>
  <si>
    <t>Inserción</t>
  </si>
  <si>
    <t>Shellsort</t>
  </si>
  <si>
    <t>TIEMPOS DEL ALGORITMO SHELLSORT</t>
  </si>
  <si>
    <t>TIEMPOS DEL ALGORITMO INSERCIÓN  DIRECTA</t>
  </si>
  <si>
    <t>50 VECTORES</t>
  </si>
  <si>
    <t>TAMAÑO: 300</t>
  </si>
  <si>
    <t>Método más rápido:</t>
  </si>
  <si>
    <t>Ordenado Descendente:</t>
  </si>
  <si>
    <t>Ordenado Aleatorio:</t>
  </si>
  <si>
    <t>Método más lento:</t>
  </si>
  <si>
    <t>Ordenado Ascendente:</t>
  </si>
  <si>
    <t>TAMAÑO: 3000</t>
  </si>
  <si>
    <t>Búrbuja</t>
  </si>
  <si>
    <t>TAMAÑO: 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</si>
</sst>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* #,##0_-;\-* #,##0_-;_-* &quot;-&quot;??_-;_-@_-"/>
    <numFmt numFmtId="167" formatCode="_-* #,##0.0000_-;\-* #,##0.0000_-;_-* &quot;-&quot;??_-;_-@_-"/>
    <numFmt numFmtId="168" formatCode="_-* #,##0.00000_-;\-* #,##0.000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26">
    <xf numFmtId="0" fontId="0" fillId="0" borderId="0" xfId="0"/>
    <xf numFmtId="0" fontId="4" fillId="0" borderId="0" xfId="0" applyFont="1" applyAlignment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5" xfId="0" applyBorder="1"/>
    <xf numFmtId="0" fontId="1" fillId="2" borderId="13" xfId="0" applyFont="1" applyFill="1" applyBorder="1" applyAlignment="1">
      <alignment horizontal="center"/>
    </xf>
    <xf numFmtId="0" fontId="0" fillId="3" borderId="4" xfId="0" applyFill="1" applyBorder="1"/>
    <xf numFmtId="0" fontId="0" fillId="3" borderId="6" xfId="0" applyFill="1" applyBorder="1"/>
    <xf numFmtId="0" fontId="7" fillId="0" borderId="16" xfId="0" applyFont="1" applyBorder="1"/>
    <xf numFmtId="0" fontId="3" fillId="5" borderId="17" xfId="0" applyFont="1" applyFill="1" applyBorder="1"/>
    <xf numFmtId="0" fontId="3" fillId="6" borderId="17" xfId="0" applyFont="1" applyFill="1" applyBorder="1"/>
    <xf numFmtId="0" fontId="3" fillId="7" borderId="17" xfId="0" applyFont="1" applyFill="1" applyBorder="1"/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25" xfId="0" applyBorder="1"/>
    <xf numFmtId="0" fontId="2" fillId="4" borderId="13" xfId="0" applyFont="1" applyFill="1" applyBorder="1" applyAlignment="1">
      <alignment horizontal="center"/>
    </xf>
    <xf numFmtId="0" fontId="8" fillId="4" borderId="13" xfId="0" applyFont="1" applyFill="1" applyBorder="1"/>
    <xf numFmtId="0" fontId="0" fillId="0" borderId="15" xfId="0" applyBorder="1"/>
    <xf numFmtId="0" fontId="3" fillId="5" borderId="24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center"/>
    </xf>
    <xf numFmtId="0" fontId="8" fillId="4" borderId="28" xfId="0" applyFont="1" applyFill="1" applyBorder="1"/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8" borderId="25" xfId="0" applyFont="1" applyFill="1" applyBorder="1" applyAlignment="1">
      <alignment horizontal="center"/>
    </xf>
    <xf numFmtId="0" fontId="0" fillId="8" borderId="29" xfId="0" applyFill="1" applyBorder="1"/>
    <xf numFmtId="0" fontId="2" fillId="8" borderId="26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1" fillId="0" borderId="0" xfId="0" applyFont="1"/>
    <xf numFmtId="0" fontId="2" fillId="4" borderId="33" xfId="0" applyFont="1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2" fillId="4" borderId="37" xfId="0" applyFont="1" applyFill="1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3" fillId="7" borderId="12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0" fillId="0" borderId="21" xfId="0" applyBorder="1" applyAlignment="1"/>
    <xf numFmtId="0" fontId="4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1" fillId="0" borderId="23" xfId="0" applyFont="1" applyBorder="1" applyAlignment="1"/>
    <xf numFmtId="0" fontId="1" fillId="0" borderId="0" xfId="0" applyFont="1" applyAlignment="1"/>
    <xf numFmtId="0" fontId="0" fillId="0" borderId="0" xfId="0" applyFont="1"/>
    <xf numFmtId="0" fontId="9" fillId="0" borderId="23" xfId="0" applyFont="1" applyBorder="1" applyAlignment="1"/>
    <xf numFmtId="165" fontId="4" fillId="0" borderId="0" xfId="1" applyNumberFormat="1" applyFont="1" applyAlignment="1"/>
    <xf numFmtId="165" fontId="0" fillId="0" borderId="0" xfId="1" applyNumberFormat="1" applyFont="1"/>
    <xf numFmtId="165" fontId="1" fillId="0" borderId="0" xfId="1" applyNumberFormat="1" applyFont="1" applyAlignment="1"/>
    <xf numFmtId="165" fontId="1" fillId="0" borderId="23" xfId="1" applyNumberFormat="1" applyFont="1" applyBorder="1" applyAlignment="1"/>
    <xf numFmtId="165" fontId="1" fillId="2" borderId="9" xfId="1" applyNumberFormat="1" applyFont="1" applyFill="1" applyBorder="1" applyAlignment="1">
      <alignment horizontal="center"/>
    </xf>
    <xf numFmtId="165" fontId="1" fillId="2" borderId="10" xfId="1" applyNumberFormat="1" applyFont="1" applyFill="1" applyBorder="1" applyAlignment="1">
      <alignment horizontal="center"/>
    </xf>
    <xf numFmtId="165" fontId="1" fillId="2" borderId="11" xfId="1" applyNumberFormat="1" applyFont="1" applyFill="1" applyBorder="1" applyAlignment="1">
      <alignment horizontal="center"/>
    </xf>
    <xf numFmtId="165" fontId="0" fillId="2" borderId="6" xfId="1" applyNumberFormat="1" applyFont="1" applyFill="1" applyBorder="1"/>
    <xf numFmtId="165" fontId="0" fillId="2" borderId="7" xfId="1" applyNumberFormat="1" applyFont="1" applyFill="1" applyBorder="1"/>
    <xf numFmtId="165" fontId="0" fillId="2" borderId="8" xfId="1" applyNumberFormat="1" applyFont="1" applyFill="1" applyBorder="1"/>
    <xf numFmtId="165" fontId="11" fillId="0" borderId="2" xfId="1" applyNumberFormat="1" applyFont="1" applyBorder="1"/>
    <xf numFmtId="165" fontId="11" fillId="0" borderId="3" xfId="1" applyNumberFormat="1" applyFont="1" applyBorder="1"/>
    <xf numFmtId="165" fontId="11" fillId="0" borderId="1" xfId="1" applyNumberFormat="1" applyFont="1" applyBorder="1"/>
    <xf numFmtId="165" fontId="11" fillId="0" borderId="5" xfId="1" applyNumberFormat="1" applyFont="1" applyBorder="1"/>
    <xf numFmtId="165" fontId="11" fillId="0" borderId="7" xfId="1" applyNumberFormat="1" applyFont="1" applyBorder="1"/>
    <xf numFmtId="165" fontId="11" fillId="0" borderId="8" xfId="1" applyNumberFormat="1" applyFont="1" applyBorder="1"/>
    <xf numFmtId="167" fontId="0" fillId="0" borderId="0" xfId="1" applyNumberFormat="1" applyFont="1"/>
    <xf numFmtId="168" fontId="0" fillId="0" borderId="0" xfId="1" applyNumberFormat="1" applyFont="1"/>
    <xf numFmtId="168" fontId="1" fillId="0" borderId="23" xfId="1" applyNumberFormat="1" applyFont="1" applyBorder="1" applyAlignment="1"/>
    <xf numFmtId="168" fontId="1" fillId="2" borderId="9" xfId="1" applyNumberFormat="1" applyFont="1" applyFill="1" applyBorder="1" applyAlignment="1">
      <alignment horizontal="center"/>
    </xf>
    <xf numFmtId="168" fontId="1" fillId="2" borderId="10" xfId="1" applyNumberFormat="1" applyFont="1" applyFill="1" applyBorder="1" applyAlignment="1">
      <alignment horizontal="center"/>
    </xf>
    <xf numFmtId="168" fontId="1" fillId="2" borderId="11" xfId="1" applyNumberFormat="1" applyFont="1" applyFill="1" applyBorder="1" applyAlignment="1">
      <alignment horizontal="center"/>
    </xf>
    <xf numFmtId="168" fontId="0" fillId="2" borderId="6" xfId="1" applyNumberFormat="1" applyFont="1" applyFill="1" applyBorder="1"/>
    <xf numFmtId="168" fontId="0" fillId="2" borderId="7" xfId="1" applyNumberFormat="1" applyFont="1" applyFill="1" applyBorder="1"/>
    <xf numFmtId="168" fontId="0" fillId="2" borderId="8" xfId="1" applyNumberFormat="1" applyFont="1" applyFill="1" applyBorder="1"/>
    <xf numFmtId="168" fontId="0" fillId="0" borderId="2" xfId="1" applyNumberFormat="1" applyFont="1" applyBorder="1"/>
    <xf numFmtId="168" fontId="9" fillId="0" borderId="23" xfId="1" applyNumberFormat="1" applyFont="1" applyBorder="1" applyAlignment="1"/>
    <xf numFmtId="167" fontId="0" fillId="0" borderId="0" xfId="1" applyNumberFormat="1" applyFont="1" applyBorder="1"/>
    <xf numFmtId="167" fontId="2" fillId="4" borderId="17" xfId="1" applyNumberFormat="1" applyFont="1" applyFill="1" applyBorder="1" applyAlignment="1">
      <alignment horizontal="center"/>
    </xf>
    <xf numFmtId="167" fontId="2" fillId="4" borderId="20" xfId="1" applyNumberFormat="1" applyFont="1" applyFill="1" applyBorder="1" applyAlignment="1">
      <alignment horizontal="center"/>
    </xf>
    <xf numFmtId="167" fontId="0" fillId="0" borderId="21" xfId="1" applyNumberFormat="1" applyFont="1" applyBorder="1" applyAlignment="1"/>
    <xf numFmtId="167" fontId="2" fillId="4" borderId="30" xfId="1" applyNumberFormat="1" applyFont="1" applyFill="1" applyBorder="1" applyAlignment="1">
      <alignment horizontal="center"/>
    </xf>
    <xf numFmtId="167" fontId="2" fillId="4" borderId="33" xfId="1" applyNumberFormat="1" applyFont="1" applyFill="1" applyBorder="1" applyAlignment="1">
      <alignment horizontal="center"/>
    </xf>
    <xf numFmtId="167" fontId="2" fillId="4" borderId="31" xfId="1" applyNumberFormat="1" applyFont="1" applyFill="1" applyBorder="1" applyAlignment="1">
      <alignment horizontal="center"/>
    </xf>
    <xf numFmtId="167" fontId="2" fillId="4" borderId="37" xfId="1" applyNumberFormat="1" applyFont="1" applyFill="1" applyBorder="1" applyAlignment="1">
      <alignment horizontal="center"/>
    </xf>
    <xf numFmtId="167" fontId="2" fillId="4" borderId="32" xfId="1" applyNumberFormat="1" applyFont="1" applyFill="1" applyBorder="1" applyAlignment="1">
      <alignment horizontal="center"/>
    </xf>
    <xf numFmtId="167" fontId="0" fillId="0" borderId="4" xfId="1" applyNumberFormat="1" applyFont="1" applyBorder="1"/>
    <xf numFmtId="167" fontId="2" fillId="4" borderId="22" xfId="1" applyNumberFormat="1" applyFont="1" applyFill="1" applyBorder="1" applyAlignment="1">
      <alignment horizontal="center"/>
    </xf>
    <xf numFmtId="167" fontId="2" fillId="4" borderId="18" xfId="1" applyNumberFormat="1" applyFont="1" applyFill="1" applyBorder="1" applyAlignment="1">
      <alignment horizontal="center"/>
    </xf>
    <xf numFmtId="167" fontId="2" fillId="4" borderId="19" xfId="1" applyNumberFormat="1" applyFont="1" applyFill="1" applyBorder="1" applyAlignment="1">
      <alignment horizontal="center"/>
    </xf>
    <xf numFmtId="165" fontId="3" fillId="6" borderId="17" xfId="1" applyNumberFormat="1" applyFont="1" applyFill="1" applyBorder="1" applyAlignment="1">
      <alignment horizontal="center"/>
    </xf>
    <xf numFmtId="165" fontId="3" fillId="6" borderId="20" xfId="1" applyNumberFormat="1" applyFont="1" applyFill="1" applyBorder="1" applyAlignment="1">
      <alignment horizontal="center"/>
    </xf>
    <xf numFmtId="165" fontId="3" fillId="6" borderId="21" xfId="1" applyNumberFormat="1" applyFont="1" applyFill="1" applyBorder="1" applyAlignment="1">
      <alignment horizontal="center"/>
    </xf>
    <xf numFmtId="165" fontId="3" fillId="7" borderId="12" xfId="1" applyNumberFormat="1" applyFont="1" applyFill="1" applyBorder="1" applyAlignment="1">
      <alignment horizontal="center"/>
    </xf>
    <xf numFmtId="165" fontId="3" fillId="7" borderId="14" xfId="1" applyNumberFormat="1" applyFont="1" applyFill="1" applyBorder="1" applyAlignment="1">
      <alignment horizontal="center"/>
    </xf>
    <xf numFmtId="165" fontId="3" fillId="7" borderId="15" xfId="1" applyNumberFormat="1" applyFont="1" applyFill="1" applyBorder="1" applyAlignment="1">
      <alignment horizontal="center"/>
    </xf>
    <xf numFmtId="165" fontId="3" fillId="5" borderId="17" xfId="1" applyNumberFormat="1" applyFont="1" applyFill="1" applyBorder="1" applyAlignment="1">
      <alignment horizontal="center"/>
    </xf>
    <xf numFmtId="165" fontId="3" fillId="5" borderId="20" xfId="1" applyNumberFormat="1" applyFont="1" applyFill="1" applyBorder="1" applyAlignment="1">
      <alignment horizontal="center"/>
    </xf>
    <xf numFmtId="165" fontId="3" fillId="5" borderId="21" xfId="1" applyNumberFormat="1" applyFont="1" applyFill="1" applyBorder="1" applyAlignment="1">
      <alignment horizontal="center"/>
    </xf>
    <xf numFmtId="0" fontId="12" fillId="0" borderId="1" xfId="0" applyFont="1" applyBorder="1"/>
    <xf numFmtId="167" fontId="0" fillId="0" borderId="1" xfId="1" applyNumberFormat="1" applyFont="1" applyBorder="1"/>
    <xf numFmtId="0" fontId="0" fillId="0" borderId="1" xfId="0" applyBorder="1" applyAlignment="1">
      <alignment horizontal="left" vertical="center" indent="2"/>
    </xf>
    <xf numFmtId="167" fontId="0" fillId="0" borderId="1" xfId="1" applyNumberFormat="1" applyFont="1" applyBorder="1" applyAlignment="1">
      <alignment vertical="center"/>
    </xf>
    <xf numFmtId="167" fontId="0" fillId="0" borderId="1" xfId="1" applyNumberFormat="1" applyFont="1" applyBorder="1" applyAlignment="1">
      <alignment horizontal="left" vertical="center"/>
    </xf>
    <xf numFmtId="167" fontId="0" fillId="0" borderId="41" xfId="1" applyNumberFormat="1" applyFont="1" applyBorder="1"/>
    <xf numFmtId="0" fontId="9" fillId="0" borderId="1" xfId="0" applyFont="1" applyBorder="1"/>
    <xf numFmtId="0" fontId="0" fillId="0" borderId="1" xfId="0" applyBorder="1" applyAlignment="1">
      <alignment horizontal="left" indent="2"/>
    </xf>
    <xf numFmtId="167" fontId="0" fillId="0" borderId="42" xfId="1" applyNumberFormat="1" applyFont="1" applyBorder="1" applyAlignment="1">
      <alignment horizontal="left" vertical="center"/>
    </xf>
    <xf numFmtId="167" fontId="0" fillId="0" borderId="2" xfId="1" applyNumberFormat="1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UY"/>
              <a:t>300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ENTRE ALGORITMOS'!$K$7</c:f>
              <c:strCache>
                <c:ptCount val="1"/>
                <c:pt idx="0">
                  <c:v> Burbuja </c:v>
                </c:pt>
              </c:strCache>
            </c:strRef>
          </c:tx>
          <c:invertIfNegative val="0"/>
          <c:cat>
            <c:strRef>
              <c:f>'COMPARACION ENTRE ALGORITMOS'!$J$8:$J$10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ALGORITMOS'!$K$8:$K$10</c:f>
              <c:numCache>
                <c:formatCode>_-* #,##0.0000_-;\-* #,##0.0000_-;_-* "-"??_-;_-@_-</c:formatCode>
                <c:ptCount val="3"/>
                <c:pt idx="0">
                  <c:v>55.534722222222221</c:v>
                </c:pt>
                <c:pt idx="1">
                  <c:v>42.386574074074076</c:v>
                </c:pt>
                <c:pt idx="2">
                  <c:v>12.650462962962964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7-44C5-B0ED-6577F2FEBC39}"/>
            </c:ext>
          </c:extLst>
        </c:ser>
        <c:ser>
          <c:idx val="4"/>
          <c:order val="1"/>
          <c:tx>
            <c:strRef>
              <c:f>'COMPARACION ENTRE ALGORITMOS'!$L$7</c:f>
              <c:strCache>
                <c:ptCount val="1"/>
                <c:pt idx="0">
                  <c:v> Inserción </c:v>
                </c:pt>
              </c:strCache>
            </c:strRef>
          </c:tx>
          <c:invertIfNegative val="0"/>
          <c:val>
            <c:numRef>
              <c:f>'COMPARACION ENTRE ALGORITMOS'!$L$8:$L$10</c:f>
              <c:numCache>
                <c:formatCode>_-* #,##0.0000_-;\-* #,##0.0000_-;_-* "-"??_-;_-@_-</c:formatCode>
                <c:ptCount val="3"/>
                <c:pt idx="0">
                  <c:v>19.694444444444443</c:v>
                </c:pt>
                <c:pt idx="1">
                  <c:v>82.706018518518519</c:v>
                </c:pt>
                <c:pt idx="2">
                  <c:v>21.097222222222221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97-44C5-B0ED-6577F2FEBC39}"/>
            </c:ext>
          </c:extLst>
        </c:ser>
        <c:ser>
          <c:idx val="1"/>
          <c:order val="2"/>
          <c:tx>
            <c:strRef>
              <c:f>'COMPARACION ENTRE ALGORITMOS'!$M$7</c:f>
              <c:strCache>
                <c:ptCount val="1"/>
                <c:pt idx="0">
                  <c:v> Selección </c:v>
                </c:pt>
              </c:strCache>
            </c:strRef>
          </c:tx>
          <c:invertIfNegative val="0"/>
          <c:cat>
            <c:strRef>
              <c:f>'COMPARACION ENTRE ALGORITMOS'!$J$8:$J$10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ALGORITMOS'!$M$8:$M$10</c:f>
              <c:numCache>
                <c:formatCode>_-* #,##0.0000_-;\-* #,##0.0000_-;_-* "-"??_-;_-@_-</c:formatCode>
                <c:ptCount val="3"/>
                <c:pt idx="0">
                  <c:v>41.662037037037038</c:v>
                </c:pt>
                <c:pt idx="1">
                  <c:v>25.722222222222221</c:v>
                </c:pt>
                <c:pt idx="2">
                  <c:v>8.6944444444444446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7-44C5-B0ED-6577F2FEBC39}"/>
            </c:ext>
          </c:extLst>
        </c:ser>
        <c:ser>
          <c:idx val="2"/>
          <c:order val="3"/>
          <c:tx>
            <c:strRef>
              <c:f>'COMPARACION ENTRE ALGORITMOS'!$N$7</c:f>
              <c:strCache>
                <c:ptCount val="1"/>
                <c:pt idx="0">
                  <c:v> Quicksort </c:v>
                </c:pt>
              </c:strCache>
            </c:strRef>
          </c:tx>
          <c:invertIfNegative val="0"/>
          <c:cat>
            <c:strRef>
              <c:f>'COMPARACION ENTRE ALGORITMOS'!$J$8:$J$10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ALGORITMOS'!$N$8:$N$10</c:f>
              <c:numCache>
                <c:formatCode>_-* #,##0.0000_-;\-* #,##0.0000_-;_-* "-"??_-;_-@_-</c:formatCode>
                <c:ptCount val="3"/>
                <c:pt idx="0">
                  <c:v>13.143518518518519</c:v>
                </c:pt>
                <c:pt idx="1">
                  <c:v>12.523148148148149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7-44C5-B0ED-6577F2FEBC39}"/>
            </c:ext>
          </c:extLst>
        </c:ser>
        <c:ser>
          <c:idx val="5"/>
          <c:order val="4"/>
          <c:tx>
            <c:strRef>
              <c:f>'COMPARACION ENTRE ALGORITMOS'!$O$7</c:f>
              <c:strCache>
                <c:ptCount val="1"/>
                <c:pt idx="0">
                  <c:v> Shellsort </c:v>
                </c:pt>
              </c:strCache>
            </c:strRef>
          </c:tx>
          <c:invertIfNegative val="0"/>
          <c:val>
            <c:numRef>
              <c:f>'COMPARACION ENTRE ALGORITMOS'!$O$8:$O$10</c:f>
              <c:numCache>
                <c:formatCode>_-* #,##0.0000_-;\-* #,##0.0000_-;_-* "-"??_-;_-@_-</c:formatCode>
                <c:ptCount val="3"/>
                <c:pt idx="0">
                  <c:v>18.277777777777779</c:v>
                </c:pt>
                <c:pt idx="1">
                  <c:v>14.784722222222221</c:v>
                </c:pt>
                <c:pt idx="2">
                  <c:v>7.3194444444444446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97-44C5-B0ED-6577F2FEBC39}"/>
            </c:ext>
          </c:extLst>
        </c:ser>
        <c:ser>
          <c:idx val="3"/>
          <c:order val="5"/>
          <c:tx>
            <c:strRef>
              <c:f>'COMPARACION ENTRE ALGORITMOS'!$P$7</c:f>
              <c:strCache>
                <c:ptCount val="1"/>
                <c:pt idx="0">
                  <c:v> Heapsort </c:v>
                </c:pt>
              </c:strCache>
            </c:strRef>
          </c:tx>
          <c:invertIfNegative val="0"/>
          <c:cat>
            <c:strRef>
              <c:f>'COMPARACION ENTRE ALGORITMOS'!$J$8:$J$10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ALGORITMOS'!$P$8:$P$10</c:f>
              <c:numCache>
                <c:formatCode>_-* #,##0.0000_-;\-* #,##0.0000_-;_-* "-"??_-;_-@_-</c:formatCode>
                <c:ptCount val="3"/>
                <c:pt idx="0">
                  <c:v>18.601851851851851</c:v>
                </c:pt>
                <c:pt idx="1">
                  <c:v>2.2361111111111112</c:v>
                </c:pt>
                <c:pt idx="2">
                  <c:v>1.9652777777777777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97-44C5-B0ED-6577F2FE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85952"/>
        <c:axId val="163578240"/>
      </c:barChart>
      <c:catAx>
        <c:axId val="16348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578240"/>
        <c:crosses val="autoZero"/>
        <c:auto val="1"/>
        <c:lblAlgn val="ctr"/>
        <c:lblOffset val="100"/>
        <c:noMultiLvlLbl val="0"/>
      </c:catAx>
      <c:valAx>
        <c:axId val="163578240"/>
        <c:scaling>
          <c:orientation val="minMax"/>
        </c:scaling>
        <c:delete val="0"/>
        <c:axPos val="l"/>
        <c:majorGridlines/>
        <c:numFmt formatCode="_-* #,##0.0000_-;\-* #,##0.0000_-;_-* &quot;-&quot;??_-;_-@_-" sourceLinked="1"/>
        <c:majorTickMark val="out"/>
        <c:minorTickMark val="none"/>
        <c:tickLblPos val="nextTo"/>
        <c:crossAx val="1634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UY"/>
              <a:t>3.000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ENTRE ALGORITMOS'!$K$14</c:f>
              <c:strCache>
                <c:ptCount val="1"/>
                <c:pt idx="0">
                  <c:v> Burbuja </c:v>
                </c:pt>
              </c:strCache>
            </c:strRef>
          </c:tx>
          <c:invertIfNegative val="0"/>
          <c:cat>
            <c:strRef>
              <c:f>'COMPARACION ENTRE ALGORITMOS'!$J$15:$J$17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ALGORITMOS'!$K$15:$K$17</c:f>
              <c:numCache>
                <c:formatCode>_-* #,##0.0000_-;\-* #,##0.0000_-;_-* "-"??_-;_-@_-</c:formatCode>
                <c:ptCount val="3"/>
                <c:pt idx="0">
                  <c:v>456.62857142857143</c:v>
                </c:pt>
                <c:pt idx="1">
                  <c:v>1012.0285714285715</c:v>
                </c:pt>
                <c:pt idx="2">
                  <c:v>2175.0571428571429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7-44C5-B0ED-6577F2FEBC39}"/>
            </c:ext>
          </c:extLst>
        </c:ser>
        <c:ser>
          <c:idx val="4"/>
          <c:order val="1"/>
          <c:tx>
            <c:strRef>
              <c:f>'COMPARACION ENTRE ALGORITMOS'!$L$14</c:f>
              <c:strCache>
                <c:ptCount val="1"/>
                <c:pt idx="0">
                  <c:v> Inserción </c:v>
                </c:pt>
              </c:strCache>
            </c:strRef>
          </c:tx>
          <c:invertIfNegative val="0"/>
          <c:cat>
            <c:strRef>
              <c:f>'COMPARACION ENTRE ALGORITMOS'!$J$15:$J$17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ALGORITMOS'!$L$15:$L$17</c:f>
              <c:numCache>
                <c:formatCode>_-* #,##0.0000_-;\-* #,##0.0000_-;_-* "-"??_-;_-@_-</c:formatCode>
                <c:ptCount val="3"/>
                <c:pt idx="0">
                  <c:v>6.8285714285714283</c:v>
                </c:pt>
                <c:pt idx="1">
                  <c:v>509.6</c:v>
                </c:pt>
                <c:pt idx="2">
                  <c:v>253.25714285714287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97-44C5-B0ED-6577F2FEBC39}"/>
            </c:ext>
          </c:extLst>
        </c:ser>
        <c:ser>
          <c:idx val="1"/>
          <c:order val="2"/>
          <c:tx>
            <c:strRef>
              <c:f>'COMPARACION ENTRE ALGORITMOS'!$M$14</c:f>
              <c:strCache>
                <c:ptCount val="1"/>
                <c:pt idx="0">
                  <c:v> Selección </c:v>
                </c:pt>
              </c:strCache>
            </c:strRef>
          </c:tx>
          <c:invertIfNegative val="0"/>
          <c:cat>
            <c:strRef>
              <c:f>'COMPARACION ENTRE ALGORITMOS'!$J$15:$J$17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ALGORITMOS'!$M$15:$M$17</c:f>
              <c:numCache>
                <c:formatCode>_-* #,##0.0000_-;\-* #,##0.0000_-;_-* "-"??_-;_-@_-</c:formatCode>
                <c:ptCount val="3"/>
                <c:pt idx="0">
                  <c:v>339.14285714285717</c:v>
                </c:pt>
                <c:pt idx="1">
                  <c:v>675.4</c:v>
                </c:pt>
                <c:pt idx="2">
                  <c:v>392.28571428571428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7-44C5-B0ED-6577F2FEBC39}"/>
            </c:ext>
          </c:extLst>
        </c:ser>
        <c:ser>
          <c:idx val="2"/>
          <c:order val="3"/>
          <c:tx>
            <c:strRef>
              <c:f>'COMPARACION ENTRE ALGORITMOS'!$N$14</c:f>
              <c:strCache>
                <c:ptCount val="1"/>
                <c:pt idx="0">
                  <c:v> Quicksort </c:v>
                </c:pt>
              </c:strCache>
            </c:strRef>
          </c:tx>
          <c:invertIfNegative val="0"/>
          <c:cat>
            <c:strRef>
              <c:f>'COMPARACION ENTRE ALGORITMOS'!$J$15:$J$17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ALGORITMOS'!$N$15:$N$17</c:f>
              <c:numCache>
                <c:formatCode>_-* #,##0.0000_-;\-* #,##0.0000_-;_-* "-"??_-;_-@_-</c:formatCode>
                <c:ptCount val="3"/>
                <c:pt idx="0">
                  <c:v>1</c:v>
                </c:pt>
                <c:pt idx="1">
                  <c:v>325.94285714285712</c:v>
                </c:pt>
                <c:pt idx="2">
                  <c:v>220.08571428571429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7-44C5-B0ED-6577F2FEBC39}"/>
            </c:ext>
          </c:extLst>
        </c:ser>
        <c:ser>
          <c:idx val="5"/>
          <c:order val="4"/>
          <c:tx>
            <c:strRef>
              <c:f>'COMPARACION ENTRE ALGORITMOS'!$O$14</c:f>
              <c:strCache>
                <c:ptCount val="1"/>
                <c:pt idx="0">
                  <c:v> Shellsort </c:v>
                </c:pt>
              </c:strCache>
            </c:strRef>
          </c:tx>
          <c:invertIfNegative val="0"/>
          <c:cat>
            <c:strRef>
              <c:f>'COMPARACION ENTRE ALGORITMOS'!$J$15:$J$17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ALGORITMOS'!$O$15:$O$17</c:f>
              <c:numCache>
                <c:formatCode>_-* #,##0.0000_-;\-* #,##0.0000_-;_-* "-"??_-;_-@_-</c:formatCode>
                <c:ptCount val="3"/>
                <c:pt idx="0">
                  <c:v>56.314285714285717</c:v>
                </c:pt>
                <c:pt idx="1">
                  <c:v>199.45714285714286</c:v>
                </c:pt>
                <c:pt idx="2">
                  <c:v>252.11428571428573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97-44C5-B0ED-6577F2FEBC39}"/>
            </c:ext>
          </c:extLst>
        </c:ser>
        <c:ser>
          <c:idx val="3"/>
          <c:order val="5"/>
          <c:tx>
            <c:strRef>
              <c:f>'COMPARACION ENTRE ALGORITMOS'!$P$14</c:f>
              <c:strCache>
                <c:ptCount val="1"/>
                <c:pt idx="0">
                  <c:v> Heapsort </c:v>
                </c:pt>
              </c:strCache>
            </c:strRef>
          </c:tx>
          <c:invertIfNegative val="0"/>
          <c:cat>
            <c:strRef>
              <c:f>'COMPARACION ENTRE ALGORITMOS'!$J$15:$J$17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ALGORITMOS'!$P$15:$P$17</c:f>
              <c:numCache>
                <c:formatCode>_-* #,##0.0000_-;\-* #,##0.0000_-;_-* "-"??_-;_-@_-</c:formatCode>
                <c:ptCount val="3"/>
                <c:pt idx="0">
                  <c:v>18.171428571428571</c:v>
                </c:pt>
                <c:pt idx="1">
                  <c:v>22.657142857142858</c:v>
                </c:pt>
                <c:pt idx="2">
                  <c:v>24.742857142857144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97-44C5-B0ED-6577F2FE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85952"/>
        <c:axId val="163578240"/>
      </c:barChart>
      <c:catAx>
        <c:axId val="16348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578240"/>
        <c:crosses val="autoZero"/>
        <c:auto val="1"/>
        <c:lblAlgn val="ctr"/>
        <c:lblOffset val="100"/>
        <c:noMultiLvlLbl val="0"/>
      </c:catAx>
      <c:valAx>
        <c:axId val="163578240"/>
        <c:scaling>
          <c:orientation val="minMax"/>
        </c:scaling>
        <c:delete val="0"/>
        <c:axPos val="l"/>
        <c:majorGridlines/>
        <c:numFmt formatCode="_-* #,##0.0000_-;\-* #,##0.0000_-;_-* &quot;-&quot;??_-;_-@_-" sourceLinked="1"/>
        <c:majorTickMark val="out"/>
        <c:minorTickMark val="none"/>
        <c:tickLblPos val="nextTo"/>
        <c:crossAx val="1634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UY"/>
              <a:t>30.000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ENTRE ALGORITMOS'!$K$21</c:f>
              <c:strCache>
                <c:ptCount val="1"/>
                <c:pt idx="0">
                  <c:v> Burbuja </c:v>
                </c:pt>
              </c:strCache>
            </c:strRef>
          </c:tx>
          <c:invertIfNegative val="0"/>
          <c:cat>
            <c:strRef>
              <c:f>'COMPARACION ENTRE ALGORITMOS'!$J$22:$J$24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ALGORITMOS'!$K$22:$K$24</c:f>
              <c:numCache>
                <c:formatCode>_-* #,##0.0000_-;\-* #,##0.0000_-;_-* "-"??_-;_-@_-</c:formatCode>
                <c:ptCount val="3"/>
                <c:pt idx="0">
                  <c:v>7601.5862068965516</c:v>
                </c:pt>
                <c:pt idx="1">
                  <c:v>16985.625615763547</c:v>
                </c:pt>
                <c:pt idx="2">
                  <c:v>55559.901477832515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7-44C5-B0ED-6577F2FEBC39}"/>
            </c:ext>
          </c:extLst>
        </c:ser>
        <c:ser>
          <c:idx val="4"/>
          <c:order val="1"/>
          <c:tx>
            <c:strRef>
              <c:f>'COMPARACION ENTRE ALGORITMOS'!$L$21</c:f>
              <c:strCache>
                <c:ptCount val="1"/>
                <c:pt idx="0">
                  <c:v> Inserción </c:v>
                </c:pt>
              </c:strCache>
            </c:strRef>
          </c:tx>
          <c:invertIfNegative val="0"/>
          <c:cat>
            <c:strRef>
              <c:f>'COMPARACION ENTRE ALGORITMOS'!$J$22:$J$24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ALGORITMOS'!$L$22:$L$24</c:f>
              <c:numCache>
                <c:formatCode>_-* #,##0.0000_-;\-* #,##0.0000_-;_-* "-"??_-;_-@_-</c:formatCode>
                <c:ptCount val="3"/>
                <c:pt idx="0">
                  <c:v>4.2019704433497536</c:v>
                </c:pt>
                <c:pt idx="1">
                  <c:v>9205.768472906404</c:v>
                </c:pt>
                <c:pt idx="2">
                  <c:v>4481.0098522167491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97-44C5-B0ED-6577F2FEBC39}"/>
            </c:ext>
          </c:extLst>
        </c:ser>
        <c:ser>
          <c:idx val="1"/>
          <c:order val="2"/>
          <c:tx>
            <c:strRef>
              <c:f>'COMPARACION ENTRE ALGORITMOS'!$M$21</c:f>
              <c:strCache>
                <c:ptCount val="1"/>
                <c:pt idx="0">
                  <c:v> Selección </c:v>
                </c:pt>
              </c:strCache>
            </c:strRef>
          </c:tx>
          <c:invertIfNegative val="0"/>
          <c:cat>
            <c:strRef>
              <c:f>'COMPARACION ENTRE ALGORITMOS'!$J$22:$J$24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ALGORITMOS'!$M$22:$M$24</c:f>
              <c:numCache>
                <c:formatCode>_-* #,##0.0000_-;\-* #,##0.0000_-;_-* "-"??_-;_-@_-</c:formatCode>
                <c:ptCount val="3"/>
                <c:pt idx="0">
                  <c:v>5651.0985221674873</c:v>
                </c:pt>
                <c:pt idx="1">
                  <c:v>11684.029556650246</c:v>
                </c:pt>
                <c:pt idx="2">
                  <c:v>5790.8325123152708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7-44C5-B0ED-6577F2FEBC39}"/>
            </c:ext>
          </c:extLst>
        </c:ser>
        <c:ser>
          <c:idx val="2"/>
          <c:order val="3"/>
          <c:tx>
            <c:strRef>
              <c:f>'COMPARACION ENTRE ALGORITMOS'!$N$21</c:f>
              <c:strCache>
                <c:ptCount val="1"/>
                <c:pt idx="0">
                  <c:v> Quicksort </c:v>
                </c:pt>
              </c:strCache>
            </c:strRef>
          </c:tx>
          <c:invertIfNegative val="0"/>
          <c:cat>
            <c:strRef>
              <c:f>'COMPARACION ENTRE ALGORITMOS'!$J$22:$J$24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ALGORITMOS'!$N$22:$N$24</c:f>
              <c:numCache>
                <c:formatCode>_-* #,##0.0000_-;\-* #,##0.0000_-;_-* "-"??_-;_-@_-</c:formatCode>
                <c:ptCount val="3"/>
                <c:pt idx="0">
                  <c:v>1</c:v>
                </c:pt>
                <c:pt idx="1">
                  <c:v>3506.960591133005</c:v>
                </c:pt>
                <c:pt idx="2">
                  <c:v>35676.275862068964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7-44C5-B0ED-6577F2FEBC39}"/>
            </c:ext>
          </c:extLst>
        </c:ser>
        <c:ser>
          <c:idx val="5"/>
          <c:order val="4"/>
          <c:tx>
            <c:strRef>
              <c:f>'COMPARACION ENTRE ALGORITMOS'!$O$21</c:f>
              <c:strCache>
                <c:ptCount val="1"/>
                <c:pt idx="0">
                  <c:v> Shellsort </c:v>
                </c:pt>
              </c:strCache>
            </c:strRef>
          </c:tx>
          <c:invertIfNegative val="0"/>
          <c:cat>
            <c:strRef>
              <c:f>'COMPARACION ENTRE ALGORITMOS'!$J$22:$J$24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ALGORITMOS'!$O$22:$O$24</c:f>
              <c:numCache>
                <c:formatCode>_-* #,##0.0000_-;\-* #,##0.0000_-;_-* "-"??_-;_-@_-</c:formatCode>
                <c:ptCount val="3"/>
                <c:pt idx="0">
                  <c:v>4.2019704433497536</c:v>
                </c:pt>
                <c:pt idx="1">
                  <c:v>9205.768472906404</c:v>
                </c:pt>
                <c:pt idx="2">
                  <c:v>4481.0098522167491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97-44C5-B0ED-6577F2FEBC39}"/>
            </c:ext>
          </c:extLst>
        </c:ser>
        <c:ser>
          <c:idx val="3"/>
          <c:order val="5"/>
          <c:tx>
            <c:strRef>
              <c:f>'COMPARACION ENTRE ALGORITMOS'!$P$21</c:f>
              <c:strCache>
                <c:ptCount val="1"/>
                <c:pt idx="0">
                  <c:v> Heapsort </c:v>
                </c:pt>
              </c:strCache>
            </c:strRef>
          </c:tx>
          <c:invertIfNegative val="0"/>
          <c:cat>
            <c:strRef>
              <c:f>'COMPARACION ENTRE ALGORITMOS'!$J$22:$J$24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'COMPARACION ENTRE ALGORITMOS'!$P$22:$P$24</c:f>
              <c:numCache>
                <c:formatCode>_-* #,##0.0000_-;\-* #,##0.0000_-;_-* "-"??_-;_-@_-</c:formatCode>
                <c:ptCount val="3"/>
                <c:pt idx="0">
                  <c:v>6.4088669950738915</c:v>
                </c:pt>
                <c:pt idx="1">
                  <c:v>8.2413793103448274</c:v>
                </c:pt>
                <c:pt idx="2">
                  <c:v>16.23152709359606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97-44C5-B0ED-6577F2FE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85952"/>
        <c:axId val="163578240"/>
      </c:barChart>
      <c:catAx>
        <c:axId val="16348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578240"/>
        <c:crosses val="autoZero"/>
        <c:auto val="1"/>
        <c:lblAlgn val="ctr"/>
        <c:lblOffset val="100"/>
        <c:noMultiLvlLbl val="0"/>
      </c:catAx>
      <c:valAx>
        <c:axId val="163578240"/>
        <c:scaling>
          <c:orientation val="minMax"/>
        </c:scaling>
        <c:delete val="0"/>
        <c:axPos val="l"/>
        <c:majorGridlines/>
        <c:numFmt formatCode="_-* #,##0.0000_-;\-* #,##0.0000_-;_-* &quot;-&quot;??_-;_-@_-" sourceLinked="1"/>
        <c:majorTickMark val="out"/>
        <c:minorTickMark val="none"/>
        <c:tickLblPos val="nextTo"/>
        <c:crossAx val="1634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8</xdr:col>
      <xdr:colOff>23812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19050</xdr:rowOff>
    </xdr:from>
    <xdr:to>
      <xdr:col>8</xdr:col>
      <xdr:colOff>23812</xdr:colOff>
      <xdr:row>68</xdr:row>
      <xdr:rowOff>0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C5BED2C8-AD6F-5EDA-C68A-F7EC37D38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171450</xdr:rowOff>
    </xdr:from>
    <xdr:to>
      <xdr:col>8</xdr:col>
      <xdr:colOff>23812</xdr:colOff>
      <xdr:row>88</xdr:row>
      <xdr:rowOff>152400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86157D77-0AA1-7F25-6C6F-A14E6F23B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tabSelected="1" zoomScale="70" zoomScaleNormal="70" zoomScaleSheetLayoutView="70" workbookViewId="0">
      <selection activeCell="A2" sqref="A2"/>
    </sheetView>
  </sheetViews>
  <sheetFormatPr baseColWidth="10" defaultColWidth="8.85546875" defaultRowHeight="15" x14ac:dyDescent="0.25"/>
  <cols>
    <col min="1" max="1" width="30.7109375" customWidth="1"/>
    <col min="2" max="6" width="13" customWidth="1"/>
    <col min="7" max="7" width="11.85546875" customWidth="1"/>
    <col min="9" max="9" width="5.85546875" customWidth="1"/>
    <col min="10" max="10" width="32.5703125" bestFit="1" customWidth="1"/>
    <col min="11" max="16" width="15.5703125" style="83" customWidth="1"/>
  </cols>
  <sheetData>
    <row r="1" spans="1:16" ht="23.25" x14ac:dyDescent="0.35">
      <c r="A1" s="1" t="s">
        <v>12</v>
      </c>
    </row>
    <row r="2" spans="1:16" ht="24" thickBot="1" x14ac:dyDescent="0.4">
      <c r="A2" s="1"/>
    </row>
    <row r="3" spans="1:16" ht="23.25" x14ac:dyDescent="0.35">
      <c r="A3" s="54" t="s">
        <v>20</v>
      </c>
      <c r="B3" s="55"/>
      <c r="C3" s="55"/>
      <c r="D3" s="55"/>
      <c r="E3" s="55"/>
      <c r="F3" s="55"/>
      <c r="G3" s="55"/>
      <c r="H3" s="22"/>
      <c r="J3" s="54" t="s">
        <v>22</v>
      </c>
      <c r="K3" s="55"/>
      <c r="L3" s="55"/>
      <c r="M3" s="55"/>
      <c r="N3" s="55"/>
      <c r="O3" s="55"/>
      <c r="P3" s="55"/>
    </row>
    <row r="4" spans="1:16" ht="15.75" thickBot="1" x14ac:dyDescent="0.3">
      <c r="A4" s="17"/>
      <c r="B4" s="18"/>
      <c r="C4" s="18"/>
      <c r="D4" s="18"/>
      <c r="E4" s="18"/>
      <c r="F4" s="18"/>
      <c r="G4" s="18"/>
      <c r="H4" s="19"/>
      <c r="J4" s="17"/>
      <c r="K4" s="94"/>
      <c r="L4" s="94"/>
      <c r="M4" s="94"/>
      <c r="N4" s="94"/>
      <c r="O4" s="94"/>
      <c r="P4" s="94"/>
    </row>
    <row r="5" spans="1:16" ht="21.75" thickBot="1" x14ac:dyDescent="0.4">
      <c r="A5" s="11" t="s">
        <v>7</v>
      </c>
      <c r="B5" s="56">
        <v>300</v>
      </c>
      <c r="C5" s="57"/>
      <c r="D5" s="57"/>
      <c r="E5" s="57"/>
      <c r="F5" s="57"/>
      <c r="G5" s="58"/>
      <c r="H5" s="23"/>
      <c r="J5" s="11" t="s">
        <v>7</v>
      </c>
      <c r="K5" s="113">
        <v>300</v>
      </c>
      <c r="L5" s="114"/>
      <c r="M5" s="114"/>
      <c r="N5" s="114"/>
      <c r="O5" s="114"/>
      <c r="P5" s="115"/>
    </row>
    <row r="6" spans="1:16" ht="19.5" thickBot="1" x14ac:dyDescent="0.35">
      <c r="A6" s="10"/>
      <c r="B6" s="51" t="s">
        <v>8</v>
      </c>
      <c r="C6" s="52"/>
      <c r="D6" s="52"/>
      <c r="E6" s="52"/>
      <c r="F6" s="52"/>
      <c r="G6" s="53"/>
      <c r="H6" s="38"/>
      <c r="J6" s="20" t="s">
        <v>11</v>
      </c>
      <c r="K6" s="95" t="s">
        <v>8</v>
      </c>
      <c r="L6" s="96"/>
      <c r="M6" s="96"/>
      <c r="N6" s="96"/>
      <c r="O6" s="96"/>
      <c r="P6" s="97"/>
    </row>
    <row r="7" spans="1:16" ht="18.75" x14ac:dyDescent="0.3">
      <c r="A7" s="20" t="s">
        <v>11</v>
      </c>
      <c r="B7" s="27" t="s">
        <v>9</v>
      </c>
      <c r="C7" s="40" t="s">
        <v>23</v>
      </c>
      <c r="D7" s="28" t="s">
        <v>15</v>
      </c>
      <c r="E7" s="28" t="s">
        <v>10</v>
      </c>
      <c r="F7" s="44" t="s">
        <v>24</v>
      </c>
      <c r="G7" s="29" t="s">
        <v>14</v>
      </c>
      <c r="H7" s="35" t="s">
        <v>21</v>
      </c>
      <c r="J7" s="20"/>
      <c r="K7" s="98" t="s">
        <v>9</v>
      </c>
      <c r="L7" s="99" t="s">
        <v>23</v>
      </c>
      <c r="M7" s="100" t="s">
        <v>15</v>
      </c>
      <c r="N7" s="100" t="s">
        <v>10</v>
      </c>
      <c r="O7" s="101" t="s">
        <v>24</v>
      </c>
      <c r="P7" s="102" t="s">
        <v>14</v>
      </c>
    </row>
    <row r="8" spans="1:16" x14ac:dyDescent="0.25">
      <c r="A8" s="21" t="s">
        <v>0</v>
      </c>
      <c r="B8" s="30">
        <f>BURBUJA!C6</f>
        <v>2399100</v>
      </c>
      <c r="C8" s="41">
        <f>'INSERCION DIR.'!C6</f>
        <v>850800</v>
      </c>
      <c r="D8" s="2">
        <f>'SELECCION DIR.'!C6</f>
        <v>1799800</v>
      </c>
      <c r="E8" s="2">
        <f>QUICKSORT!C6</f>
        <v>567800</v>
      </c>
      <c r="F8" s="45">
        <f>SHELLSORT!C6</f>
        <v>789600</v>
      </c>
      <c r="G8" s="6">
        <f>HEAPSORT!C6</f>
        <v>803600</v>
      </c>
      <c r="H8" s="36"/>
      <c r="J8" s="21" t="s">
        <v>0</v>
      </c>
      <c r="K8" s="103">
        <f>B8/$H$10</f>
        <v>55.534722222222221</v>
      </c>
      <c r="L8" s="103">
        <f>C8/$H$10</f>
        <v>19.694444444444443</v>
      </c>
      <c r="M8" s="103">
        <f>D8/$H$10</f>
        <v>41.662037037037038</v>
      </c>
      <c r="N8" s="103">
        <f>E8/$H$10</f>
        <v>13.143518518518519</v>
      </c>
      <c r="O8" s="103">
        <f>F8/$H$10</f>
        <v>18.277777777777779</v>
      </c>
      <c r="P8" s="103">
        <f>G8/$H$10</f>
        <v>18.601851851851851</v>
      </c>
    </row>
    <row r="9" spans="1:16" x14ac:dyDescent="0.25">
      <c r="A9" s="21" t="s">
        <v>5</v>
      </c>
      <c r="B9" s="30">
        <f>BURBUJA!C7</f>
        <v>1831100</v>
      </c>
      <c r="C9" s="41">
        <f>'INSERCION DIR.'!C7</f>
        <v>3572900</v>
      </c>
      <c r="D9" s="2">
        <f>'SELECCION DIR.'!C7</f>
        <v>1111200</v>
      </c>
      <c r="E9" s="2">
        <f>QUICKSORT!C7</f>
        <v>541000</v>
      </c>
      <c r="F9" s="45">
        <f>SHELLSORT!C7</f>
        <v>638700</v>
      </c>
      <c r="G9" s="6">
        <f>HEAPSORT!C7</f>
        <v>96600</v>
      </c>
      <c r="H9" s="36"/>
      <c r="J9" s="21" t="s">
        <v>5</v>
      </c>
      <c r="K9" s="103">
        <f>B9/$H$10</f>
        <v>42.386574074074076</v>
      </c>
      <c r="L9" s="103">
        <f>C9/$H$10</f>
        <v>82.706018518518519</v>
      </c>
      <c r="M9" s="103">
        <f>D9/$H$10</f>
        <v>25.722222222222221</v>
      </c>
      <c r="N9" s="103">
        <f>E9/$H$10</f>
        <v>12.523148148148149</v>
      </c>
      <c r="O9" s="103">
        <f>F9/$H$10</f>
        <v>14.784722222222221</v>
      </c>
      <c r="P9" s="103">
        <f>G9/$H$10</f>
        <v>2.2361111111111112</v>
      </c>
    </row>
    <row r="10" spans="1:16" ht="15.75" thickBot="1" x14ac:dyDescent="0.3">
      <c r="A10" s="21" t="s">
        <v>1</v>
      </c>
      <c r="B10" s="31">
        <f>BURBUJA!C8</f>
        <v>546500</v>
      </c>
      <c r="C10" s="42">
        <f>'INSERCION DIR.'!C8</f>
        <v>911400</v>
      </c>
      <c r="D10" s="3">
        <f>'SELECCION DIR.'!C8</f>
        <v>375600</v>
      </c>
      <c r="E10" s="3">
        <f>QUICKSORT!C8</f>
        <v>43200</v>
      </c>
      <c r="F10" s="46">
        <f>SHELLSORT!C8</f>
        <v>316200</v>
      </c>
      <c r="G10" s="4">
        <f>HEAPSORT!C8</f>
        <v>84900</v>
      </c>
      <c r="H10" s="36">
        <f>MIN(B8:G10)</f>
        <v>43200</v>
      </c>
      <c r="J10" s="21" t="s">
        <v>1</v>
      </c>
      <c r="K10" s="103">
        <f>B10/$H$10</f>
        <v>12.650462962962964</v>
      </c>
      <c r="L10" s="103">
        <f>C10/$H$10</f>
        <v>21.097222222222221</v>
      </c>
      <c r="M10" s="103">
        <f>D10/$H$10</f>
        <v>8.6944444444444446</v>
      </c>
      <c r="N10" s="103">
        <f>E10/$H$10</f>
        <v>1</v>
      </c>
      <c r="O10" s="103">
        <f>F10/$H$10</f>
        <v>7.3194444444444446</v>
      </c>
      <c r="P10" s="103">
        <f>G10/$H$10</f>
        <v>1.9652777777777777</v>
      </c>
    </row>
    <row r="11" spans="1:16" ht="15.75" thickBot="1" x14ac:dyDescent="0.3">
      <c r="A11" s="17"/>
      <c r="B11" s="18"/>
      <c r="C11" s="18"/>
      <c r="D11" s="18"/>
      <c r="E11" s="18"/>
      <c r="F11" s="18"/>
      <c r="G11" s="18"/>
      <c r="H11" s="19"/>
      <c r="J11" s="17"/>
      <c r="K11" s="94"/>
      <c r="L11" s="94"/>
      <c r="M11" s="94"/>
      <c r="N11" s="94"/>
      <c r="O11" s="94"/>
      <c r="P11" s="94"/>
    </row>
    <row r="12" spans="1:16" ht="21.75" thickBot="1" x14ac:dyDescent="0.4">
      <c r="A12" s="12" t="s">
        <v>7</v>
      </c>
      <c r="B12" s="59">
        <v>3000</v>
      </c>
      <c r="C12" s="60"/>
      <c r="D12" s="60"/>
      <c r="E12" s="60"/>
      <c r="F12" s="60"/>
      <c r="G12" s="61"/>
      <c r="H12" s="24"/>
      <c r="J12" s="12" t="s">
        <v>7</v>
      </c>
      <c r="K12" s="107">
        <v>3000</v>
      </c>
      <c r="L12" s="108"/>
      <c r="M12" s="108"/>
      <c r="N12" s="108"/>
      <c r="O12" s="108"/>
      <c r="P12" s="109"/>
    </row>
    <row r="13" spans="1:16" ht="19.5" thickBot="1" x14ac:dyDescent="0.35">
      <c r="A13" s="10"/>
      <c r="B13" s="51" t="s">
        <v>8</v>
      </c>
      <c r="C13" s="52"/>
      <c r="D13" s="52"/>
      <c r="E13" s="52"/>
      <c r="F13" s="52"/>
      <c r="G13" s="53"/>
      <c r="H13" s="38"/>
      <c r="J13" s="20" t="s">
        <v>11</v>
      </c>
      <c r="K13" s="95" t="s">
        <v>8</v>
      </c>
      <c r="L13" s="96"/>
      <c r="M13" s="96"/>
      <c r="N13" s="96"/>
      <c r="O13" s="96"/>
      <c r="P13" s="97"/>
    </row>
    <row r="14" spans="1:16" ht="19.5" thickBot="1" x14ac:dyDescent="0.35">
      <c r="A14" s="20" t="s">
        <v>11</v>
      </c>
      <c r="B14" s="16" t="s">
        <v>9</v>
      </c>
      <c r="C14" s="40" t="s">
        <v>23</v>
      </c>
      <c r="D14" s="14" t="s">
        <v>15</v>
      </c>
      <c r="E14" s="14" t="s">
        <v>10</v>
      </c>
      <c r="F14" s="44" t="s">
        <v>24</v>
      </c>
      <c r="G14" s="15" t="s">
        <v>14</v>
      </c>
      <c r="H14" s="37" t="s">
        <v>21</v>
      </c>
      <c r="J14" s="20"/>
      <c r="K14" s="104" t="s">
        <v>9</v>
      </c>
      <c r="L14" s="99" t="s">
        <v>23</v>
      </c>
      <c r="M14" s="105" t="s">
        <v>15</v>
      </c>
      <c r="N14" s="105" t="s">
        <v>10</v>
      </c>
      <c r="O14" s="101" t="s">
        <v>24</v>
      </c>
      <c r="P14" s="106" t="s">
        <v>14</v>
      </c>
    </row>
    <row r="15" spans="1:16" x14ac:dyDescent="0.25">
      <c r="A15" s="21" t="s">
        <v>0</v>
      </c>
      <c r="B15" s="32">
        <f>BURBUJA!D6</f>
        <v>1598200</v>
      </c>
      <c r="C15" s="43">
        <f>'INSERCION DIR.'!D6</f>
        <v>23900</v>
      </c>
      <c r="D15" s="33">
        <f>'SELECCION DIR.'!D6</f>
        <v>1187000</v>
      </c>
      <c r="E15" s="33">
        <f>QUICKSORT!D6</f>
        <v>3500</v>
      </c>
      <c r="F15" s="47">
        <f>SHELLSORT!D6</f>
        <v>197100</v>
      </c>
      <c r="G15" s="34">
        <f>HEAPSORT!D6</f>
        <v>63600</v>
      </c>
      <c r="H15" s="36"/>
      <c r="J15" s="21" t="s">
        <v>0</v>
      </c>
      <c r="K15" s="103">
        <f>B15/$H$17</f>
        <v>456.62857142857143</v>
      </c>
      <c r="L15" s="103">
        <f t="shared" ref="L15:P17" si="0">C15/$H$17</f>
        <v>6.8285714285714283</v>
      </c>
      <c r="M15" s="103">
        <f t="shared" si="0"/>
        <v>339.14285714285717</v>
      </c>
      <c r="N15" s="103">
        <f t="shared" si="0"/>
        <v>1</v>
      </c>
      <c r="O15" s="103">
        <f t="shared" si="0"/>
        <v>56.314285714285717</v>
      </c>
      <c r="P15" s="103">
        <f t="shared" si="0"/>
        <v>18.171428571428571</v>
      </c>
    </row>
    <row r="16" spans="1:16" x14ac:dyDescent="0.25">
      <c r="A16" s="21" t="s">
        <v>5</v>
      </c>
      <c r="B16" s="30">
        <f>BURBUJA!D7</f>
        <v>3542100</v>
      </c>
      <c r="C16" s="41">
        <f>'INSERCION DIR.'!D7</f>
        <v>1783600</v>
      </c>
      <c r="D16" s="2">
        <f>'SELECCION DIR.'!D7</f>
        <v>2363900</v>
      </c>
      <c r="E16" s="2">
        <f>QUICKSORT!D7</f>
        <v>1140800</v>
      </c>
      <c r="F16" s="45">
        <f>SHELLSORT!D7</f>
        <v>698100</v>
      </c>
      <c r="G16" s="6">
        <f>HEAPSORT!D7</f>
        <v>79300</v>
      </c>
      <c r="H16" s="36"/>
      <c r="J16" s="21" t="s">
        <v>5</v>
      </c>
      <c r="K16" s="103">
        <f t="shared" ref="K16:K17" si="1">B16/$H$17</f>
        <v>1012.0285714285715</v>
      </c>
      <c r="L16" s="103">
        <f t="shared" si="0"/>
        <v>509.6</v>
      </c>
      <c r="M16" s="103">
        <f t="shared" si="0"/>
        <v>675.4</v>
      </c>
      <c r="N16" s="103">
        <f t="shared" si="0"/>
        <v>325.94285714285712</v>
      </c>
      <c r="O16" s="103">
        <f t="shared" si="0"/>
        <v>199.45714285714286</v>
      </c>
      <c r="P16" s="103">
        <f t="shared" si="0"/>
        <v>22.657142857142858</v>
      </c>
    </row>
    <row r="17" spans="1:16" ht="15.75" thickBot="1" x14ac:dyDescent="0.3">
      <c r="A17" s="21" t="s">
        <v>1</v>
      </c>
      <c r="B17" s="31">
        <f>BURBUJA!D8</f>
        <v>7612700</v>
      </c>
      <c r="C17" s="42">
        <f>'INSERCION DIR.'!D8</f>
        <v>886400</v>
      </c>
      <c r="D17" s="3">
        <f>'SELECCION DIR.'!D8</f>
        <v>1373000</v>
      </c>
      <c r="E17" s="3">
        <f>QUICKSORT!D8</f>
        <v>770300</v>
      </c>
      <c r="F17" s="46">
        <f>SHELLSORT!D8</f>
        <v>882400</v>
      </c>
      <c r="G17" s="4">
        <f>HEAPSORT!D8</f>
        <v>86600</v>
      </c>
      <c r="H17" s="36">
        <f>MIN(B15:G17)</f>
        <v>3500</v>
      </c>
      <c r="J17" s="21" t="s">
        <v>1</v>
      </c>
      <c r="K17" s="103">
        <f t="shared" si="1"/>
        <v>2175.0571428571429</v>
      </c>
      <c r="L17" s="103">
        <f t="shared" si="0"/>
        <v>253.25714285714287</v>
      </c>
      <c r="M17" s="103">
        <f t="shared" si="0"/>
        <v>392.28571428571428</v>
      </c>
      <c r="N17" s="103">
        <f t="shared" si="0"/>
        <v>220.08571428571429</v>
      </c>
      <c r="O17" s="103">
        <f t="shared" si="0"/>
        <v>252.11428571428573</v>
      </c>
      <c r="P17" s="103">
        <f t="shared" si="0"/>
        <v>24.742857142857144</v>
      </c>
    </row>
    <row r="18" spans="1:16" ht="15.75" thickBot="1" x14ac:dyDescent="0.3">
      <c r="A18" s="17"/>
      <c r="B18" s="18"/>
      <c r="C18" s="18"/>
      <c r="D18" s="18"/>
      <c r="E18" s="18"/>
      <c r="F18" s="18"/>
      <c r="G18" s="18"/>
      <c r="H18" s="19"/>
      <c r="J18" s="17"/>
      <c r="K18" s="94"/>
      <c r="L18" s="94"/>
      <c r="M18" s="94"/>
      <c r="N18" s="94"/>
      <c r="O18" s="94"/>
      <c r="P18" s="94"/>
    </row>
    <row r="19" spans="1:16" ht="21.75" thickBot="1" x14ac:dyDescent="0.4">
      <c r="A19" s="13" t="s">
        <v>7</v>
      </c>
      <c r="B19" s="48">
        <v>30000</v>
      </c>
      <c r="C19" s="49"/>
      <c r="D19" s="49"/>
      <c r="E19" s="49"/>
      <c r="F19" s="49"/>
      <c r="G19" s="50"/>
      <c r="H19" s="25"/>
      <c r="J19" s="13" t="s">
        <v>7</v>
      </c>
      <c r="K19" s="110">
        <v>30000</v>
      </c>
      <c r="L19" s="111"/>
      <c r="M19" s="111"/>
      <c r="N19" s="111"/>
      <c r="O19" s="111"/>
      <c r="P19" s="112"/>
    </row>
    <row r="20" spans="1:16" ht="19.5" thickBot="1" x14ac:dyDescent="0.35">
      <c r="A20" s="10"/>
      <c r="B20" s="51" t="s">
        <v>8</v>
      </c>
      <c r="C20" s="52"/>
      <c r="D20" s="52"/>
      <c r="E20" s="52"/>
      <c r="F20" s="52"/>
      <c r="G20" s="53"/>
      <c r="H20" s="38"/>
      <c r="J20" s="20" t="s">
        <v>11</v>
      </c>
      <c r="K20" s="95" t="s">
        <v>8</v>
      </c>
      <c r="L20" s="96"/>
      <c r="M20" s="96"/>
      <c r="N20" s="96"/>
      <c r="O20" s="96"/>
      <c r="P20" s="97"/>
    </row>
    <row r="21" spans="1:16" ht="19.5" thickBot="1" x14ac:dyDescent="0.35">
      <c r="A21" s="20" t="s">
        <v>11</v>
      </c>
      <c r="B21" s="16" t="s">
        <v>9</v>
      </c>
      <c r="C21" s="40" t="s">
        <v>23</v>
      </c>
      <c r="D21" s="14" t="s">
        <v>15</v>
      </c>
      <c r="E21" s="14" t="s">
        <v>10</v>
      </c>
      <c r="F21" s="44" t="s">
        <v>24</v>
      </c>
      <c r="G21" s="15" t="s">
        <v>14</v>
      </c>
      <c r="H21" s="37" t="s">
        <v>21</v>
      </c>
      <c r="J21" s="20"/>
      <c r="K21" s="104" t="s">
        <v>9</v>
      </c>
      <c r="L21" s="99" t="s">
        <v>23</v>
      </c>
      <c r="M21" s="105" t="s">
        <v>15</v>
      </c>
      <c r="N21" s="105" t="s">
        <v>10</v>
      </c>
      <c r="O21" s="101" t="s">
        <v>24</v>
      </c>
      <c r="P21" s="106" t="s">
        <v>14</v>
      </c>
    </row>
    <row r="22" spans="1:16" x14ac:dyDescent="0.25">
      <c r="A22" s="21" t="s">
        <v>0</v>
      </c>
      <c r="B22" s="32">
        <f>BURBUJA!E6</f>
        <v>154312200</v>
      </c>
      <c r="C22" s="43">
        <f>'INSERCION DIR.'!E6</f>
        <v>85300</v>
      </c>
      <c r="D22" s="33">
        <f>'SELECCION DIR.'!E6</f>
        <v>114717300</v>
      </c>
      <c r="E22" s="33">
        <f>QUICKSORT!E6</f>
        <v>20300</v>
      </c>
      <c r="F22" s="47">
        <f>SHELLSORT!E6</f>
        <v>85300</v>
      </c>
      <c r="G22" s="34">
        <f>HEAPSORT!E6</f>
        <v>130100</v>
      </c>
      <c r="H22" s="36"/>
      <c r="J22" s="21" t="s">
        <v>0</v>
      </c>
      <c r="K22" s="103">
        <f>B22/$H$24</f>
        <v>7601.5862068965516</v>
      </c>
      <c r="L22" s="103">
        <f t="shared" ref="L22:P24" si="2">C22/$H$24</f>
        <v>4.2019704433497536</v>
      </c>
      <c r="M22" s="103">
        <f t="shared" si="2"/>
        <v>5651.0985221674873</v>
      </c>
      <c r="N22" s="103">
        <f t="shared" si="2"/>
        <v>1</v>
      </c>
      <c r="O22" s="103">
        <f t="shared" si="2"/>
        <v>4.2019704433497536</v>
      </c>
      <c r="P22" s="103">
        <f t="shared" si="2"/>
        <v>6.4088669950738915</v>
      </c>
    </row>
    <row r="23" spans="1:16" x14ac:dyDescent="0.25">
      <c r="A23" s="21" t="s">
        <v>5</v>
      </c>
      <c r="B23" s="30">
        <f>BURBUJA!E7</f>
        <v>344808200</v>
      </c>
      <c r="C23" s="41">
        <f>'INSERCION DIR.'!E7</f>
        <v>186877100</v>
      </c>
      <c r="D23" s="2">
        <f>'SELECCION DIR.'!E7</f>
        <v>237185800</v>
      </c>
      <c r="E23" s="2">
        <f>QUICKSORT!E7</f>
        <v>71191300</v>
      </c>
      <c r="F23" s="45">
        <f>SHELLSORT!E7</f>
        <v>186877100</v>
      </c>
      <c r="G23" s="6">
        <f>HEAPSORT!E7</f>
        <v>167300</v>
      </c>
      <c r="H23" s="36"/>
      <c r="J23" s="21" t="s">
        <v>5</v>
      </c>
      <c r="K23" s="103">
        <f t="shared" ref="K23:K24" si="3">B23/$H$24</f>
        <v>16985.625615763547</v>
      </c>
      <c r="L23" s="103">
        <f t="shared" si="2"/>
        <v>9205.768472906404</v>
      </c>
      <c r="M23" s="103">
        <f t="shared" si="2"/>
        <v>11684.029556650246</v>
      </c>
      <c r="N23" s="103">
        <f t="shared" si="2"/>
        <v>3506.960591133005</v>
      </c>
      <c r="O23" s="103">
        <f t="shared" si="2"/>
        <v>9205.768472906404</v>
      </c>
      <c r="P23" s="103">
        <f t="shared" si="2"/>
        <v>8.2413793103448274</v>
      </c>
    </row>
    <row r="24" spans="1:16" ht="15.75" thickBot="1" x14ac:dyDescent="0.3">
      <c r="A24" s="26" t="s">
        <v>1</v>
      </c>
      <c r="B24" s="31">
        <f>BURBUJA!E8</f>
        <v>1127866000</v>
      </c>
      <c r="C24" s="42">
        <f>'INSERCION DIR.'!E8</f>
        <v>90964500</v>
      </c>
      <c r="D24" s="3">
        <f>'SELECCION DIR.'!E8</f>
        <v>117553900</v>
      </c>
      <c r="E24" s="3">
        <f>QUICKSORT!E8</f>
        <v>724228400</v>
      </c>
      <c r="F24" s="46">
        <f>SHELLSORT!E8</f>
        <v>90964500</v>
      </c>
      <c r="G24" s="4">
        <f>HEAPSORT!E8</f>
        <v>329500</v>
      </c>
      <c r="H24" s="36">
        <f>MIN(B22:G24)</f>
        <v>20300</v>
      </c>
      <c r="J24" s="26" t="s">
        <v>1</v>
      </c>
      <c r="K24" s="103">
        <f t="shared" si="3"/>
        <v>55559.901477832515</v>
      </c>
      <c r="L24" s="103">
        <f t="shared" si="2"/>
        <v>4481.0098522167491</v>
      </c>
      <c r="M24" s="103">
        <f t="shared" si="2"/>
        <v>5790.8325123152708</v>
      </c>
      <c r="N24" s="103">
        <f t="shared" si="2"/>
        <v>35676.275862068964</v>
      </c>
      <c r="O24" s="103">
        <f t="shared" si="2"/>
        <v>4481.0098522167491</v>
      </c>
      <c r="P24" s="103">
        <f t="shared" si="2"/>
        <v>16.23152709359606</v>
      </c>
    </row>
    <row r="29" spans="1:16" x14ac:dyDescent="0.25">
      <c r="J29" s="39" t="s">
        <v>28</v>
      </c>
    </row>
    <row r="30" spans="1:16" x14ac:dyDescent="0.25">
      <c r="J30" s="65"/>
    </row>
    <row r="31" spans="1:16" x14ac:dyDescent="0.25">
      <c r="J31" s="116" t="s">
        <v>29</v>
      </c>
    </row>
    <row r="32" spans="1:16" x14ac:dyDescent="0.25">
      <c r="J32" s="123" t="s">
        <v>33</v>
      </c>
      <c r="K32" s="117" t="s">
        <v>10</v>
      </c>
    </row>
    <row r="33" spans="10:11" x14ac:dyDescent="0.25">
      <c r="J33" s="123" t="s">
        <v>30</v>
      </c>
      <c r="K33" s="117" t="s">
        <v>14</v>
      </c>
    </row>
    <row r="34" spans="10:11" x14ac:dyDescent="0.25">
      <c r="J34" s="123" t="s">
        <v>31</v>
      </c>
      <c r="K34" s="117" t="s">
        <v>10</v>
      </c>
    </row>
    <row r="36" spans="10:11" x14ac:dyDescent="0.25">
      <c r="J36" s="122" t="s">
        <v>32</v>
      </c>
    </row>
    <row r="37" spans="10:11" x14ac:dyDescent="0.25">
      <c r="J37" s="123" t="s">
        <v>33</v>
      </c>
      <c r="K37" s="117" t="s">
        <v>9</v>
      </c>
    </row>
    <row r="38" spans="10:11" x14ac:dyDescent="0.25">
      <c r="J38" s="123" t="s">
        <v>30</v>
      </c>
      <c r="K38" s="120" t="s">
        <v>23</v>
      </c>
    </row>
    <row r="39" spans="10:11" x14ac:dyDescent="0.25">
      <c r="J39" s="123" t="s">
        <v>31</v>
      </c>
      <c r="K39" s="120"/>
    </row>
    <row r="50" spans="10:11" x14ac:dyDescent="0.25">
      <c r="J50" s="39" t="s">
        <v>34</v>
      </c>
    </row>
    <row r="51" spans="10:11" x14ac:dyDescent="0.25">
      <c r="J51" s="65"/>
    </row>
    <row r="52" spans="10:11" x14ac:dyDescent="0.25">
      <c r="J52" s="116" t="s">
        <v>29</v>
      </c>
    </row>
    <row r="53" spans="10:11" x14ac:dyDescent="0.25">
      <c r="J53" s="123" t="s">
        <v>33</v>
      </c>
      <c r="K53" s="117" t="s">
        <v>10</v>
      </c>
    </row>
    <row r="54" spans="10:11" x14ac:dyDescent="0.25">
      <c r="J54" s="123" t="s">
        <v>30</v>
      </c>
      <c r="K54" s="124" t="s">
        <v>14</v>
      </c>
    </row>
    <row r="55" spans="10:11" x14ac:dyDescent="0.25">
      <c r="J55" s="123" t="s">
        <v>31</v>
      </c>
      <c r="K55" s="125"/>
    </row>
    <row r="57" spans="10:11" x14ac:dyDescent="0.25">
      <c r="J57" s="122" t="s">
        <v>32</v>
      </c>
    </row>
    <row r="58" spans="10:11" x14ac:dyDescent="0.25">
      <c r="J58" s="123" t="s">
        <v>33</v>
      </c>
      <c r="K58" s="120" t="s">
        <v>35</v>
      </c>
    </row>
    <row r="59" spans="10:11" x14ac:dyDescent="0.25">
      <c r="J59" s="123" t="s">
        <v>30</v>
      </c>
      <c r="K59" s="120"/>
    </row>
    <row r="60" spans="10:11" x14ac:dyDescent="0.25">
      <c r="J60" s="123" t="s">
        <v>31</v>
      </c>
      <c r="K60" s="120"/>
    </row>
    <row r="71" spans="10:11" x14ac:dyDescent="0.25">
      <c r="J71" s="39" t="s">
        <v>36</v>
      </c>
    </row>
    <row r="72" spans="10:11" x14ac:dyDescent="0.25">
      <c r="J72" s="65"/>
    </row>
    <row r="73" spans="10:11" x14ac:dyDescent="0.25">
      <c r="J73" s="116" t="s">
        <v>29</v>
      </c>
      <c r="K73" s="121"/>
    </row>
    <row r="74" spans="10:11" x14ac:dyDescent="0.25">
      <c r="J74" s="118" t="s">
        <v>33</v>
      </c>
      <c r="K74" s="119" t="s">
        <v>10</v>
      </c>
    </row>
    <row r="75" spans="10:11" x14ac:dyDescent="0.25">
      <c r="J75" s="118" t="s">
        <v>30</v>
      </c>
      <c r="K75" s="120" t="s">
        <v>14</v>
      </c>
    </row>
    <row r="76" spans="10:11" x14ac:dyDescent="0.25">
      <c r="J76" s="118" t="s">
        <v>31</v>
      </c>
      <c r="K76" s="120"/>
    </row>
    <row r="78" spans="10:11" x14ac:dyDescent="0.25">
      <c r="J78" s="122" t="s">
        <v>32</v>
      </c>
    </row>
    <row r="79" spans="10:11" x14ac:dyDescent="0.25">
      <c r="J79" s="123" t="s">
        <v>33</v>
      </c>
      <c r="K79" s="120" t="s">
        <v>35</v>
      </c>
    </row>
    <row r="80" spans="10:11" x14ac:dyDescent="0.25">
      <c r="J80" s="123" t="s">
        <v>30</v>
      </c>
      <c r="K80" s="120"/>
    </row>
    <row r="81" spans="10:11" x14ac:dyDescent="0.25">
      <c r="J81" s="123" t="s">
        <v>31</v>
      </c>
      <c r="K81" s="120"/>
    </row>
  </sheetData>
  <mergeCells count="19">
    <mergeCell ref="K79:K81"/>
    <mergeCell ref="K58:K60"/>
    <mergeCell ref="K75:K76"/>
    <mergeCell ref="K54:K55"/>
    <mergeCell ref="K38:K39"/>
    <mergeCell ref="K19:P19"/>
    <mergeCell ref="K20:P20"/>
    <mergeCell ref="A3:G3"/>
    <mergeCell ref="B5:G5"/>
    <mergeCell ref="B6:G6"/>
    <mergeCell ref="B13:G13"/>
    <mergeCell ref="B20:G20"/>
    <mergeCell ref="B12:G12"/>
    <mergeCell ref="B19:G19"/>
    <mergeCell ref="J3:P3"/>
    <mergeCell ref="K5:P5"/>
    <mergeCell ref="K6:P6"/>
    <mergeCell ref="K12:P12"/>
    <mergeCell ref="K13:P13"/>
  </mergeCells>
  <pageMargins left="0.23622047244094491" right="0.23622047244094491" top="0.74803149606299213" bottom="0.74803149606299213" header="0.31496062992125984" footer="0.31496062992125984"/>
  <pageSetup paperSize="9" scale="58" fitToHeight="100" orientation="landscape" r:id="rId1"/>
  <rowBreaks count="1" manualBreakCount="1">
    <brk id="4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>
      <selection activeCell="B1" sqref="B1"/>
    </sheetView>
  </sheetViews>
  <sheetFormatPr baseColWidth="10" defaultColWidth="8.85546875" defaultRowHeight="15" x14ac:dyDescent="0.25"/>
  <cols>
    <col min="1" max="1" width="2.7109375" customWidth="1"/>
    <col min="2" max="2" width="32.7109375" customWidth="1"/>
    <col min="3" max="6" width="14.7109375" style="68" customWidth="1"/>
    <col min="7" max="8" width="2.7109375" customWidth="1"/>
    <col min="9" max="9" width="38" customWidth="1"/>
    <col min="10" max="12" width="13.7109375" style="84" customWidth="1"/>
    <col min="13" max="13" width="2.7109375" customWidth="1"/>
  </cols>
  <sheetData>
    <row r="1" spans="1:12" ht="23.25" x14ac:dyDescent="0.35">
      <c r="A1" s="1" t="s">
        <v>4</v>
      </c>
      <c r="B1" s="1"/>
      <c r="C1" s="67"/>
      <c r="D1" s="67"/>
    </row>
    <row r="2" spans="1:12" s="65" customFormat="1" x14ac:dyDescent="0.25">
      <c r="A2" s="64"/>
      <c r="B2" s="64"/>
      <c r="C2" s="69"/>
      <c r="D2" s="69"/>
      <c r="E2" s="68"/>
      <c r="F2" s="68"/>
      <c r="J2" s="84"/>
      <c r="K2" s="84"/>
      <c r="L2" s="84"/>
    </row>
    <row r="3" spans="1:12" ht="15.75" thickBot="1" x14ac:dyDescent="0.3">
      <c r="B3" s="63" t="s">
        <v>17</v>
      </c>
      <c r="C3" s="70"/>
      <c r="D3" s="70"/>
      <c r="E3" s="70"/>
      <c r="I3" s="63" t="s">
        <v>18</v>
      </c>
      <c r="J3" s="85"/>
      <c r="K3" s="85"/>
      <c r="L3" s="85"/>
    </row>
    <row r="4" spans="1:12" x14ac:dyDescent="0.25">
      <c r="B4" s="5"/>
      <c r="C4" s="71" t="s">
        <v>2</v>
      </c>
      <c r="D4" s="72"/>
      <c r="E4" s="73"/>
      <c r="I4" s="7" t="s">
        <v>3</v>
      </c>
      <c r="J4" s="86" t="s">
        <v>2</v>
      </c>
      <c r="K4" s="87"/>
      <c r="L4" s="88"/>
    </row>
    <row r="5" spans="1:12" ht="15.75" thickBot="1" x14ac:dyDescent="0.3">
      <c r="B5" s="7" t="s">
        <v>3</v>
      </c>
      <c r="C5" s="74">
        <v>300</v>
      </c>
      <c r="D5" s="75">
        <v>3000</v>
      </c>
      <c r="E5" s="76">
        <v>30000</v>
      </c>
      <c r="F5" s="68" t="s">
        <v>21</v>
      </c>
      <c r="I5" s="7"/>
      <c r="J5" s="89">
        <v>300</v>
      </c>
      <c r="K5" s="90">
        <v>3000</v>
      </c>
      <c r="L5" s="91">
        <v>30000</v>
      </c>
    </row>
    <row r="6" spans="1:12" x14ac:dyDescent="0.25">
      <c r="B6" s="8" t="s">
        <v>0</v>
      </c>
      <c r="C6" s="77">
        <v>2399100</v>
      </c>
      <c r="D6" s="77">
        <v>1598200</v>
      </c>
      <c r="E6" s="78">
        <v>154312200</v>
      </c>
      <c r="F6" s="68">
        <f>MIN(C6:E6)</f>
        <v>1598200</v>
      </c>
      <c r="I6" s="8" t="s">
        <v>0</v>
      </c>
      <c r="J6" s="92">
        <f>C6/$F6</f>
        <v>1.5011262670504317</v>
      </c>
      <c r="K6" s="92">
        <f>D6/$F6</f>
        <v>1</v>
      </c>
      <c r="L6" s="92">
        <f>E6/$F6</f>
        <v>96.553747966462268</v>
      </c>
    </row>
    <row r="7" spans="1:12" x14ac:dyDescent="0.25">
      <c r="B7" s="8" t="s">
        <v>5</v>
      </c>
      <c r="C7" s="79">
        <v>1831100</v>
      </c>
      <c r="D7" s="79">
        <v>3542100</v>
      </c>
      <c r="E7" s="80">
        <v>344808200</v>
      </c>
      <c r="F7" s="68">
        <f t="shared" ref="F7:F8" si="0">MIN(C7:E7)</f>
        <v>1831100</v>
      </c>
      <c r="I7" s="8" t="s">
        <v>5</v>
      </c>
      <c r="J7" s="92">
        <f>C7/$F7</f>
        <v>1</v>
      </c>
      <c r="K7" s="92">
        <f>D7/$F7</f>
        <v>1.9344110097755447</v>
      </c>
      <c r="L7" s="92">
        <f t="shared" ref="K7:L8" si="1">E7/$F7</f>
        <v>188.30659166621157</v>
      </c>
    </row>
    <row r="8" spans="1:12" ht="15.75" thickBot="1" x14ac:dyDescent="0.3">
      <c r="B8" s="9" t="s">
        <v>1</v>
      </c>
      <c r="C8" s="81">
        <v>546500</v>
      </c>
      <c r="D8" s="81">
        <v>7612700</v>
      </c>
      <c r="E8" s="82">
        <v>1127866000</v>
      </c>
      <c r="F8" s="68">
        <f t="shared" si="0"/>
        <v>546500</v>
      </c>
      <c r="I8" s="9" t="s">
        <v>1</v>
      </c>
      <c r="J8" s="92">
        <f t="shared" ref="J8" si="2">C8/$F8</f>
        <v>1</v>
      </c>
      <c r="K8" s="92">
        <f t="shared" si="1"/>
        <v>13.929917657822507</v>
      </c>
      <c r="L8" s="92">
        <f t="shared" si="1"/>
        <v>2063.7987191216835</v>
      </c>
    </row>
    <row r="11" spans="1:12" ht="15.75" thickBot="1" x14ac:dyDescent="0.3"/>
    <row r="12" spans="1:12" x14ac:dyDescent="0.25">
      <c r="B12" s="5" t="s">
        <v>27</v>
      </c>
      <c r="C12" s="71" t="s">
        <v>2</v>
      </c>
      <c r="D12" s="72"/>
      <c r="E12" s="73"/>
      <c r="I12" s="5" t="s">
        <v>27</v>
      </c>
      <c r="J12" s="86" t="s">
        <v>2</v>
      </c>
      <c r="K12" s="87"/>
      <c r="L12" s="88"/>
    </row>
    <row r="13" spans="1:12" ht="15.75" thickBot="1" x14ac:dyDescent="0.3">
      <c r="B13" s="7" t="s">
        <v>3</v>
      </c>
      <c r="C13" s="74">
        <v>300</v>
      </c>
      <c r="D13" s="75">
        <v>3000</v>
      </c>
      <c r="E13" s="76">
        <v>30000</v>
      </c>
      <c r="F13" s="68" t="s">
        <v>21</v>
      </c>
      <c r="I13" s="7" t="s">
        <v>3</v>
      </c>
      <c r="J13" s="89">
        <v>300</v>
      </c>
      <c r="K13" s="90">
        <v>3000</v>
      </c>
      <c r="L13" s="91">
        <v>30000</v>
      </c>
    </row>
    <row r="14" spans="1:12" x14ac:dyDescent="0.25">
      <c r="B14" s="8" t="s">
        <v>0</v>
      </c>
      <c r="C14" s="77">
        <v>349906</v>
      </c>
      <c r="D14" s="77">
        <v>1547856</v>
      </c>
      <c r="E14" s="78">
        <v>153428710</v>
      </c>
      <c r="F14" s="68">
        <f>MIN(C14:E14)</f>
        <v>349906</v>
      </c>
      <c r="I14" s="8" t="s">
        <v>0</v>
      </c>
      <c r="J14" s="92">
        <f>C14/$F14</f>
        <v>1</v>
      </c>
      <c r="K14" s="92">
        <f>D14/$F14</f>
        <v>4.4236337759283924</v>
      </c>
      <c r="L14" s="92">
        <f>E14/$F14</f>
        <v>438.48550753630974</v>
      </c>
    </row>
    <row r="15" spans="1:12" x14ac:dyDescent="0.25">
      <c r="B15" s="8" t="s">
        <v>5</v>
      </c>
      <c r="C15" s="79">
        <v>66464</v>
      </c>
      <c r="D15" s="79">
        <v>3515538</v>
      </c>
      <c r="E15" s="80">
        <v>343366838</v>
      </c>
      <c r="F15" s="68">
        <f t="shared" ref="F15:F16" si="3">MIN(C15:E15)</f>
        <v>66464</v>
      </c>
      <c r="I15" s="8" t="s">
        <v>5</v>
      </c>
      <c r="J15" s="92">
        <f>C15/$F15</f>
        <v>1</v>
      </c>
      <c r="K15" s="92">
        <f>D15/$F15</f>
        <v>52.893867356764567</v>
      </c>
      <c r="L15" s="92">
        <f t="shared" ref="L15:L16" si="4">E15/$F15</f>
        <v>5166.2078418391911</v>
      </c>
    </row>
    <row r="16" spans="1:12" ht="15.75" thickBot="1" x14ac:dyDescent="0.3">
      <c r="B16" s="9" t="s">
        <v>1</v>
      </c>
      <c r="C16" s="81">
        <v>101556</v>
      </c>
      <c r="D16" s="81">
        <v>7638136</v>
      </c>
      <c r="E16" s="82">
        <v>1163279766</v>
      </c>
      <c r="F16" s="68">
        <f t="shared" si="3"/>
        <v>101556</v>
      </c>
      <c r="I16" s="9" t="s">
        <v>1</v>
      </c>
      <c r="J16" s="92">
        <f t="shared" ref="J16" si="5">C16/$F16</f>
        <v>1</v>
      </c>
      <c r="K16" s="92">
        <f t="shared" ref="K16" si="6">D16/$F16</f>
        <v>75.211075662688572</v>
      </c>
      <c r="L16" s="92">
        <f t="shared" si="4"/>
        <v>11454.56463429044</v>
      </c>
    </row>
  </sheetData>
  <sheetProtection selectLockedCells="1" selectUnlockedCells="1"/>
  <mergeCells count="4">
    <mergeCell ref="C4:E4"/>
    <mergeCell ref="J4:L4"/>
    <mergeCell ref="C12:E12"/>
    <mergeCell ref="J12:L1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"/>
  <sheetViews>
    <sheetView workbookViewId="0">
      <selection activeCell="H1" sqref="H1"/>
    </sheetView>
  </sheetViews>
  <sheetFormatPr baseColWidth="10" defaultColWidth="8.85546875" defaultRowHeight="15" x14ac:dyDescent="0.25"/>
  <cols>
    <col min="1" max="1" width="2.7109375" customWidth="1"/>
    <col min="2" max="2" width="32.7109375" customWidth="1"/>
    <col min="3" max="6" width="14.7109375" style="68" customWidth="1"/>
    <col min="7" max="8" width="2.7109375" customWidth="1"/>
    <col min="9" max="9" width="34.5703125" customWidth="1"/>
    <col min="10" max="12" width="13.7109375" style="84" customWidth="1"/>
    <col min="13" max="13" width="2.7109375" customWidth="1"/>
  </cols>
  <sheetData>
    <row r="1" spans="1:12" ht="23.25" x14ac:dyDescent="0.35">
      <c r="A1" s="1" t="s">
        <v>26</v>
      </c>
      <c r="B1" s="1"/>
      <c r="C1" s="67"/>
      <c r="D1" s="67"/>
    </row>
    <row r="2" spans="1:12" s="65" customFormat="1" x14ac:dyDescent="0.25">
      <c r="A2" s="64"/>
      <c r="B2" s="64"/>
      <c r="C2" s="69"/>
      <c r="D2" s="69"/>
      <c r="E2" s="68"/>
      <c r="F2" s="68"/>
      <c r="J2" s="84"/>
      <c r="K2" s="84"/>
      <c r="L2" s="84"/>
    </row>
    <row r="3" spans="1:12" ht="15.75" thickBot="1" x14ac:dyDescent="0.3">
      <c r="B3" s="63" t="s">
        <v>17</v>
      </c>
      <c r="C3" s="70"/>
      <c r="D3" s="70"/>
      <c r="E3" s="70"/>
      <c r="I3" s="66" t="s">
        <v>18</v>
      </c>
      <c r="J3" s="93"/>
      <c r="K3" s="93"/>
      <c r="L3" s="93"/>
    </row>
    <row r="4" spans="1:12" x14ac:dyDescent="0.25">
      <c r="B4" s="5"/>
      <c r="C4" s="71" t="s">
        <v>2</v>
      </c>
      <c r="D4" s="72"/>
      <c r="E4" s="73"/>
      <c r="I4" s="7" t="s">
        <v>3</v>
      </c>
      <c r="J4" s="86" t="s">
        <v>2</v>
      </c>
      <c r="K4" s="87"/>
      <c r="L4" s="88"/>
    </row>
    <row r="5" spans="1:12" ht="15.75" thickBot="1" x14ac:dyDescent="0.3">
      <c r="B5" s="7" t="s">
        <v>3</v>
      </c>
      <c r="C5" s="74">
        <v>300</v>
      </c>
      <c r="D5" s="75">
        <v>3000</v>
      </c>
      <c r="E5" s="76">
        <v>30000</v>
      </c>
      <c r="F5" s="68" t="s">
        <v>21</v>
      </c>
      <c r="I5" s="7"/>
      <c r="J5" s="89">
        <v>300</v>
      </c>
      <c r="K5" s="90">
        <v>3000</v>
      </c>
      <c r="L5" s="91">
        <v>30000</v>
      </c>
    </row>
    <row r="6" spans="1:12" x14ac:dyDescent="0.25">
      <c r="B6" s="8" t="s">
        <v>0</v>
      </c>
      <c r="C6" s="77">
        <v>850800</v>
      </c>
      <c r="D6" s="77">
        <v>23900</v>
      </c>
      <c r="E6" s="78">
        <v>85300</v>
      </c>
      <c r="F6" s="68">
        <f>MIN(C6:E6)</f>
        <v>23900</v>
      </c>
      <c r="I6" s="8" t="s">
        <v>0</v>
      </c>
      <c r="J6" s="92">
        <f>C6/$F6</f>
        <v>35.598326359832633</v>
      </c>
      <c r="K6" s="92">
        <f t="shared" ref="K6:L8" si="0">D6/$F6</f>
        <v>1</v>
      </c>
      <c r="L6" s="92">
        <f t="shared" si="0"/>
        <v>3.5690376569037658</v>
      </c>
    </row>
    <row r="7" spans="1:12" x14ac:dyDescent="0.25">
      <c r="B7" s="8" t="s">
        <v>5</v>
      </c>
      <c r="C7" s="79">
        <v>3572900</v>
      </c>
      <c r="D7" s="79">
        <v>1783600</v>
      </c>
      <c r="E7" s="80">
        <v>186877100</v>
      </c>
      <c r="F7" s="68">
        <f t="shared" ref="F7:F8" si="1">MIN(C7:E7)</f>
        <v>1783600</v>
      </c>
      <c r="I7" s="8" t="s">
        <v>5</v>
      </c>
      <c r="J7" s="92">
        <f>C7/$F7</f>
        <v>2.0031957838080285</v>
      </c>
      <c r="K7" s="92">
        <f t="shared" si="0"/>
        <v>1</v>
      </c>
      <c r="L7" s="92">
        <f t="shared" si="0"/>
        <v>104.77522987216865</v>
      </c>
    </row>
    <row r="8" spans="1:12" ht="15.75" thickBot="1" x14ac:dyDescent="0.3">
      <c r="B8" s="9" t="s">
        <v>1</v>
      </c>
      <c r="C8" s="81">
        <v>911400</v>
      </c>
      <c r="D8" s="81">
        <v>886400</v>
      </c>
      <c r="E8" s="82">
        <v>90964500</v>
      </c>
      <c r="F8" s="68">
        <f t="shared" si="1"/>
        <v>886400</v>
      </c>
      <c r="I8" s="9" t="s">
        <v>1</v>
      </c>
      <c r="J8" s="92">
        <f t="shared" ref="J8" si="2">C8/$F8</f>
        <v>1.0282039711191335</v>
      </c>
      <c r="K8" s="92">
        <f t="shared" si="0"/>
        <v>1</v>
      </c>
      <c r="L8" s="92">
        <f t="shared" si="0"/>
        <v>102.62240523465704</v>
      </c>
    </row>
    <row r="11" spans="1:12" ht="15.75" thickBot="1" x14ac:dyDescent="0.3"/>
    <row r="12" spans="1:12" x14ac:dyDescent="0.25">
      <c r="B12" s="5" t="s">
        <v>27</v>
      </c>
      <c r="C12" s="71" t="s">
        <v>2</v>
      </c>
      <c r="D12" s="72"/>
      <c r="E12" s="73"/>
      <c r="I12" s="5" t="s">
        <v>27</v>
      </c>
      <c r="J12" s="86" t="s">
        <v>2</v>
      </c>
      <c r="K12" s="87"/>
      <c r="L12" s="88"/>
    </row>
    <row r="13" spans="1:12" ht="15.75" thickBot="1" x14ac:dyDescent="0.3">
      <c r="B13" s="7" t="s">
        <v>3</v>
      </c>
      <c r="C13" s="74">
        <v>300</v>
      </c>
      <c r="D13" s="75">
        <v>3000</v>
      </c>
      <c r="E13" s="76">
        <v>30000</v>
      </c>
      <c r="F13" s="68" t="s">
        <v>21</v>
      </c>
      <c r="I13" s="7" t="s">
        <v>3</v>
      </c>
      <c r="J13" s="89">
        <v>300</v>
      </c>
      <c r="K13" s="90">
        <v>3000</v>
      </c>
      <c r="L13" s="91">
        <v>30000</v>
      </c>
    </row>
    <row r="14" spans="1:12" x14ac:dyDescent="0.25">
      <c r="B14" s="8" t="s">
        <v>0</v>
      </c>
      <c r="C14" s="77">
        <v>13034</v>
      </c>
      <c r="D14" s="77">
        <v>8262</v>
      </c>
      <c r="E14" s="78">
        <v>46572</v>
      </c>
      <c r="F14" s="68">
        <f>MIN(C14:E14)</f>
        <v>8262</v>
      </c>
      <c r="I14" s="8" t="s">
        <v>0</v>
      </c>
      <c r="J14" s="92">
        <f>C14/$F14</f>
        <v>1.5775841200677803</v>
      </c>
      <c r="K14" s="92">
        <f>D14/$F14</f>
        <v>1</v>
      </c>
      <c r="L14" s="92">
        <f>E14/$F14</f>
        <v>5.6368917937545389</v>
      </c>
    </row>
    <row r="15" spans="1:12" x14ac:dyDescent="0.25">
      <c r="B15" s="8" t="s">
        <v>5</v>
      </c>
      <c r="C15" s="79">
        <v>139418</v>
      </c>
      <c r="D15" s="79">
        <v>1830724</v>
      </c>
      <c r="E15" s="80">
        <v>179668448</v>
      </c>
      <c r="F15" s="68">
        <f>MIN(C15:E15)</f>
        <v>139418</v>
      </c>
      <c r="I15" s="8" t="s">
        <v>5</v>
      </c>
      <c r="J15" s="92">
        <f>C15/$F15</f>
        <v>1</v>
      </c>
      <c r="K15" s="92">
        <f t="shared" ref="K14:K16" si="3">D15/$F15</f>
        <v>13.131188225336757</v>
      </c>
      <c r="L15" s="92">
        <f t="shared" ref="L14:L16" si="4">E15/$F15</f>
        <v>1288.7033811989843</v>
      </c>
    </row>
    <row r="16" spans="1:12" ht="15.75" thickBot="1" x14ac:dyDescent="0.3">
      <c r="B16" s="9" t="s">
        <v>1</v>
      </c>
      <c r="C16" s="81">
        <v>26132</v>
      </c>
      <c r="D16" s="81">
        <v>863594</v>
      </c>
      <c r="E16" s="82">
        <v>87347364</v>
      </c>
      <c r="F16" s="68">
        <f t="shared" ref="F15:F16" si="5">MIN(C16:E16)</f>
        <v>26132</v>
      </c>
      <c r="I16" s="9" t="s">
        <v>1</v>
      </c>
      <c r="J16" s="92">
        <f t="shared" ref="J16" si="6">C16/$F16</f>
        <v>1</v>
      </c>
      <c r="K16" s="92">
        <f t="shared" si="3"/>
        <v>33.047374866064594</v>
      </c>
      <c r="L16" s="92">
        <f t="shared" si="4"/>
        <v>3342.5441604163479</v>
      </c>
    </row>
  </sheetData>
  <mergeCells count="4">
    <mergeCell ref="C4:E4"/>
    <mergeCell ref="J4:L4"/>
    <mergeCell ref="C12:E12"/>
    <mergeCell ref="J12:L1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"/>
  <sheetViews>
    <sheetView workbookViewId="0">
      <selection activeCell="B1" sqref="B1"/>
    </sheetView>
  </sheetViews>
  <sheetFormatPr baseColWidth="10" defaultColWidth="8.85546875" defaultRowHeight="15" x14ac:dyDescent="0.25"/>
  <cols>
    <col min="1" max="1" width="2.7109375" customWidth="1"/>
    <col min="2" max="2" width="32.7109375" customWidth="1"/>
    <col min="3" max="6" width="14.7109375" style="68" customWidth="1"/>
    <col min="7" max="8" width="2.7109375" customWidth="1"/>
    <col min="9" max="9" width="34.5703125" customWidth="1"/>
    <col min="10" max="12" width="13.7109375" style="84" customWidth="1"/>
    <col min="13" max="13" width="2.7109375" customWidth="1"/>
  </cols>
  <sheetData>
    <row r="1" spans="1:12" ht="23.25" x14ac:dyDescent="0.35">
      <c r="A1" s="1" t="s">
        <v>16</v>
      </c>
      <c r="B1" s="1"/>
      <c r="C1" s="67"/>
      <c r="D1" s="67"/>
    </row>
    <row r="2" spans="1:12" s="65" customFormat="1" x14ac:dyDescent="0.25">
      <c r="A2" s="64"/>
      <c r="B2" s="64"/>
      <c r="C2" s="69"/>
      <c r="D2" s="69"/>
      <c r="E2" s="68"/>
      <c r="F2" s="68"/>
      <c r="J2" s="84"/>
      <c r="K2" s="84"/>
      <c r="L2" s="84"/>
    </row>
    <row r="3" spans="1:12" ht="15.75" thickBot="1" x14ac:dyDescent="0.3">
      <c r="B3" s="63" t="s">
        <v>17</v>
      </c>
      <c r="C3" s="70"/>
      <c r="D3" s="70"/>
      <c r="E3" s="70"/>
      <c r="I3" s="62" t="s">
        <v>18</v>
      </c>
      <c r="J3" s="62"/>
      <c r="K3" s="62"/>
      <c r="L3" s="62"/>
    </row>
    <row r="4" spans="1:12" x14ac:dyDescent="0.25">
      <c r="B4" s="5"/>
      <c r="C4" s="71" t="s">
        <v>2</v>
      </c>
      <c r="D4" s="72"/>
      <c r="E4" s="73"/>
      <c r="I4" s="7" t="s">
        <v>3</v>
      </c>
      <c r="J4" s="86" t="s">
        <v>2</v>
      </c>
      <c r="K4" s="87"/>
      <c r="L4" s="88"/>
    </row>
    <row r="5" spans="1:12" ht="15.75" thickBot="1" x14ac:dyDescent="0.3">
      <c r="B5" s="7" t="s">
        <v>3</v>
      </c>
      <c r="C5" s="74">
        <v>300</v>
      </c>
      <c r="D5" s="75">
        <v>3000</v>
      </c>
      <c r="E5" s="76">
        <v>30000</v>
      </c>
      <c r="F5" s="68" t="s">
        <v>21</v>
      </c>
      <c r="I5" s="7"/>
      <c r="J5" s="89">
        <v>300</v>
      </c>
      <c r="K5" s="90">
        <v>3000</v>
      </c>
      <c r="L5" s="91">
        <v>30000</v>
      </c>
    </row>
    <row r="6" spans="1:12" x14ac:dyDescent="0.25">
      <c r="B6" s="8" t="s">
        <v>0</v>
      </c>
      <c r="C6" s="77">
        <v>1799800</v>
      </c>
      <c r="D6" s="77">
        <v>1187000</v>
      </c>
      <c r="E6" s="78">
        <v>114717300</v>
      </c>
      <c r="F6" s="68">
        <f>MIN(C6:E6)</f>
        <v>1187000</v>
      </c>
      <c r="I6" s="8" t="s">
        <v>0</v>
      </c>
      <c r="J6" s="92">
        <f>C6/$F6</f>
        <v>1.5162594776748104</v>
      </c>
      <c r="K6" s="92">
        <f t="shared" ref="K6:L8" si="0">D6/$F6</f>
        <v>1</v>
      </c>
      <c r="L6" s="92">
        <f t="shared" si="0"/>
        <v>96.644734625105301</v>
      </c>
    </row>
    <row r="7" spans="1:12" x14ac:dyDescent="0.25">
      <c r="B7" s="8" t="s">
        <v>5</v>
      </c>
      <c r="C7" s="79">
        <v>1111200</v>
      </c>
      <c r="D7" s="79">
        <v>2363900</v>
      </c>
      <c r="E7" s="80">
        <v>237185800</v>
      </c>
      <c r="F7" s="68">
        <f t="shared" ref="F7:F8" si="1">MIN(C7:E7)</f>
        <v>1111200</v>
      </c>
      <c r="I7" s="8" t="s">
        <v>5</v>
      </c>
      <c r="J7" s="92">
        <f>C7/$F7</f>
        <v>1</v>
      </c>
      <c r="K7" s="92">
        <f t="shared" si="0"/>
        <v>2.127339812814975</v>
      </c>
      <c r="L7" s="92">
        <f t="shared" si="0"/>
        <v>213.45014398848093</v>
      </c>
    </row>
    <row r="8" spans="1:12" ht="15.75" thickBot="1" x14ac:dyDescent="0.3">
      <c r="B8" s="9" t="s">
        <v>1</v>
      </c>
      <c r="C8" s="81">
        <v>375600</v>
      </c>
      <c r="D8" s="81">
        <v>1373000</v>
      </c>
      <c r="E8" s="82">
        <v>117553900</v>
      </c>
      <c r="F8" s="68">
        <f t="shared" si="1"/>
        <v>375600</v>
      </c>
      <c r="I8" s="9" t="s">
        <v>1</v>
      </c>
      <c r="J8" s="92">
        <f t="shared" ref="J8" si="2">C8/$F8</f>
        <v>1</v>
      </c>
      <c r="K8" s="92">
        <f t="shared" si="0"/>
        <v>3.6554845580404685</v>
      </c>
      <c r="L8" s="92">
        <f t="shared" si="0"/>
        <v>312.97630457933974</v>
      </c>
    </row>
    <row r="11" spans="1:12" ht="15.75" thickBot="1" x14ac:dyDescent="0.3"/>
    <row r="12" spans="1:12" x14ac:dyDescent="0.25">
      <c r="B12" s="5" t="s">
        <v>27</v>
      </c>
      <c r="C12" s="71" t="s">
        <v>2</v>
      </c>
      <c r="D12" s="72"/>
      <c r="E12" s="73"/>
      <c r="I12" s="5" t="s">
        <v>27</v>
      </c>
      <c r="J12" s="86" t="s">
        <v>2</v>
      </c>
      <c r="K12" s="87"/>
      <c r="L12" s="88"/>
    </row>
    <row r="13" spans="1:12" ht="15.75" thickBot="1" x14ac:dyDescent="0.3">
      <c r="B13" s="7" t="s">
        <v>3</v>
      </c>
      <c r="C13" s="74">
        <v>300</v>
      </c>
      <c r="D13" s="75">
        <v>3000</v>
      </c>
      <c r="E13" s="76">
        <v>30000</v>
      </c>
      <c r="F13" s="68" t="s">
        <v>21</v>
      </c>
      <c r="I13" s="7" t="s">
        <v>3</v>
      </c>
      <c r="J13" s="89">
        <v>300</v>
      </c>
      <c r="K13" s="90">
        <v>3000</v>
      </c>
      <c r="L13" s="91">
        <v>30000</v>
      </c>
    </row>
    <row r="14" spans="1:12" x14ac:dyDescent="0.25">
      <c r="B14" s="8" t="s">
        <v>0</v>
      </c>
      <c r="C14" s="77">
        <v>145122</v>
      </c>
      <c r="D14" s="77">
        <v>1168566</v>
      </c>
      <c r="E14" s="78">
        <v>116232426</v>
      </c>
      <c r="F14" s="68">
        <f>MIN(C14:E14)</f>
        <v>145122</v>
      </c>
      <c r="I14" s="8" t="s">
        <v>0</v>
      </c>
      <c r="J14" s="92">
        <f>C14/$F14</f>
        <v>1</v>
      </c>
      <c r="K14" s="92">
        <f t="shared" ref="K14:K16" si="3">D14/$F14</f>
        <v>8.0523008227560258</v>
      </c>
      <c r="L14" s="92">
        <f t="shared" ref="L14:L16" si="4">E14/$F14</f>
        <v>800.92905279695708</v>
      </c>
    </row>
    <row r="15" spans="1:12" x14ac:dyDescent="0.25">
      <c r="B15" s="8" t="s">
        <v>5</v>
      </c>
      <c r="C15" s="79">
        <v>58454</v>
      </c>
      <c r="D15" s="79">
        <v>2357238</v>
      </c>
      <c r="E15" s="80">
        <v>232766738</v>
      </c>
      <c r="F15" s="68">
        <f t="shared" ref="F15:F16" si="5">MIN(C15:E15)</f>
        <v>58454</v>
      </c>
      <c r="I15" s="8" t="s">
        <v>5</v>
      </c>
      <c r="J15" s="92">
        <f>C15/$F15</f>
        <v>1</v>
      </c>
      <c r="K15" s="92">
        <f t="shared" si="3"/>
        <v>40.326376295890789</v>
      </c>
      <c r="L15" s="92">
        <f t="shared" si="4"/>
        <v>3982.0497827351423</v>
      </c>
    </row>
    <row r="16" spans="1:12" ht="15.75" thickBot="1" x14ac:dyDescent="0.3">
      <c r="B16" s="9" t="s">
        <v>1</v>
      </c>
      <c r="C16" s="81">
        <v>29600</v>
      </c>
      <c r="D16" s="81">
        <v>1435146</v>
      </c>
      <c r="E16" s="82">
        <v>118812212</v>
      </c>
      <c r="F16" s="68">
        <f t="shared" si="5"/>
        <v>29600</v>
      </c>
      <c r="I16" s="9" t="s">
        <v>1</v>
      </c>
      <c r="J16" s="92">
        <f t="shared" ref="J16" si="6">C16/$F16</f>
        <v>1</v>
      </c>
      <c r="K16" s="92">
        <f t="shared" si="3"/>
        <v>48.484662162162159</v>
      </c>
      <c r="L16" s="92">
        <f t="shared" si="4"/>
        <v>4013.9260810810811</v>
      </c>
    </row>
  </sheetData>
  <mergeCells count="5">
    <mergeCell ref="C4:E4"/>
    <mergeCell ref="I3:L3"/>
    <mergeCell ref="J4:L4"/>
    <mergeCell ref="C12:E12"/>
    <mergeCell ref="J12:L1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"/>
  <sheetViews>
    <sheetView workbookViewId="0">
      <selection activeCell="B1" sqref="B1"/>
    </sheetView>
  </sheetViews>
  <sheetFormatPr baseColWidth="10" defaultColWidth="8.85546875" defaultRowHeight="15" x14ac:dyDescent="0.25"/>
  <cols>
    <col min="1" max="1" width="2.7109375" customWidth="1"/>
    <col min="2" max="2" width="32.7109375" customWidth="1"/>
    <col min="3" max="6" width="14.7109375" style="68" customWidth="1"/>
    <col min="7" max="8" width="2.7109375" customWidth="1"/>
    <col min="9" max="9" width="35.5703125" customWidth="1"/>
    <col min="10" max="12" width="13.7109375" style="84" customWidth="1"/>
    <col min="13" max="13" width="2.7109375" customWidth="1"/>
  </cols>
  <sheetData>
    <row r="1" spans="1:12" ht="23.25" x14ac:dyDescent="0.35">
      <c r="A1" s="1" t="s">
        <v>6</v>
      </c>
      <c r="B1" s="1"/>
      <c r="C1" s="67"/>
      <c r="D1" s="67"/>
    </row>
    <row r="2" spans="1:12" s="65" customFormat="1" x14ac:dyDescent="0.25">
      <c r="A2" s="64"/>
      <c r="B2" s="64"/>
      <c r="C2" s="69"/>
      <c r="D2" s="69"/>
      <c r="E2" s="68"/>
      <c r="F2" s="68"/>
      <c r="J2" s="84"/>
      <c r="K2" s="84"/>
      <c r="L2" s="84"/>
    </row>
    <row r="3" spans="1:12" ht="15.75" thickBot="1" x14ac:dyDescent="0.3">
      <c r="B3" s="63" t="s">
        <v>17</v>
      </c>
      <c r="C3" s="70"/>
      <c r="D3" s="70"/>
      <c r="E3" s="70"/>
      <c r="I3" s="62" t="s">
        <v>18</v>
      </c>
      <c r="J3" s="62"/>
      <c r="K3" s="62"/>
      <c r="L3" s="62"/>
    </row>
    <row r="4" spans="1:12" x14ac:dyDescent="0.25">
      <c r="B4" s="5"/>
      <c r="C4" s="71" t="s">
        <v>2</v>
      </c>
      <c r="D4" s="72"/>
      <c r="E4" s="73"/>
      <c r="I4" s="7" t="s">
        <v>3</v>
      </c>
      <c r="J4" s="86" t="s">
        <v>2</v>
      </c>
      <c r="K4" s="87"/>
      <c r="L4" s="88"/>
    </row>
    <row r="5" spans="1:12" ht="15.75" thickBot="1" x14ac:dyDescent="0.3">
      <c r="B5" s="7" t="s">
        <v>3</v>
      </c>
      <c r="C5" s="74">
        <v>300</v>
      </c>
      <c r="D5" s="75">
        <v>3000</v>
      </c>
      <c r="E5" s="76">
        <v>30000</v>
      </c>
      <c r="F5" s="68" t="s">
        <v>21</v>
      </c>
      <c r="I5" s="7"/>
      <c r="J5" s="89">
        <v>300</v>
      </c>
      <c r="K5" s="90">
        <v>3000</v>
      </c>
      <c r="L5" s="91">
        <v>30000</v>
      </c>
    </row>
    <row r="6" spans="1:12" x14ac:dyDescent="0.25">
      <c r="B6" s="8" t="s">
        <v>0</v>
      </c>
      <c r="C6" s="77">
        <v>567800</v>
      </c>
      <c r="D6" s="77">
        <v>3500</v>
      </c>
      <c r="E6" s="78">
        <v>20300</v>
      </c>
      <c r="F6" s="68">
        <f>MIN(C6:E6)</f>
        <v>3500</v>
      </c>
      <c r="I6" s="8" t="s">
        <v>0</v>
      </c>
      <c r="J6" s="92">
        <f>C6/$F6</f>
        <v>162.22857142857143</v>
      </c>
      <c r="K6" s="92">
        <f t="shared" ref="K6:L8" si="0">D6/$F6</f>
        <v>1</v>
      </c>
      <c r="L6" s="92">
        <f t="shared" si="0"/>
        <v>5.8</v>
      </c>
    </row>
    <row r="7" spans="1:12" x14ac:dyDescent="0.25">
      <c r="B7" s="8" t="s">
        <v>5</v>
      </c>
      <c r="C7" s="79">
        <v>541000</v>
      </c>
      <c r="D7" s="79">
        <v>1140800</v>
      </c>
      <c r="E7" s="80">
        <v>71191300</v>
      </c>
      <c r="F7" s="68">
        <f t="shared" ref="F7:F8" si="1">MIN(C7:E7)</f>
        <v>541000</v>
      </c>
      <c r="I7" s="8" t="s">
        <v>5</v>
      </c>
      <c r="J7" s="92">
        <f>C7/$F7</f>
        <v>1</v>
      </c>
      <c r="K7" s="92">
        <f t="shared" si="0"/>
        <v>2.1086876155268022</v>
      </c>
      <c r="L7" s="92">
        <f t="shared" si="0"/>
        <v>131.59205175600741</v>
      </c>
    </row>
    <row r="8" spans="1:12" ht="15.75" thickBot="1" x14ac:dyDescent="0.3">
      <c r="B8" s="9" t="s">
        <v>1</v>
      </c>
      <c r="C8" s="81">
        <v>43200</v>
      </c>
      <c r="D8" s="81">
        <v>770300</v>
      </c>
      <c r="E8" s="82">
        <v>724228400</v>
      </c>
      <c r="F8" s="68">
        <f t="shared" si="1"/>
        <v>43200</v>
      </c>
      <c r="I8" s="9" t="s">
        <v>1</v>
      </c>
      <c r="J8" s="92">
        <f t="shared" ref="J8" si="2">C8/$F8</f>
        <v>1</v>
      </c>
      <c r="K8" s="92">
        <f t="shared" si="0"/>
        <v>17.831018518518519</v>
      </c>
      <c r="L8" s="92">
        <f t="shared" si="0"/>
        <v>16764.546296296296</v>
      </c>
    </row>
    <row r="11" spans="1:12" ht="15.75" thickBot="1" x14ac:dyDescent="0.3"/>
    <row r="12" spans="1:12" x14ac:dyDescent="0.25">
      <c r="B12" s="5" t="s">
        <v>27</v>
      </c>
      <c r="C12" s="71" t="s">
        <v>2</v>
      </c>
      <c r="D12" s="72"/>
      <c r="E12" s="73"/>
      <c r="I12" s="5" t="s">
        <v>27</v>
      </c>
      <c r="J12" s="86" t="s">
        <v>2</v>
      </c>
      <c r="K12" s="87"/>
      <c r="L12" s="88"/>
    </row>
    <row r="13" spans="1:12" ht="15.75" thickBot="1" x14ac:dyDescent="0.3">
      <c r="B13" s="7" t="s">
        <v>3</v>
      </c>
      <c r="C13" s="74">
        <v>300</v>
      </c>
      <c r="D13" s="75">
        <v>3000</v>
      </c>
      <c r="E13" s="76">
        <v>30000</v>
      </c>
      <c r="F13" s="68" t="s">
        <v>21</v>
      </c>
      <c r="I13" s="7" t="s">
        <v>3</v>
      </c>
      <c r="J13" s="89">
        <v>300</v>
      </c>
      <c r="K13" s="90">
        <v>3000</v>
      </c>
      <c r="L13" s="91">
        <v>30000</v>
      </c>
    </row>
    <row r="14" spans="1:12" x14ac:dyDescent="0.25">
      <c r="B14" s="8" t="s">
        <v>0</v>
      </c>
      <c r="C14" s="77">
        <v>2616</v>
      </c>
      <c r="D14" s="77">
        <v>2306</v>
      </c>
      <c r="E14" s="78">
        <v>21980</v>
      </c>
      <c r="F14" s="68">
        <f>MIN(C14:E14)</f>
        <v>2306</v>
      </c>
      <c r="I14" s="8" t="s">
        <v>0</v>
      </c>
      <c r="J14" s="92">
        <f>C14/$F14</f>
        <v>1.1344319167389418</v>
      </c>
      <c r="K14" s="92">
        <f t="shared" ref="K14:K16" si="3">D14/$F14</f>
        <v>1</v>
      </c>
      <c r="L14" s="92">
        <f t="shared" ref="L14:L16" si="4">E14/$F14</f>
        <v>9.5316565481352988</v>
      </c>
    </row>
    <row r="15" spans="1:12" x14ac:dyDescent="0.25">
      <c r="B15" s="8" t="s">
        <v>5</v>
      </c>
      <c r="C15" s="79">
        <v>112014</v>
      </c>
      <c r="D15" s="79">
        <v>916560</v>
      </c>
      <c r="E15" s="80">
        <v>70348832</v>
      </c>
      <c r="F15" s="68">
        <f t="shared" ref="F15:F16" si="5">MIN(C15:E15)</f>
        <v>112014</v>
      </c>
      <c r="I15" s="8" t="s">
        <v>5</v>
      </c>
      <c r="J15" s="92">
        <f>C15/$F15</f>
        <v>1</v>
      </c>
      <c r="K15" s="92">
        <f t="shared" si="3"/>
        <v>8.1825486099951785</v>
      </c>
      <c r="L15" s="92">
        <f t="shared" si="4"/>
        <v>628.03606692020639</v>
      </c>
    </row>
    <row r="16" spans="1:12" ht="15.75" thickBot="1" x14ac:dyDescent="0.3">
      <c r="B16" s="9" t="s">
        <v>1</v>
      </c>
      <c r="C16" s="81">
        <v>247734</v>
      </c>
      <c r="D16" s="81">
        <v>5492554</v>
      </c>
      <c r="E16" s="82">
        <v>835427622</v>
      </c>
      <c r="F16" s="68">
        <f t="shared" si="5"/>
        <v>247734</v>
      </c>
      <c r="I16" s="9" t="s">
        <v>1</v>
      </c>
      <c r="J16" s="92">
        <f t="shared" ref="J16" si="6">C16/$F16</f>
        <v>1</v>
      </c>
      <c r="K16" s="92">
        <f t="shared" si="3"/>
        <v>22.171175535049692</v>
      </c>
      <c r="L16" s="92">
        <f t="shared" si="4"/>
        <v>3372.2768049601591</v>
      </c>
    </row>
  </sheetData>
  <mergeCells count="5">
    <mergeCell ref="C4:E4"/>
    <mergeCell ref="I3:L3"/>
    <mergeCell ref="J4:L4"/>
    <mergeCell ref="C12:E12"/>
    <mergeCell ref="J12:L1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8"/>
  <sheetViews>
    <sheetView workbookViewId="0">
      <selection activeCell="H4" sqref="H4"/>
    </sheetView>
  </sheetViews>
  <sheetFormatPr baseColWidth="10" defaultColWidth="8.85546875" defaultRowHeight="15" x14ac:dyDescent="0.25"/>
  <cols>
    <col min="1" max="1" width="2.7109375" customWidth="1"/>
    <col min="2" max="2" width="32.7109375" customWidth="1"/>
    <col min="3" max="6" width="14.7109375" style="68" customWidth="1"/>
    <col min="7" max="8" width="2.7109375" customWidth="1"/>
    <col min="9" max="9" width="33" customWidth="1"/>
    <col min="10" max="12" width="13.7109375" style="84" customWidth="1"/>
    <col min="13" max="13" width="2.7109375" customWidth="1"/>
  </cols>
  <sheetData>
    <row r="1" spans="1:12" ht="23.25" x14ac:dyDescent="0.35">
      <c r="A1" s="1" t="s">
        <v>25</v>
      </c>
      <c r="B1" s="1"/>
      <c r="C1" s="67"/>
      <c r="D1" s="67"/>
    </row>
    <row r="2" spans="1:12" s="65" customFormat="1" x14ac:dyDescent="0.25">
      <c r="A2" s="64"/>
      <c r="B2" s="64"/>
      <c r="C2" s="69"/>
      <c r="D2" s="69"/>
      <c r="E2" s="68"/>
      <c r="F2" s="68"/>
      <c r="J2" s="84"/>
      <c r="K2" s="84"/>
      <c r="L2" s="84"/>
    </row>
    <row r="3" spans="1:12" ht="15.75" thickBot="1" x14ac:dyDescent="0.3">
      <c r="B3" s="63" t="s">
        <v>17</v>
      </c>
      <c r="I3" s="62" t="s">
        <v>18</v>
      </c>
      <c r="J3" s="62"/>
      <c r="K3" s="62"/>
      <c r="L3" s="62"/>
    </row>
    <row r="4" spans="1:12" x14ac:dyDescent="0.25">
      <c r="B4" s="5"/>
      <c r="C4" s="71" t="s">
        <v>2</v>
      </c>
      <c r="D4" s="72"/>
      <c r="E4" s="73"/>
      <c r="I4" s="7" t="s">
        <v>3</v>
      </c>
      <c r="J4" s="86" t="s">
        <v>2</v>
      </c>
      <c r="K4" s="87"/>
      <c r="L4" s="88"/>
    </row>
    <row r="5" spans="1:12" ht="15.75" thickBot="1" x14ac:dyDescent="0.3">
      <c r="B5" s="7" t="s">
        <v>3</v>
      </c>
      <c r="C5" s="74">
        <v>300</v>
      </c>
      <c r="D5" s="75">
        <v>3000</v>
      </c>
      <c r="E5" s="76">
        <v>30000</v>
      </c>
      <c r="F5" s="68" t="s">
        <v>21</v>
      </c>
      <c r="I5" s="7"/>
      <c r="J5" s="89">
        <v>300</v>
      </c>
      <c r="K5" s="90">
        <v>3000</v>
      </c>
      <c r="L5" s="91">
        <v>30000</v>
      </c>
    </row>
    <row r="6" spans="1:12" x14ac:dyDescent="0.25">
      <c r="B6" s="8" t="s">
        <v>0</v>
      </c>
      <c r="C6" s="77">
        <v>789600</v>
      </c>
      <c r="D6" s="77">
        <v>197100</v>
      </c>
      <c r="E6" s="78">
        <v>85300</v>
      </c>
      <c r="F6" s="68">
        <f>MIN(C6:E6)</f>
        <v>85300</v>
      </c>
      <c r="I6" s="8" t="s">
        <v>0</v>
      </c>
      <c r="J6" s="92">
        <f>C6/$F6</f>
        <v>9.2567409144196944</v>
      </c>
      <c r="K6" s="92">
        <f t="shared" ref="K6:L8" si="0">D6/$F6</f>
        <v>2.3106682297772569</v>
      </c>
      <c r="L6" s="92">
        <f t="shared" si="0"/>
        <v>1</v>
      </c>
    </row>
    <row r="7" spans="1:12" x14ac:dyDescent="0.25">
      <c r="B7" s="8" t="s">
        <v>5</v>
      </c>
      <c r="C7" s="79">
        <v>638700</v>
      </c>
      <c r="D7" s="79">
        <v>698100</v>
      </c>
      <c r="E7" s="80">
        <v>186877100</v>
      </c>
      <c r="F7" s="68">
        <f t="shared" ref="F7:F8" si="1">MIN(C7:E7)</f>
        <v>638700</v>
      </c>
      <c r="I7" s="8" t="s">
        <v>5</v>
      </c>
      <c r="J7" s="92">
        <f>C7/$F7</f>
        <v>1</v>
      </c>
      <c r="K7" s="92">
        <f t="shared" si="0"/>
        <v>1.0930014091122593</v>
      </c>
      <c r="L7" s="92">
        <f t="shared" si="0"/>
        <v>292.58979176452169</v>
      </c>
    </row>
    <row r="8" spans="1:12" ht="15.75" thickBot="1" x14ac:dyDescent="0.3">
      <c r="B8" s="9" t="s">
        <v>1</v>
      </c>
      <c r="C8" s="81">
        <v>316200</v>
      </c>
      <c r="D8" s="81">
        <v>882400</v>
      </c>
      <c r="E8" s="82">
        <v>90964500</v>
      </c>
      <c r="F8" s="68">
        <f t="shared" si="1"/>
        <v>316200</v>
      </c>
      <c r="I8" s="9" t="s">
        <v>1</v>
      </c>
      <c r="J8" s="92">
        <f t="shared" ref="J8" si="2">C8/$F8</f>
        <v>1</v>
      </c>
      <c r="K8" s="92">
        <f t="shared" si="0"/>
        <v>2.790638836179633</v>
      </c>
      <c r="L8" s="92">
        <f t="shared" si="0"/>
        <v>287.68026565464896</v>
      </c>
    </row>
    <row r="9" spans="1:12" x14ac:dyDescent="0.25">
      <c r="B9" t="s">
        <v>19</v>
      </c>
    </row>
    <row r="11" spans="1:12" ht="15.75" thickBot="1" x14ac:dyDescent="0.3"/>
    <row r="12" spans="1:12" x14ac:dyDescent="0.25">
      <c r="B12" s="5" t="s">
        <v>27</v>
      </c>
      <c r="C12" s="71" t="s">
        <v>2</v>
      </c>
      <c r="D12" s="72"/>
      <c r="E12" s="73"/>
      <c r="I12" s="5" t="s">
        <v>27</v>
      </c>
      <c r="J12" s="86" t="s">
        <v>2</v>
      </c>
      <c r="K12" s="87"/>
      <c r="L12" s="88"/>
    </row>
    <row r="13" spans="1:12" ht="15.75" thickBot="1" x14ac:dyDescent="0.3">
      <c r="B13" s="7" t="s">
        <v>3</v>
      </c>
      <c r="C13" s="74">
        <v>300</v>
      </c>
      <c r="D13" s="75">
        <v>3000</v>
      </c>
      <c r="E13" s="76">
        <v>30000</v>
      </c>
      <c r="F13" s="68" t="s">
        <v>21</v>
      </c>
      <c r="I13" s="7" t="s">
        <v>3</v>
      </c>
      <c r="J13" s="89">
        <v>300</v>
      </c>
      <c r="K13" s="90">
        <v>3000</v>
      </c>
      <c r="L13" s="91">
        <v>30000</v>
      </c>
    </row>
    <row r="14" spans="1:12" x14ac:dyDescent="0.25">
      <c r="B14" s="8" t="s">
        <v>0</v>
      </c>
      <c r="C14" s="77">
        <v>71034</v>
      </c>
      <c r="D14" s="77">
        <v>66970</v>
      </c>
      <c r="E14" s="78">
        <v>46572</v>
      </c>
      <c r="F14" s="68">
        <f>MIN(C14:E14)</f>
        <v>46572</v>
      </c>
      <c r="I14" s="8" t="s">
        <v>0</v>
      </c>
      <c r="J14" s="92">
        <f>C14/$F14</f>
        <v>1.5252512239113631</v>
      </c>
      <c r="K14" s="92">
        <f t="shared" ref="K14:K16" si="3">D14/$F14</f>
        <v>1.4379884909387615</v>
      </c>
      <c r="L14" s="92">
        <f t="shared" ref="L14:L16" si="4">E14/$F14</f>
        <v>1</v>
      </c>
    </row>
    <row r="15" spans="1:12" x14ac:dyDescent="0.25">
      <c r="B15" s="8" t="s">
        <v>5</v>
      </c>
      <c r="C15" s="79">
        <v>32790</v>
      </c>
      <c r="D15" s="79">
        <v>124806</v>
      </c>
      <c r="E15" s="80">
        <v>179668448</v>
      </c>
      <c r="F15" s="68">
        <f t="shared" ref="F15:F16" si="5">MIN(C15:E15)</f>
        <v>32790</v>
      </c>
      <c r="I15" s="8" t="s">
        <v>5</v>
      </c>
      <c r="J15" s="92">
        <f>C15/$F15</f>
        <v>1</v>
      </c>
      <c r="K15" s="92">
        <f t="shared" si="3"/>
        <v>3.8062214089661484</v>
      </c>
      <c r="L15" s="92">
        <f t="shared" si="4"/>
        <v>5479.3671241232087</v>
      </c>
    </row>
    <row r="16" spans="1:12" ht="15.75" thickBot="1" x14ac:dyDescent="0.3">
      <c r="B16" s="9" t="s">
        <v>1</v>
      </c>
      <c r="C16" s="81">
        <v>52302</v>
      </c>
      <c r="D16" s="81">
        <v>311238</v>
      </c>
      <c r="E16" s="82">
        <v>87347364</v>
      </c>
      <c r="F16" s="68">
        <f t="shared" si="5"/>
        <v>52302</v>
      </c>
      <c r="I16" s="9" t="s">
        <v>1</v>
      </c>
      <c r="J16" s="92">
        <f t="shared" ref="J16" si="6">C16/$F16</f>
        <v>1</v>
      </c>
      <c r="K16" s="92">
        <f t="shared" si="3"/>
        <v>5.9507858208099114</v>
      </c>
      <c r="L16" s="92">
        <f t="shared" si="4"/>
        <v>1670.0578180566708</v>
      </c>
    </row>
    <row r="18" spans="9:9" x14ac:dyDescent="0.25">
      <c r="I18" s="39"/>
    </row>
  </sheetData>
  <mergeCells count="5">
    <mergeCell ref="I3:L3"/>
    <mergeCell ref="C4:E4"/>
    <mergeCell ref="J4:L4"/>
    <mergeCell ref="C12:E12"/>
    <mergeCell ref="J12:L12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8"/>
  <sheetViews>
    <sheetView workbookViewId="0"/>
  </sheetViews>
  <sheetFormatPr baseColWidth="10" defaultColWidth="8.85546875" defaultRowHeight="15" x14ac:dyDescent="0.25"/>
  <cols>
    <col min="1" max="1" width="2.7109375" customWidth="1"/>
    <col min="2" max="2" width="32.7109375" customWidth="1"/>
    <col min="3" max="6" width="14.7109375" style="68" customWidth="1"/>
    <col min="7" max="8" width="2.7109375" customWidth="1"/>
    <col min="9" max="9" width="33" customWidth="1"/>
    <col min="10" max="12" width="13.7109375" style="84" customWidth="1"/>
    <col min="13" max="13" width="2.7109375" customWidth="1"/>
  </cols>
  <sheetData>
    <row r="1" spans="1:12" ht="23.25" x14ac:dyDescent="0.35">
      <c r="A1" s="1" t="s">
        <v>13</v>
      </c>
      <c r="B1" s="1"/>
      <c r="C1" s="67"/>
      <c r="D1" s="67"/>
    </row>
    <row r="2" spans="1:12" s="65" customFormat="1" x14ac:dyDescent="0.25">
      <c r="A2" s="64"/>
      <c r="B2" s="64"/>
      <c r="C2" s="69"/>
      <c r="D2" s="69"/>
      <c r="E2" s="68"/>
      <c r="F2" s="68"/>
      <c r="J2" s="84"/>
      <c r="K2" s="84"/>
      <c r="L2" s="84"/>
    </row>
    <row r="3" spans="1:12" ht="15.75" thickBot="1" x14ac:dyDescent="0.3">
      <c r="B3" s="63" t="s">
        <v>17</v>
      </c>
      <c r="I3" s="62" t="s">
        <v>18</v>
      </c>
      <c r="J3" s="62"/>
      <c r="K3" s="62"/>
      <c r="L3" s="62"/>
    </row>
    <row r="4" spans="1:12" x14ac:dyDescent="0.25">
      <c r="B4" s="5"/>
      <c r="C4" s="71" t="s">
        <v>2</v>
      </c>
      <c r="D4" s="72"/>
      <c r="E4" s="73"/>
      <c r="I4" s="7" t="s">
        <v>3</v>
      </c>
      <c r="J4" s="86" t="s">
        <v>2</v>
      </c>
      <c r="K4" s="87"/>
      <c r="L4" s="88"/>
    </row>
    <row r="5" spans="1:12" ht="15.75" thickBot="1" x14ac:dyDescent="0.3">
      <c r="B5" s="7" t="s">
        <v>3</v>
      </c>
      <c r="C5" s="74">
        <v>300</v>
      </c>
      <c r="D5" s="75">
        <v>3000</v>
      </c>
      <c r="E5" s="76">
        <v>30000</v>
      </c>
      <c r="F5" s="68" t="s">
        <v>21</v>
      </c>
      <c r="I5" s="7"/>
      <c r="J5" s="89">
        <v>300</v>
      </c>
      <c r="K5" s="90">
        <v>3000</v>
      </c>
      <c r="L5" s="91">
        <v>30000</v>
      </c>
    </row>
    <row r="6" spans="1:12" x14ac:dyDescent="0.25">
      <c r="B6" s="8" t="s">
        <v>0</v>
      </c>
      <c r="C6" s="77">
        <v>803600</v>
      </c>
      <c r="D6" s="77">
        <v>63600</v>
      </c>
      <c r="E6" s="78">
        <v>130100</v>
      </c>
      <c r="F6" s="68">
        <f>MIN(C6:E6)</f>
        <v>63600</v>
      </c>
      <c r="I6" s="8" t="s">
        <v>0</v>
      </c>
      <c r="J6" s="92">
        <f>C6/$F6</f>
        <v>12.635220125786164</v>
      </c>
      <c r="K6" s="92">
        <f t="shared" ref="K6:L8" si="0">D6/$F6</f>
        <v>1</v>
      </c>
      <c r="L6" s="92">
        <f t="shared" si="0"/>
        <v>2.0455974842767297</v>
      </c>
    </row>
    <row r="7" spans="1:12" x14ac:dyDescent="0.25">
      <c r="B7" s="8" t="s">
        <v>5</v>
      </c>
      <c r="C7" s="79">
        <v>96600</v>
      </c>
      <c r="D7" s="79">
        <v>79300</v>
      </c>
      <c r="E7" s="80">
        <v>167300</v>
      </c>
      <c r="F7" s="68">
        <f t="shared" ref="F7:F8" si="1">MIN(C7:E7)</f>
        <v>79300</v>
      </c>
      <c r="I7" s="8" t="s">
        <v>5</v>
      </c>
      <c r="J7" s="92">
        <f>C7/$F7</f>
        <v>1.2181588902900378</v>
      </c>
      <c r="K7" s="92">
        <f t="shared" si="0"/>
        <v>1</v>
      </c>
      <c r="L7" s="92">
        <f t="shared" si="0"/>
        <v>2.1097099621689788</v>
      </c>
    </row>
    <row r="8" spans="1:12" ht="15.75" thickBot="1" x14ac:dyDescent="0.3">
      <c r="B8" s="9" t="s">
        <v>1</v>
      </c>
      <c r="C8" s="81">
        <v>84900</v>
      </c>
      <c r="D8" s="81">
        <v>86600</v>
      </c>
      <c r="E8" s="82">
        <v>329500</v>
      </c>
      <c r="F8" s="68">
        <f t="shared" si="1"/>
        <v>84900</v>
      </c>
      <c r="I8" s="9" t="s">
        <v>1</v>
      </c>
      <c r="J8" s="92">
        <f t="shared" ref="J8" si="2">C8/$F8</f>
        <v>1</v>
      </c>
      <c r="K8" s="92">
        <f t="shared" si="0"/>
        <v>1.0200235571260305</v>
      </c>
      <c r="L8" s="92">
        <f t="shared" si="0"/>
        <v>3.8810365135453475</v>
      </c>
    </row>
    <row r="11" spans="1:12" ht="15.75" thickBot="1" x14ac:dyDescent="0.3"/>
    <row r="12" spans="1:12" x14ac:dyDescent="0.25">
      <c r="B12" s="5" t="s">
        <v>27</v>
      </c>
      <c r="C12" s="71" t="s">
        <v>2</v>
      </c>
      <c r="D12" s="72"/>
      <c r="E12" s="73"/>
      <c r="I12" s="5" t="s">
        <v>27</v>
      </c>
      <c r="J12" s="86" t="s">
        <v>2</v>
      </c>
      <c r="K12" s="87"/>
      <c r="L12" s="88"/>
    </row>
    <row r="13" spans="1:12" ht="15.75" thickBot="1" x14ac:dyDescent="0.3">
      <c r="B13" s="7" t="s">
        <v>3</v>
      </c>
      <c r="C13" s="74">
        <v>300</v>
      </c>
      <c r="D13" s="75">
        <v>3000</v>
      </c>
      <c r="E13" s="76">
        <v>30000</v>
      </c>
      <c r="F13" s="68" t="s">
        <v>21</v>
      </c>
      <c r="I13" s="7" t="s">
        <v>3</v>
      </c>
      <c r="J13" s="89">
        <v>300</v>
      </c>
      <c r="K13" s="90">
        <v>3000</v>
      </c>
      <c r="L13" s="91">
        <v>30000</v>
      </c>
    </row>
    <row r="14" spans="1:12" x14ac:dyDescent="0.25">
      <c r="B14" s="8" t="s">
        <v>0</v>
      </c>
      <c r="C14" s="77">
        <v>27564</v>
      </c>
      <c r="D14" s="77">
        <v>50778</v>
      </c>
      <c r="E14" s="78">
        <v>131600</v>
      </c>
      <c r="F14" s="68">
        <f>MIN(C14:E14)</f>
        <v>27564</v>
      </c>
      <c r="I14" s="8" t="s">
        <v>0</v>
      </c>
      <c r="J14" s="92">
        <f>C14/$F14</f>
        <v>1</v>
      </c>
      <c r="K14" s="92">
        <f t="shared" ref="K14:K16" si="3">D14/$F14</f>
        <v>1.8421854592947322</v>
      </c>
      <c r="L14" s="92">
        <f t="shared" ref="L14:L16" si="4">E14/$F14</f>
        <v>4.7743433463938469</v>
      </c>
    </row>
    <row r="15" spans="1:12" x14ac:dyDescent="0.25">
      <c r="B15" s="8" t="s">
        <v>5</v>
      </c>
      <c r="C15" s="79">
        <v>23852</v>
      </c>
      <c r="D15" s="79">
        <v>74844</v>
      </c>
      <c r="E15" s="80">
        <v>159706</v>
      </c>
      <c r="F15" s="68">
        <f t="shared" ref="F15:F16" si="5">MIN(C15:E15)</f>
        <v>23852</v>
      </c>
      <c r="I15" s="8" t="s">
        <v>5</v>
      </c>
      <c r="J15" s="92">
        <f>C15/$F15</f>
        <v>1</v>
      </c>
      <c r="K15" s="92">
        <f t="shared" si="3"/>
        <v>3.1378500754653698</v>
      </c>
      <c r="L15" s="92">
        <f t="shared" si="4"/>
        <v>6.6957068589636091</v>
      </c>
    </row>
    <row r="16" spans="1:12" ht="15.75" thickBot="1" x14ac:dyDescent="0.3">
      <c r="B16" s="9" t="s">
        <v>1</v>
      </c>
      <c r="C16" s="81">
        <v>7988</v>
      </c>
      <c r="D16" s="81">
        <v>37856</v>
      </c>
      <c r="E16" s="82">
        <v>230036</v>
      </c>
      <c r="F16" s="68">
        <f t="shared" si="5"/>
        <v>7988</v>
      </c>
      <c r="I16" s="9" t="s">
        <v>1</v>
      </c>
      <c r="J16" s="92">
        <f t="shared" ref="J16" si="6">C16/$F16</f>
        <v>1</v>
      </c>
      <c r="K16" s="92">
        <f t="shared" si="3"/>
        <v>4.7391086629944921</v>
      </c>
      <c r="L16" s="92">
        <f t="shared" si="4"/>
        <v>28.797696544817224</v>
      </c>
    </row>
    <row r="18" spans="9:9" x14ac:dyDescent="0.25">
      <c r="I18" s="39"/>
    </row>
  </sheetData>
  <mergeCells count="5">
    <mergeCell ref="C4:E4"/>
    <mergeCell ref="I3:L3"/>
    <mergeCell ref="J4:L4"/>
    <mergeCell ref="C12:E12"/>
    <mergeCell ref="J12:L1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COMPARACION ENTRE ALGORITMOS</vt:lpstr>
      <vt:lpstr>BURBUJA</vt:lpstr>
      <vt:lpstr>INSERCION DIR.</vt:lpstr>
      <vt:lpstr>SELECCION DIR.</vt:lpstr>
      <vt:lpstr>QUICKSORT</vt:lpstr>
      <vt:lpstr>SHELLSORT</vt:lpstr>
      <vt:lpstr>HEAPSORT</vt:lpstr>
      <vt:lpstr>'COMPARACION ENTRE ALGORITMOS'!Área_de_impresión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Marcelo Stabile</cp:lastModifiedBy>
  <cp:lastPrinted>2022-08-27T05:26:02Z</cp:lastPrinted>
  <dcterms:created xsi:type="dcterms:W3CDTF">2012-11-09T12:17:21Z</dcterms:created>
  <dcterms:modified xsi:type="dcterms:W3CDTF">2022-08-27T05:30:45Z</dcterms:modified>
</cp:coreProperties>
</file>