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xl/customProperty34.bin" ContentType="application/vnd.openxmlformats-officedocument.spreadsheetml.customProperty"/>
  <Override PartName="/xl/customProperty35.bin" ContentType="application/vnd.openxmlformats-officedocument.spreadsheetml.customProperty"/>
  <Override PartName="/xl/customProperty36.bin" ContentType="application/vnd.openxmlformats-officedocument.spreadsheetml.customProperty"/>
  <Override PartName="/xl/customProperty37.bin" ContentType="application/vnd.openxmlformats-officedocument.spreadsheetml.customProperty"/>
  <Override PartName="/xl/customProperty38.bin" ContentType="application/vnd.openxmlformats-officedocument.spreadsheetml.customProperty"/>
  <Override PartName="/xl/customProperty39.bin" ContentType="application/vnd.openxmlformats-officedocument.spreadsheetml.customProperty"/>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ml.chartshapes+xml"/>
  <Override PartName="/xl/customProperty40.bin" ContentType="application/vnd.openxmlformats-officedocument.spreadsheetml.customProperty"/>
  <Override PartName="/xl/customProperty41.bin" ContentType="application/vnd.openxmlformats-officedocument.spreadsheetml.customProperty"/>
  <Override PartName="/xl/customProperty42.bin" ContentType="application/vnd.openxmlformats-officedocument.spreadsheetml.customProperty"/>
  <Override PartName="/xl/customProperty43.bin" ContentType="application/vnd.openxmlformats-officedocument.spreadsheetml.customProperty"/>
  <Override PartName="/xl/customProperty44.bin" ContentType="application/vnd.openxmlformats-officedocument.spreadsheetml.customProperty"/>
  <Override PartName="/xl/customProperty45.bin" ContentType="application/vnd.openxmlformats-officedocument.spreadsheetml.customProperty"/>
  <Override PartName="/xl/customProperty46.bin" ContentType="application/vnd.openxmlformats-officedocument.spreadsheetml.customProperty"/>
  <Override PartName="/xl/customProperty47.bin" ContentType="application/vnd.openxmlformats-officedocument.spreadsheetml.customProperty"/>
  <Override PartName="/xl/customProperty48.bin" ContentType="application/vnd.openxmlformats-officedocument.spreadsheetml.customProperty"/>
  <Override PartName="/xl/customProperty49.bin" ContentType="application/vnd.openxmlformats-officedocument.spreadsheetml.customProperty"/>
  <Override PartName="/xl/customProperty50.bin" ContentType="application/vnd.openxmlformats-officedocument.spreadsheetml.customProperty"/>
  <Override PartName="/xl/customProperty51.bin" ContentType="application/vnd.openxmlformats-officedocument.spreadsheetml.customProperty"/>
  <Override PartName="/xl/customProperty52.bin" ContentType="application/vnd.openxmlformats-officedocument.spreadsheetml.customProperty"/>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ml.chartshapes+xml"/>
  <Override PartName="/xl/customProperty53.bin" ContentType="application/vnd.openxmlformats-officedocument.spreadsheetml.customProperty"/>
  <Override PartName="/xl/customProperty54.bin" ContentType="application/vnd.openxmlformats-officedocument.spreadsheetml.customProperty"/>
  <Override PartName="/xl/customProperty55.bin" ContentType="application/vnd.openxmlformats-officedocument.spreadsheetml.customProperty"/>
  <Override PartName="/xl/customProperty56.bin" ContentType="application/vnd.openxmlformats-officedocument.spreadsheetml.customProperty"/>
  <Override PartName="/xl/customProperty57.bin" ContentType="application/vnd.openxmlformats-officedocument.spreadsheetml.customProperty"/>
  <Override PartName="/xl/customProperty58.bin" ContentType="application/vnd.openxmlformats-officedocument.spreadsheetml.customProperty"/>
  <Override PartName="/xl/customProperty59.bin" ContentType="application/vnd.openxmlformats-officedocument.spreadsheetml.customProperty"/>
  <Override PartName="/xl/customProperty60.bin" ContentType="application/vnd.openxmlformats-officedocument.spreadsheetml.customProperty"/>
  <Override PartName="/xl/customProperty61.bin" ContentType="application/vnd.openxmlformats-officedocument.spreadsheetml.customProperty"/>
  <Override PartName="/xl/customProperty62.bin" ContentType="application/vnd.openxmlformats-officedocument.spreadsheetml.customProperty"/>
  <Override PartName="/xl/customProperty63.bin" ContentType="application/vnd.openxmlformats-officedocument.spreadsheetml.customProperty"/>
  <Override PartName="/xl/customProperty64.bin" ContentType="application/vnd.openxmlformats-officedocument.spreadsheetml.customProperty"/>
  <Override PartName="/xl/customProperty65.bin" ContentType="application/vnd.openxmlformats-officedocument.spreadsheetml.customProperty"/>
  <Override PartName="/xl/drawings/drawing8.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https://portal.oecd.org/eshare/els/pc/Deliverables/Housing/Housing Data Base/Indicators/2022_HDB/FINAL/"/>
    </mc:Choice>
  </mc:AlternateContent>
  <xr:revisionPtr revIDLastSave="0" documentId="13_ncr:1_{53428D48-7232-4EE2-A9FA-4BB61DB40449}" xr6:coauthVersionLast="47" xr6:coauthVersionMax="47" xr10:uidLastSave="{00000000-0000-0000-0000-000000000000}"/>
  <bookViews>
    <workbookView xWindow="-120" yWindow="-120" windowWidth="25440" windowHeight="15390" tabRatio="747" activeTab="2" xr2:uid="{00000000-000D-0000-FFFF-FFFF00000000}"/>
  </bookViews>
  <sheets>
    <sheet name="Figure HM 1.1.1" sheetId="30" r:id="rId1"/>
    <sheet name="Table HM 1.1.b" sheetId="16" r:id="rId2"/>
    <sheet name="Figure HM1.1.2a" sheetId="12" r:id="rId3"/>
    <sheet name="Figure HM1.1.2b" sheetId="14" r:id="rId4"/>
    <sheet name="Figure HM1.1.3" sheetId="24" r:id="rId5"/>
    <sheet name="Figure HM1.1.4" sheetId="26" r:id="rId6"/>
    <sheet name="Table HM1.1.4b" sheetId="29" r:id="rId7"/>
    <sheet name="Total_linked &amp; notes" sheetId="5" state="hidden" r:id="rId8"/>
    <sheet name="total_incl population" sheetId="15" state="hidden" r:id="rId9"/>
    <sheet name="Vacant" sheetId="6" state="hidden" r:id="rId10"/>
    <sheet name="Urban-rural" sheetId="8" state="hidden" r:id="rId11"/>
    <sheet name="tenures year 1 " sheetId="4" state="hidden" r:id="rId12"/>
    <sheet name="tenures year 2 " sheetId="3" state="hidden" r:id="rId13"/>
    <sheet name="tenures year 3" sheetId="2" state="hidden" r:id="rId14"/>
    <sheet name="tenures year 4" sheetId="1" state="hidden" r:id="rId15"/>
    <sheet name="Population Eurostat" sheetId="9" state="hidden" r:id="rId16"/>
    <sheet name="Population OECD" sheetId="10" state="hidden" r:id="rId17"/>
  </sheets>
  <definedNames>
    <definedName name="_xlnm.Print_Area" localSheetId="0">'Figure HM 1.1.1'!$A$3:$I$16</definedName>
    <definedName name="_xlnm.Print_Area" localSheetId="2">'Figure HM1.1.2a'!$A$3:$I$14</definedName>
    <definedName name="_xlnm.Print_Area" localSheetId="3">'Figure HM1.1.2b'!$A$3:$J$14</definedName>
    <definedName name="_xlnm.Print_Area" localSheetId="4">'Figure HM1.1.3'!$A$1:$J$30</definedName>
    <definedName name="_xlnm.Print_Area" localSheetId="5">'Figure HM1.1.4'!$A$1:$J$47</definedName>
    <definedName name="_xlnm.Print_Area" localSheetId="1">'Table HM 1.1.b'!$A$1:$G$53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4" i="12" l="1"/>
  <c r="C22" i="29"/>
  <c r="D7" i="29"/>
  <c r="C7" i="29"/>
  <c r="B7" i="29"/>
  <c r="C27" i="16"/>
  <c r="B32" i="30" l="1"/>
  <c r="B54" i="29" l="1"/>
  <c r="B41" i="26"/>
  <c r="B33" i="24"/>
  <c r="B62" i="16"/>
  <c r="B26" i="14"/>
  <c r="M23" i="15" l="1"/>
  <c r="L23" i="15"/>
  <c r="J23" i="15"/>
  <c r="M27" i="15"/>
  <c r="M28" i="15"/>
  <c r="M29" i="15"/>
  <c r="M30" i="15"/>
  <c r="M31" i="15"/>
  <c r="M34" i="15"/>
  <c r="M36" i="15"/>
  <c r="M37" i="15"/>
  <c r="M38" i="15"/>
  <c r="M39" i="15"/>
  <c r="L25" i="15"/>
  <c r="L26" i="15"/>
  <c r="L27" i="15"/>
  <c r="L28" i="15"/>
  <c r="L29" i="15"/>
  <c r="L30" i="15"/>
  <c r="L31" i="15"/>
  <c r="L32" i="15"/>
  <c r="L33" i="15"/>
  <c r="L34" i="15"/>
  <c r="L35" i="15"/>
  <c r="L36" i="15"/>
  <c r="L37" i="15"/>
  <c r="L38" i="15"/>
  <c r="L39" i="15"/>
  <c r="K25" i="15"/>
  <c r="K27" i="15"/>
  <c r="K28" i="15"/>
  <c r="K29" i="15"/>
  <c r="K30" i="15"/>
  <c r="K31" i="15"/>
  <c r="K35" i="15"/>
  <c r="K36" i="15"/>
  <c r="K37" i="15"/>
  <c r="K38" i="15"/>
  <c r="K39" i="15"/>
  <c r="J25" i="15"/>
  <c r="J27" i="15"/>
  <c r="J28" i="15"/>
  <c r="J29" i="15"/>
  <c r="J30" i="15"/>
  <c r="J31" i="15"/>
  <c r="J36" i="15"/>
  <c r="J37" i="15"/>
  <c r="J38" i="15"/>
  <c r="J39" i="15"/>
  <c r="M24" i="15"/>
  <c r="L24" i="15"/>
  <c r="K24" i="15"/>
  <c r="J24" i="15"/>
  <c r="K23" i="15"/>
  <c r="K22" i="15"/>
  <c r="L22" i="15" l="1"/>
  <c r="M21" i="15"/>
  <c r="L19" i="15"/>
  <c r="L20" i="15"/>
  <c r="L21" i="15"/>
  <c r="K19" i="15"/>
  <c r="K20" i="15"/>
  <c r="J19" i="15"/>
  <c r="J20" i="15"/>
  <c r="M18" i="15" l="1"/>
  <c r="L18" i="15"/>
  <c r="K18" i="15"/>
  <c r="J18" i="15"/>
  <c r="M17" i="15"/>
  <c r="L17" i="15"/>
  <c r="K17" i="15"/>
  <c r="J17" i="15"/>
  <c r="M4" i="15"/>
  <c r="M5" i="15"/>
  <c r="M7" i="15"/>
  <c r="M11" i="15"/>
  <c r="M13" i="15"/>
  <c r="M14" i="15"/>
  <c r="M15" i="15"/>
  <c r="L4" i="15"/>
  <c r="L5" i="15"/>
  <c r="L6" i="15"/>
  <c r="L7" i="15"/>
  <c r="L8" i="15"/>
  <c r="L9" i="15"/>
  <c r="L10" i="15"/>
  <c r="L11" i="15"/>
  <c r="L12" i="15"/>
  <c r="L13" i="15"/>
  <c r="L14" i="15"/>
  <c r="L15" i="15"/>
  <c r="L16" i="15"/>
  <c r="K4" i="15"/>
  <c r="K5" i="15"/>
  <c r="K6" i="15"/>
  <c r="K7" i="15"/>
  <c r="K8" i="15"/>
  <c r="K9" i="15"/>
  <c r="K10" i="15"/>
  <c r="K11" i="15"/>
  <c r="K12" i="15"/>
  <c r="K13" i="15"/>
  <c r="K14" i="15"/>
  <c r="K15" i="15"/>
  <c r="J4" i="15"/>
  <c r="J5" i="15"/>
  <c r="J6" i="15"/>
  <c r="J7" i="15"/>
  <c r="J8" i="15"/>
  <c r="J9" i="15"/>
  <c r="J10" i="15"/>
  <c r="J11" i="15"/>
  <c r="J12" i="15"/>
  <c r="J13" i="15"/>
  <c r="J14" i="15"/>
  <c r="M3" i="15"/>
  <c r="L3" i="15"/>
  <c r="K3" i="15"/>
  <c r="J3" i="15"/>
  <c r="J37" i="2" l="1"/>
  <c r="J36" i="3"/>
  <c r="J36" i="4"/>
  <c r="H25" i="3" l="1"/>
  <c r="H26" i="2"/>
  <c r="H14" i="2" l="1"/>
  <c r="J13" i="2"/>
  <c r="J13" i="4" s="1"/>
  <c r="J13" i="3" l="1"/>
  <c r="H10" i="2" l="1"/>
  <c r="J7" i="4" l="1"/>
</calcChain>
</file>

<file path=xl/sharedStrings.xml><?xml version="1.0" encoding="utf-8"?>
<sst xmlns="http://schemas.openxmlformats.org/spreadsheetml/2006/main" count="2641" uniqueCount="383">
  <si>
    <t>Malta</t>
  </si>
  <si>
    <t>Chile</t>
  </si>
  <si>
    <t>Lithuania</t>
  </si>
  <si>
    <t>Cyprus (a,b)</t>
  </si>
  <si>
    <t>Korea</t>
  </si>
  <si>
    <t>United States</t>
  </si>
  <si>
    <t>Estonia</t>
  </si>
  <si>
    <t>Portugal</t>
  </si>
  <si>
    <t>Slovenia</t>
  </si>
  <si>
    <t>Mexico</t>
  </si>
  <si>
    <t>Bulgaria</t>
  </si>
  <si>
    <t>Hungary</t>
  </si>
  <si>
    <t>Norway</t>
  </si>
  <si>
    <t>Poland</t>
  </si>
  <si>
    <t>Austria</t>
  </si>
  <si>
    <t>Greece</t>
  </si>
  <si>
    <t>Latvia</t>
  </si>
  <si>
    <t>Luxembourg</t>
  </si>
  <si>
    <t>Ireland</t>
  </si>
  <si>
    <t>Netherlands</t>
  </si>
  <si>
    <t>Australia</t>
  </si>
  <si>
    <t>Spain</t>
  </si>
  <si>
    <t>Canada</t>
  </si>
  <si>
    <t>Germany</t>
  </si>
  <si>
    <t>United Kingdom</t>
  </si>
  <si>
    <t>Switzerland</t>
  </si>
  <si>
    <t>Japan</t>
  </si>
  <si>
    <t>Slovak Republic</t>
  </si>
  <si>
    <t>New Zealand</t>
  </si>
  <si>
    <t>Sweden</t>
  </si>
  <si>
    <t>France</t>
  </si>
  <si>
    <t>Finland</t>
  </si>
  <si>
    <t>Czech Republic</t>
  </si>
  <si>
    <t>Denmark</t>
  </si>
  <si>
    <t>Owner-occupied dwellings</t>
  </si>
  <si>
    <t>Market rented dwellings</t>
  </si>
  <si>
    <t>Social rental dwellings</t>
  </si>
  <si>
    <t>Other</t>
  </si>
  <si>
    <t>Co-operatives dwellings</t>
  </si>
  <si>
    <t>Survey year</t>
  </si>
  <si>
    <t>Notes</t>
  </si>
  <si>
    <t>Source: ABS Housing Occupancy and Costs 2013-14 report. The figure is the number of households, but it's used as a proxy for number of dwellings. The survey did not cover households in very remote parts of Austalia. Data on social rental housing are from Australian Productivity Commission, 'The Report on Government Services 2016'and refer to 2015.</t>
  </si>
  <si>
    <t>Year 1</t>
  </si>
  <si>
    <t>Year 2</t>
  </si>
  <si>
    <t>Year 3</t>
  </si>
  <si>
    <t>Year 4</t>
  </si>
  <si>
    <t>Year 1 is</t>
  </si>
  <si>
    <t>Year 2 is</t>
  </si>
  <si>
    <t>Year 3 is</t>
  </si>
  <si>
    <t>Year 4 is</t>
  </si>
  <si>
    <t>Total number of dwelling units</t>
  </si>
  <si>
    <t>Total number of vacant dwelling units</t>
  </si>
  <si>
    <t xml:space="preserve"> </t>
  </si>
  <si>
    <t>Urban</t>
  </si>
  <si>
    <t>Rural</t>
  </si>
  <si>
    <t>1991, 2001, 2011 data are based on ABS Census data, 2015 data based on ABS Residential Property Price Index December 2015 quarter data</t>
  </si>
  <si>
    <t>*</t>
  </si>
  <si>
    <t>*Approximately 300 000 dwellings owned by cooperatives but they are included under social housing</t>
  </si>
  <si>
    <t>Out of</t>
  </si>
  <si>
    <t>total occupied</t>
  </si>
  <si>
    <t>Other include: Free Housing, dwellings ocuppied for the porpouse of work or service, and others</t>
  </si>
  <si>
    <t>Market dwellings also include 342,468 municipally  owned rental dwellings which are not considered as social housing</t>
  </si>
  <si>
    <t>Market dwellings also include 647,949 municipally  owned rental dwellings which are not considered as social housing</t>
  </si>
  <si>
    <t>total permanently occupied</t>
  </si>
  <si>
    <t>'Other'' includes right of occupancy dwellings. Data as of 31 December 2014</t>
  </si>
  <si>
    <t>total primary residence</t>
  </si>
  <si>
    <t>Not included: secondary residence dwellings: 3,252,000 in 2014</t>
  </si>
  <si>
    <t>Not includeed secondary residence dwellings: 3,217,000 in 2013</t>
  </si>
  <si>
    <t>Not included secondary residence dwellings: 2,946,000 in 2000</t>
  </si>
  <si>
    <t>Croatia</t>
  </si>
  <si>
    <t>Figures actually refer to the total unoccupied stock. No detailed data available on vacant dwellings or seasonal/secondary use</t>
  </si>
  <si>
    <t>Óther'include occupied free of rent/not stated. Source: Census 2011</t>
  </si>
  <si>
    <t xml:space="preserve">"Market rented dwellings" includes both privately owned rental dwellings as well as those let by Urban Renaissance Agency or public corporation."Other'' include so-called ''issued homes", housing owned and administered by companies, governmental and municipal offices, organizations, etc. rented to meet their work needs or issued as a part of salary and wages. </t>
  </si>
  <si>
    <t>In 1991 the dwellings included under ''market rent" were all publicly rental dwellings</t>
  </si>
  <si>
    <t>the rest of the dwelling stock (33.9%) is rental, nodistincitons made between market vs social rental</t>
  </si>
  <si>
    <t>the rest of the dwelling stock (36.9%) is the total share of rental dwellings (about 1.6% social rental and 35.3% market rent but matching data form different sources as the Census does not distinguish between social and market rent)</t>
  </si>
  <si>
    <t>the rest of the dwelling stock (31%) is rental, nodistincitons made between market vs social rental</t>
  </si>
  <si>
    <t>Figures refer to dwellings without permanent resident</t>
  </si>
  <si>
    <t>"Other" includes borrowed dwellings, not specified</t>
  </si>
  <si>
    <t>"Other" includes dwellings used free of charge</t>
  </si>
  <si>
    <t>total</t>
  </si>
  <si>
    <t>'Other" includes: other types of ownership: 280351; not specified: 11554</t>
  </si>
  <si>
    <t>..</t>
  </si>
  <si>
    <t>Year of refernce</t>
  </si>
  <si>
    <t>Year of reference</t>
  </si>
  <si>
    <t>Total number of dwelling units in urban and rural areas</t>
  </si>
  <si>
    <t>Romania</t>
  </si>
  <si>
    <t>Check years</t>
  </si>
  <si>
    <t>Data from census onlly identify owners vs renters (occupied stock). Administrative data available on social rental housing</t>
  </si>
  <si>
    <t>Source: Cenus of Population 2011, Statistical Service of Cyprus (CYSTAT)
http://www.cystat.gov.cy/mof/cystat/statistics.nsf/populationcondition_22main_en/populationcondition_22main_en?OpenForm&amp;sub=2&amp;sel=2</t>
  </si>
  <si>
    <t>source: CONSTRUCTION AND HOUSING STATISTICS 2013, Statistical Service of Cyprus (CYSTAT)http://www.mof.gov.cy/mof/cystat/statistics.nsf/All/8FDD9CF6835E9287C22577120040DB46/$file/CONSTRUCTION_AND_HOUSING-2013-190315.pdf?OpenElement</t>
  </si>
  <si>
    <t>3 935 105</t>
  </si>
  <si>
    <t>Source: for 1992, 2002 1nd 2011: 2011 Population Census – Main results, Republic of Bulgaria National statistical institute,  http://www.nsi.bg/census2011/PDOCS2/Census2011final_en.pdf. For 2015: Housing Fund, Dwellings by number of rooms table, Republic of Bulgaria National statistical institute, http://www.nsi.bg/en/content/5790/dwellings?qt-statistical_domain_en=1#qt-statistical_domain_en</t>
  </si>
  <si>
    <t>total occupied as usual residence</t>
  </si>
  <si>
    <t>The total number of rented dwellings represents 18.8% of the total occupied housing stock. Information on market vs social rent not available. Source: Cenus of Population 2011, Statistical Service of Cyprus (CYSTAT)
http://www.cystat.gov.cy/mof/cystat/statistics.nsf/populationcondition_22main_en/populationcondition_22main_en?OpenForm&amp;sub=2&amp;sel=2</t>
  </si>
  <si>
    <t>Data from Census  identify owners vs renters (total rental sector). Administrative data available on social rental housing</t>
  </si>
  <si>
    <t>Data from Housing Market Conditions identify owners vs renters (total rental sector). Administrative data available on social rental housing</t>
  </si>
  <si>
    <t>The total number of rented dwellings represents 52.1% of the total occupied housing stock. Information on market vs social rent not available. Source: DeStatis, Dwellings by type of use, based on results of the 2011 census of buildings and housing http://www.statistik-portal.de/Statistik-Portal/en/en_jb08_z6.asp</t>
  </si>
  <si>
    <t>Source: for 2011 and 2015: DeStatis, Building activity, Dwellin stock, https://www.destatis.de/EN/FactsFigures/EconomicSectors/Construction/BuildingActivity/Tables/Dwellings.html. For 2000: EMF Hypostat</t>
  </si>
  <si>
    <t>Population on 1 January by age and sex [demo_pjan]</t>
  </si>
  <si>
    <t>Last update</t>
  </si>
  <si>
    <t>Extracted on</t>
  </si>
  <si>
    <t>Source of data</t>
  </si>
  <si>
    <t>Eurostat</t>
  </si>
  <si>
    <t>AGE</t>
  </si>
  <si>
    <t>Total</t>
  </si>
  <si>
    <t>SEX</t>
  </si>
  <si>
    <t>GEO/TIME</t>
  </si>
  <si>
    <t>2006</t>
  </si>
  <si>
    <t>Flags and footnotes</t>
  </si>
  <si>
    <t>2007</t>
  </si>
  <si>
    <t>2008</t>
  </si>
  <si>
    <t>2009</t>
  </si>
  <si>
    <t>2010</t>
  </si>
  <si>
    <t>2011</t>
  </si>
  <si>
    <t>2012</t>
  </si>
  <si>
    <t>2013</t>
  </si>
  <si>
    <t>2014</t>
  </si>
  <si>
    <t>2015</t>
  </si>
  <si>
    <t>European Union (28 countries)</t>
  </si>
  <si>
    <t/>
  </si>
  <si>
    <t>b</t>
  </si>
  <si>
    <t>bep</t>
  </si>
  <si>
    <t>European Union (27 countries)</t>
  </si>
  <si>
    <t>Euro area (19 countries)</t>
  </si>
  <si>
    <t>bp</t>
  </si>
  <si>
    <t>Euro area (18 countries)</t>
  </si>
  <si>
    <t>Belgium</t>
  </si>
  <si>
    <t>Germany (until 1990 former territory of the FRG)</t>
  </si>
  <si>
    <t>Germany (including former GDR)</t>
  </si>
  <si>
    <t>p</t>
  </si>
  <si>
    <t>France (metropolitan)</t>
  </si>
  <si>
    <t>:</t>
  </si>
  <si>
    <t>Italy</t>
  </si>
  <si>
    <t>Cyprus</t>
  </si>
  <si>
    <t>e</t>
  </si>
  <si>
    <t>Slovakia</t>
  </si>
  <si>
    <t>European Economic Area (EU-28 plus IS, LI, NO)</t>
  </si>
  <si>
    <t>European Economic Area (EU-27 plus IS, LI, NO)</t>
  </si>
  <si>
    <t>European Free Trade Association</t>
  </si>
  <si>
    <t>Iceland</t>
  </si>
  <si>
    <t>Liechtenstein</t>
  </si>
  <si>
    <t>Montenegro</t>
  </si>
  <si>
    <t>Former Yugoslav Republic of Macedonia, the</t>
  </si>
  <si>
    <t>Albania</t>
  </si>
  <si>
    <t>Serbia</t>
  </si>
  <si>
    <t>Turkey</t>
  </si>
  <si>
    <t>Andorra</t>
  </si>
  <si>
    <t>Belarus</t>
  </si>
  <si>
    <t>Bosnia and Herzegovina</t>
  </si>
  <si>
    <t>Kosovo (under United Nations Security Council Resolution 1244/99)</t>
  </si>
  <si>
    <t>Moldova</t>
  </si>
  <si>
    <t>Monaco</t>
  </si>
  <si>
    <t>Russia</t>
  </si>
  <si>
    <t>San Marino</t>
  </si>
  <si>
    <t>Ukraine</t>
  </si>
  <si>
    <t>Armenia</t>
  </si>
  <si>
    <t>Azerbaijan</t>
  </si>
  <si>
    <t>Georgia</t>
  </si>
  <si>
    <t>Available flags:</t>
  </si>
  <si>
    <t>Special value:</t>
  </si>
  <si>
    <t>break in time series</t>
  </si>
  <si>
    <t>not available</t>
  </si>
  <si>
    <t>c</t>
  </si>
  <si>
    <t>confidential</t>
  </si>
  <si>
    <t>d</t>
  </si>
  <si>
    <t>definition differs, see metadata</t>
  </si>
  <si>
    <t>estimated</t>
  </si>
  <si>
    <t>f</t>
  </si>
  <si>
    <t>forecast</t>
  </si>
  <si>
    <t>i</t>
  </si>
  <si>
    <t>see metadata (phased out)</t>
  </si>
  <si>
    <t>n</t>
  </si>
  <si>
    <t>not significant</t>
  </si>
  <si>
    <t>provisional</t>
  </si>
  <si>
    <t>r</t>
  </si>
  <si>
    <t>revised</t>
  </si>
  <si>
    <t>s</t>
  </si>
  <si>
    <t>Eurostat estimate (phased out)</t>
  </si>
  <si>
    <t>u</t>
  </si>
  <si>
    <t>low reliability</t>
  </si>
  <si>
    <t>z</t>
  </si>
  <si>
    <t>not applicable</t>
  </si>
  <si>
    <t>Population on 1 January</t>
  </si>
  <si>
    <t>SID</t>
  </si>
  <si>
    <t>LOCATION</t>
  </si>
  <si>
    <t>SUBJECT</t>
  </si>
  <si>
    <t>FREQUENCY</t>
  </si>
  <si>
    <t>Value</t>
  </si>
  <si>
    <t>Flag</t>
  </si>
  <si>
    <t>AUS_YVPO01L1_ST_A</t>
  </si>
  <si>
    <t>AUS</t>
  </si>
  <si>
    <t>YVPO01L1_ST</t>
  </si>
  <si>
    <t>A</t>
  </si>
  <si>
    <t>AUT_YVPO01L1_ST_A</t>
  </si>
  <si>
    <t>AUT</t>
  </si>
  <si>
    <t>BEL_YVPO01L1_ST_A</t>
  </si>
  <si>
    <t>BEL</t>
  </si>
  <si>
    <t>CAN_YVPO01L1_ST_A</t>
  </si>
  <si>
    <t>CAN</t>
  </si>
  <si>
    <t>CHE_YVPO01L1_ST_A</t>
  </si>
  <si>
    <t>CHE</t>
  </si>
  <si>
    <t>B</t>
  </si>
  <si>
    <t>CHL_YVPO01L1_ST_A</t>
  </si>
  <si>
    <t>CHL</t>
  </si>
  <si>
    <t>CZE_YVPO01L1_ST_A</t>
  </si>
  <si>
    <t>CZE</t>
  </si>
  <si>
    <t>DEU_YVPO01L1_ST_A</t>
  </si>
  <si>
    <t>DEU</t>
  </si>
  <si>
    <t>DNK_YVPO01L1_ST_A</t>
  </si>
  <si>
    <t>DNK</t>
  </si>
  <si>
    <t>ESP_YVPO01L1_ST_A</t>
  </si>
  <si>
    <t>ESP</t>
  </si>
  <si>
    <t>EST_YVPO01L1_ST_A</t>
  </si>
  <si>
    <t>EST</t>
  </si>
  <si>
    <t>FIN_YVPO01L1_ST_A</t>
  </si>
  <si>
    <t>FIN</t>
  </si>
  <si>
    <t>FRA_YVPO01L1_ST_A</t>
  </si>
  <si>
    <t>FRA</t>
  </si>
  <si>
    <t>GRC_YVPO01L1_ST_A</t>
  </si>
  <si>
    <t>GRC</t>
  </si>
  <si>
    <t>HUN_YVPO01L1_ST_A</t>
  </si>
  <si>
    <t>HUN</t>
  </si>
  <si>
    <t>IRL_YVPO01L1_ST_A</t>
  </si>
  <si>
    <t>IRL</t>
  </si>
  <si>
    <t>ISL_YVPO01L1_ST_A</t>
  </si>
  <si>
    <t>ISL</t>
  </si>
  <si>
    <t>ITA_YVPO01L1_ST_A</t>
  </si>
  <si>
    <t>ITA</t>
  </si>
  <si>
    <t>JPN_YVPO01L1_ST_A</t>
  </si>
  <si>
    <t>JPN</t>
  </si>
  <si>
    <t>LUX_YVPO01L1_ST_A</t>
  </si>
  <si>
    <t>LUX</t>
  </si>
  <si>
    <t>MEX_YVPO01L1_ST_A</t>
  </si>
  <si>
    <t>MEX</t>
  </si>
  <si>
    <t>NLD_YVPO01L1_ST_A</t>
  </si>
  <si>
    <t>NLD</t>
  </si>
  <si>
    <t>NOR_YVPO01L1_ST_A</t>
  </si>
  <si>
    <t>NOR</t>
  </si>
  <si>
    <t>NZL_YVPO01L1_ST_A</t>
  </si>
  <si>
    <t>NZL</t>
  </si>
  <si>
    <t>POL_YVPO01L1_ST_A</t>
  </si>
  <si>
    <t>POL</t>
  </si>
  <si>
    <t>PRT_YVPO01L1_ST_A</t>
  </si>
  <si>
    <t>PRT</t>
  </si>
  <si>
    <t>SVK_YVPO01L1_ST_A</t>
  </si>
  <si>
    <t>SVK</t>
  </si>
  <si>
    <t>SWE_YVPO01L1_ST_A</t>
  </si>
  <si>
    <t>SWE</t>
  </si>
  <si>
    <t>TUR_YVPO01L1_ST_A</t>
  </si>
  <si>
    <t>TUR</t>
  </si>
  <si>
    <t>USA_YVPO01L1_ST_A</t>
  </si>
  <si>
    <t>USA</t>
  </si>
  <si>
    <t>ISTAT dati Censimento Popolazione, voce Alloggi http://dati-censimentopopolazione.istat.it/Index.aspx</t>
  </si>
  <si>
    <t xml:space="preserve">The total number of rented dwellings represents 18% of the total occupied housing stock. Information on market vs social rent not available. </t>
  </si>
  <si>
    <t>QuASH</t>
  </si>
  <si>
    <t>Source: QuASH (primary source: Comptes du logement 2014,T50a et T51a - Le parc de logements ordinaires France entière par filière et par type)</t>
  </si>
  <si>
    <t>Source: Eurostat Census Hub https://ec.europa.eu/CensusHub2; ELSTAT Hellenic Statistical Authority, 2011 Population and Housing Census - Characteristics and amenities of dwellings</t>
  </si>
  <si>
    <r>
      <rPr>
        <sz val="10"/>
        <color rgb="FFFF0000"/>
        <rFont val="Arial Narrow"/>
        <family val="2"/>
      </rPr>
      <t>Refers to Unoccupied dwelligns;</t>
    </r>
    <r>
      <rPr>
        <sz val="10"/>
        <color theme="1"/>
        <rFont val="Arial Narrow"/>
        <family val="2"/>
      </rPr>
      <t xml:space="preserve"> ISTAT dati Censimento Popolazione,Alloggi http://dati-censimentopopolazione.istat.it/Index.aspx</t>
    </r>
  </si>
  <si>
    <t>QuASH (corrected from original reply, see email exchange 20 Sept 2016)</t>
  </si>
  <si>
    <t>Data for the whole UK. Source: DCLG Live Tables, Table 101: Dwelling stock: by tenure1, United Kingdom (historical series)</t>
  </si>
  <si>
    <t>Information available for England only, see DCLG Live Tables, Table 615 Vacant dwellings by local authority district: England, from 2004</t>
  </si>
  <si>
    <t>Eurostat Census HUB: https://ec.europa.eu/CensusHub2/</t>
  </si>
  <si>
    <t>Source: QuASH. Data available for 1990, 2000 and 2015 on occupied dwellings only from http://www.conavi.gob.mx:8080/Reports/INEGI/ParqHab.aspx</t>
  </si>
  <si>
    <t>25,208,623</t>
  </si>
  <si>
    <t>Total dwelling stock</t>
  </si>
  <si>
    <t>Data from 1995, 2005 and 2011 Census. Corrected from questionnaire which included only occupied stock</t>
  </si>
  <si>
    <t>Vacant dwellings (% of total stock)</t>
  </si>
  <si>
    <t>Data provided thoruhg Quash 2014, for 2015 I updated using same source.</t>
  </si>
  <si>
    <t>Vacant dwellings in rural areas</t>
  </si>
  <si>
    <t>Vacancy rate in urban areas</t>
  </si>
  <si>
    <t>Vacancy rate in rural areas</t>
  </si>
  <si>
    <t>refers to unoccupied?</t>
  </si>
  <si>
    <t>is this unoccupied?</t>
  </si>
  <si>
    <t>Population (thousands)</t>
  </si>
  <si>
    <t>Dwellings per 1000 inhabitants</t>
  </si>
  <si>
    <t xml:space="preserve">2015 pop from UN (estimates): Australia, Japan, New Zealand, </t>
  </si>
  <si>
    <t>Source: statistics Denmark, table BOL 101 Dwellings by region, type of resident, use, tenure, owner-occupied flat, ownership and year of construction (http://www.statistikbanken.dk/statbank5a/default.asp?w=1920)</t>
  </si>
  <si>
    <t>QuASH (corrected from original reply, see email exchange )</t>
  </si>
  <si>
    <t>Total number of dwellings</t>
  </si>
  <si>
    <t>They include secondary homes as wel las homes that are onlu officially unhabited (black market?). See Mežnar, S. and Petrovic, T. (2013) THE PARADOX OF SLOVENIAN HOUSING STOCK –
LACKING A PROPER MANAGEMENT? http://www.toknowpress.net/ISBN/978-961-6914-02-4/papers/ML13-472.pdf</t>
  </si>
  <si>
    <t>For 2013: Corrected from original reply to include only vacant homes (unoccupied minus second homes). Not available for other years.</t>
  </si>
  <si>
    <t>Source: Eurostat Census HUB: https://ec.europa.eu/CensusHub2/</t>
  </si>
  <si>
    <t>Corrected from original reply, see email exchange 20 Sept 2016)</t>
  </si>
  <si>
    <t>Data for 2011 represent dwellings that are completely vacant (excluding secondary or seasonal use) from the 2011 census. This informaiton is not available in previous census (2005) which included all unoccupied dwellings as 'vacant'.</t>
  </si>
  <si>
    <t>urban + rural doesn't match the total</t>
  </si>
  <si>
    <t>% Dwellings in urban areas</t>
  </si>
  <si>
    <t>These data are only available from ABS Census, with 1991, 2001, 2011 data available</t>
  </si>
  <si>
    <t>71,6</t>
  </si>
  <si>
    <t>21,9</t>
  </si>
  <si>
    <t xml:space="preserve">gap between total housing stock and main residence (approx. 18%), but this does not give a clear picture on real vacancy rates </t>
  </si>
  <si>
    <t xml:space="preserve">Since 2010 data is provided on the basis of registers (Building and Person). Before (1990, 2000) the data was gathered through a decennial survey on the entire population (Census) and the owners of buildings. We lost some information with the structural change of the provided data in 2010, so there is an additional survey (200’000 Persons) for the completion of  the Register based Data Supply. This additional survey is then extrapolated for Switzerland. All surveys are provided by the Swiss Federal Statistical Office (http://www.bfs.admin.ch/bfs/portal/en/index/news/02/03.html).
</t>
  </si>
  <si>
    <t>nav</t>
  </si>
  <si>
    <t>Data refer to 1992, 2002 (census), 2011 and 2013 (Casen Survey, wich excludes areas of difficult access and estimates main households resident in private non vacant dwellings) respectively</t>
  </si>
  <si>
    <t>72. 5</t>
  </si>
  <si>
    <t>20,946,554</t>
  </si>
  <si>
    <t>89,4 %</t>
  </si>
  <si>
    <t>6,7 %</t>
  </si>
  <si>
    <t>1,8 %</t>
  </si>
  <si>
    <t>1,5 %</t>
  </si>
  <si>
    <t>refers to HOUSEHOLDS, not dwellings. Source: 2014 UNECE questionnaire</t>
  </si>
  <si>
    <t>%   Dwellings in rural areas</t>
  </si>
  <si>
    <t>Figure HM 1.1.1: Dwellings per thousand inhabitants</t>
  </si>
  <si>
    <t>Figure HM1.1.2.b: Vacant dwellings in urban and rural areas, selected countries</t>
  </si>
  <si>
    <t>Figure MH 1.1.2.a: Vacant dwellings in selected countries</t>
  </si>
  <si>
    <t>Figure HM1.1.3: Dwelling stock in urban and rural areas</t>
  </si>
  <si>
    <t>Vacant dwellings</t>
  </si>
  <si>
    <t>Notes:</t>
  </si>
  <si>
    <t>Total dwellings in urban areas</t>
  </si>
  <si>
    <t>Total dwellings in rural areas</t>
  </si>
  <si>
    <r>
      <t xml:space="preserve">Data for Figure HM1.1.2.b: </t>
    </r>
    <r>
      <rPr>
        <b/>
        <sz val="11"/>
        <color theme="1"/>
        <rFont val="Arial Narrow"/>
        <family val="2"/>
      </rPr>
      <t>Vacant dwellings in urban and rural areas, selected countries</t>
    </r>
  </si>
  <si>
    <t>Figure HM1.1.4: Housing construction</t>
  </si>
  <si>
    <t xml:space="preserve">Table HM1.1.4b: Housing construction </t>
  </si>
  <si>
    <t>Total number of dwellings built/completed in the year, selected years</t>
  </si>
  <si>
    <t>Brazil</t>
  </si>
  <si>
    <t>Colombia</t>
  </si>
  <si>
    <t>Costa Rica</t>
  </si>
  <si>
    <t>South Africa</t>
  </si>
  <si>
    <r>
      <rPr>
        <sz val="8"/>
        <color theme="1"/>
        <rFont val="Arial Narrow"/>
        <family val="2"/>
      </rPr>
      <t>Data for</t>
    </r>
    <r>
      <rPr>
        <b/>
        <sz val="8"/>
        <color theme="1"/>
        <rFont val="Arial Narrow"/>
        <family val="2"/>
      </rPr>
      <t xml:space="preserve"> Figure HM 1.1.1: Dwellings per thousand inhabitants</t>
    </r>
  </si>
  <si>
    <t>2010-11</t>
  </si>
  <si>
    <r>
      <t xml:space="preserve">Data for Figure HM1.1.4: </t>
    </r>
    <r>
      <rPr>
        <b/>
        <sz val="8"/>
        <color theme="1"/>
        <rFont val="Arial Narrow"/>
        <family val="2"/>
      </rPr>
      <t>Housing construction</t>
    </r>
  </si>
  <si>
    <t xml:space="preserve">Greece </t>
  </si>
  <si>
    <t xml:space="preserve">Cyprus </t>
  </si>
  <si>
    <t>Footnote by all the European Union Member States of the OECD and the European Commission: The Republic of Cyprus is recognized by all members of the United Nations with the exception of Turkey. The information in this document relates to the area under the effective control of the Government of the Republic of Cyprus.</t>
  </si>
  <si>
    <t>Percentage of vacant dwellings, out of the total dwelling stock, 2020 or latest year available</t>
  </si>
  <si>
    <t>Total number of dwellings per thousand inhabitants, around 2020 or latest year available</t>
  </si>
  <si>
    <t>2020 or latest yearavailable</t>
  </si>
  <si>
    <t>Disclaimer: http://oe.cd/disclaimer</t>
  </si>
  <si>
    <r>
      <rPr>
        <i/>
        <sz val="8"/>
        <color theme="1"/>
        <rFont val="Arial Narrow"/>
        <family val="2"/>
      </rPr>
      <t>Disclaimer:</t>
    </r>
    <r>
      <rPr>
        <sz val="8"/>
        <color theme="1"/>
        <rFont val="Arial Narrow"/>
        <family val="2"/>
      </rPr>
      <t xml:space="preserve"> http://oe.cd/disclaimer</t>
    </r>
  </si>
  <si>
    <t xml:space="preserve">Disclaimer: http://oe.cd/disclaimer. </t>
  </si>
  <si>
    <t>2018-19</t>
  </si>
  <si>
    <t>2019-20</t>
  </si>
  <si>
    <r>
      <rPr>
        <i/>
        <sz val="8"/>
        <color theme="1"/>
        <rFont val="Arial Narrow"/>
        <family val="2"/>
      </rPr>
      <t>Disclaimer: http://oe.cd/disclaimer</t>
    </r>
    <r>
      <rPr>
        <sz val="8"/>
        <color theme="1"/>
        <rFont val="Arial Narrow"/>
        <family val="2"/>
      </rPr>
      <t xml:space="preserve">. </t>
    </r>
  </si>
  <si>
    <t>Around 2011</t>
  </si>
  <si>
    <t>Around 2018</t>
  </si>
  <si>
    <t>Around 2020</t>
  </si>
  <si>
    <t>Number of dwellings, total and per thousand inhabitants, around 2011, around 2018 and 2020 or last year available</t>
  </si>
  <si>
    <r>
      <rPr>
        <i/>
        <sz val="8"/>
        <color rgb="FF000000"/>
        <rFont val="Arial Narrow"/>
        <family val="2"/>
      </rPr>
      <t xml:space="preserve">Source: </t>
    </r>
    <r>
      <rPr>
        <sz val="8"/>
        <color rgb="FF000000"/>
        <rFont val="Arial Narrow"/>
        <family val="2"/>
      </rPr>
      <t>OECD Questionnaire on Affordable and Social Housing (2021 &amp; 2019).</t>
    </r>
  </si>
  <si>
    <t xml:space="preserve">Chile (1) </t>
  </si>
  <si>
    <t>Figure HM 1.1.2.a: Vacant dwellings in selected countries</t>
  </si>
  <si>
    <t>2020 or latest year available</t>
  </si>
  <si>
    <r>
      <rPr>
        <i/>
        <sz val="8"/>
        <color theme="1"/>
        <rFont val="Arial Narrow"/>
        <family val="2"/>
      </rPr>
      <t>Source:</t>
    </r>
    <r>
      <rPr>
        <sz val="8"/>
        <color theme="1"/>
        <rFont val="Arial Narrow"/>
        <family val="2"/>
      </rPr>
      <t xml:space="preserve"> OECD Questionnaire on Affordable and Social Housing (2021).</t>
    </r>
  </si>
  <si>
    <r>
      <rPr>
        <i/>
        <sz val="8"/>
        <color theme="1"/>
        <rFont val="Arial Narrow"/>
        <family val="2"/>
      </rPr>
      <t>Disclaimer:</t>
    </r>
    <r>
      <rPr>
        <sz val="8"/>
        <color theme="1"/>
        <rFont val="Arial Narrow"/>
        <family val="2"/>
      </rPr>
      <t xml:space="preserve"> http://oe.cd/disclaimer </t>
    </r>
  </si>
  <si>
    <t xml:space="preserve">EU </t>
  </si>
  <si>
    <r>
      <t>Percentage of vacant dwellings located in urban and rural areas, 2020 or latest year available</t>
    </r>
    <r>
      <rPr>
        <vertAlign val="superscript"/>
        <sz val="10"/>
        <color theme="1"/>
        <rFont val="Arial Narrow"/>
        <family val="2"/>
      </rPr>
      <t>1</t>
    </r>
  </si>
  <si>
    <t>Percentage of vacant dwellings located in urban and rural areas, 2020 or latest year available1</t>
  </si>
  <si>
    <t>Percentage of dwellings located in urban and rural areas, 2020 or latest year available</t>
  </si>
  <si>
    <t>Country</t>
  </si>
  <si>
    <t>Last updated</t>
  </si>
  <si>
    <t>OECD</t>
  </si>
  <si>
    <t>Chile (1)</t>
  </si>
  <si>
    <t>1. Data are for 2020, except for Australia (2016), Bulgaria (2017), Canada (2011), Chile (2017), Cyprus (2018), Czech Republic (2011), Finland (2017), Germany (2018), Hungary (2018), Iceland (2019), Ireland (2016), Japan (2018), Latvia (2017), Lithuania (2019), Poland (2019), Romania (2019), Slovenia (2011) Spain (2011), Sweden (2013), United States (2019).
2. Data refer to the responses to the 2021 OECD Questionnaire on Affordable and Social Housing (QuASH), except for Latvia and Sweden where they refer to responses as in the 2018 QuASH.</t>
  </si>
  <si>
    <t>Notes: 1. In Chile, vacant dwellings refers to dwellings for sale, for rent, abandoned, seasonal or others. In the 2019 OECD QuASH, seasonal dwellings were not included.
2. Data are for 2020, except for Australia (2016), Chile (2017), Cyprus (2017), Czech Republic (2011), Finland (2017), Germany (2011), Greece (2018), Slovenia (2011),  Romania (2010), Ireland (2016), Japan (2018), Poland (2010), Portugal (2011), Slovak Republic (2011), Spain (2011), the United States (2017).</t>
  </si>
  <si>
    <t>Total share of dwellings completed in the year, as a percentage of the total existing housing stock (around 2011 and 2020 or last year)</t>
  </si>
  <si>
    <t>UK (England)</t>
  </si>
  <si>
    <t>Table HM1.1.b: Total housing stock in OECD and EU countries, selected years</t>
  </si>
  <si>
    <t>Vacant dwellings in urban areas</t>
  </si>
  <si>
    <t>Dwellings per 1000 inhabitants (2020 or latest)</t>
  </si>
  <si>
    <t>Dwellings per 1000 inhabitants (2011)</t>
  </si>
  <si>
    <t>Amount (around 2011)</t>
  </si>
  <si>
    <t>Amount (around 2018)</t>
  </si>
  <si>
    <t>Amount (around 2020)</t>
  </si>
  <si>
    <t>Year (around 2011)</t>
  </si>
  <si>
    <t>Year (around 2020)</t>
  </si>
  <si>
    <t>Year
(around 2020)</t>
  </si>
  <si>
    <t>Year
(around 2018)</t>
  </si>
  <si>
    <t>Year
(around 2011)</t>
  </si>
  <si>
    <t>Share (2011)</t>
  </si>
  <si>
    <t>Share (2020 or latest year available)</t>
  </si>
  <si>
    <t>Share of dwellings completed in the year, as a percentage of the total existing housing stock (around 2011 and 2020 or latest year available)</t>
  </si>
  <si>
    <r>
      <rPr>
        <i/>
        <sz val="8"/>
        <color theme="1"/>
        <rFont val="Arial Narrow"/>
        <family val="2"/>
      </rPr>
      <t>Source</t>
    </r>
    <r>
      <rPr>
        <sz val="8"/>
        <color theme="1"/>
        <rFont val="Arial Narrow"/>
        <family val="2"/>
      </rPr>
      <t xml:space="preserve">: OECD Questionnaire on Affordable and Social Housing (2021), RESH - Structural Housing Indicators - ECB Statistical Data Warehouse (europa.eu) for Italy and Malta. </t>
    </r>
  </si>
  <si>
    <t>1. In Chile, vacant dwellings refers to dwellings for sale, for rent, abandoned, seasonal or others. In the 2019 OECD QuASH, seasonal dwellings were not included.
2. Data are for 2020, except for Australia (2016), Brazil (2015), Canada (2016), Chile (2017), Colombia (2018), Cyprus (2018), Germany (2018), Finland (2019), France (2019), Hungary (2016), Iceland (2018), Ireland (2016), Japan (2018), Malta (2018), New Zealand (2018), Poland (2017), Slovak Republic (2018), Sweden (2019), Switzerland (2018), the United Kingdom (2019), United States (2019).</t>
  </si>
  <si>
    <r>
      <rPr>
        <i/>
        <sz val="8"/>
        <color rgb="FF000000"/>
        <rFont val="Arial Narrow"/>
        <family val="2"/>
      </rPr>
      <t xml:space="preserve">Source: </t>
    </r>
    <r>
      <rPr>
        <sz val="8"/>
        <color rgb="FF000000"/>
        <rFont val="Arial Narrow"/>
        <family val="2"/>
      </rPr>
      <t>OECD Questionnaire on Affordable and Social Housing (2021 &amp; 2019) except for Belgium and Italy where data refer to RESH - Structural Housing Indicators - ECB Statistical Data Warehouse (europa.eu) .</t>
    </r>
  </si>
  <si>
    <r>
      <rPr>
        <i/>
        <sz val="8"/>
        <color theme="1"/>
        <rFont val="Arial Narrow"/>
        <family val="2"/>
      </rPr>
      <t xml:space="preserve">Source: </t>
    </r>
    <r>
      <rPr>
        <sz val="8"/>
        <color theme="1"/>
        <rFont val="Arial Narrow"/>
        <family val="2"/>
      </rPr>
      <t>OECD Questionnaire on Affordable and Social Housing (2021) except for Belgium and Italy where data refer to RESH - Structural Housing Indicators - ECB Statistical Data Warehouse (europa.eu) .</t>
    </r>
  </si>
  <si>
    <t>1. Data refer to the responses as in the 2021 OECD Questionnaire on Affordable and Social Housing (QuASH) except for Italy and Malta where data refer to RESH - Structural Housing Indicators - ECB Statistical Data Warehouse (europa.eu). Data for Croatia (2016), Czech Republic (2016), Greece (2015), the Slovak Republic (2016) refers to Eurostat.</t>
  </si>
  <si>
    <r>
      <rPr>
        <i/>
        <sz val="8"/>
        <color theme="1"/>
        <rFont val="Arial Narrow"/>
        <family val="2"/>
      </rPr>
      <t>Source</t>
    </r>
    <r>
      <rPr>
        <sz val="8"/>
        <color theme="1"/>
        <rFont val="Arial Narrow"/>
        <family val="2"/>
      </rPr>
      <t xml:space="preserve">: OECD Questionnaire on Affordable and Social Housing (2021),  Eurostat (2021) and RESH - Structural Housing Indicators - ECB Statistical Data Warehouse (europa.eu) for Italy and Malta. </t>
    </r>
  </si>
  <si>
    <t>Türkiye</t>
  </si>
  <si>
    <t>Footnote by Türkiye: The information in this document with reference to « Cyprus » relates to the southern part of the Island. There is no single authority representing both Turkish and Greek Cypriot people on the Island. Türkiye recognizes the Turkish Republic of Northern Cyprus (TRNC). Until a lasting and equitable solution is found within the context of United Nations, Türkiye shall preserve its position concerning the “Cyprus issue”;</t>
  </si>
  <si>
    <t xml:space="preserve">Notes: 1. Data are for 2020, except for Australia (2018), Brazil (2019), Bulgaria (2017), Canada (2016), Chile (2017), Colombia (2018), Croatia (2013), Cyprus (2018), Czech Republic (2011), Estonia (2019), Finland (2019),  France (2019), Germany (2018), Greece (2011), Hungary (2018), Iceland (2019), Ireland (2019), Japan (2018), Korea (2013), Latvia (2017), Lithuania (2019), Malta (2018), New Zealand (2018), Norway (2019), Poland (2019),  Romania (2019), Slovenia (2018), Slovak Republic (2011), South Africa (2016), Spain (2017), Switzerland (2017), the United Kingdom (2019), the United States (2019). 2. Data are for 2011, except for Finland (2010), Spain (2010), Latvia (2010), Lithuania (2010), Switzerland (2013), Cyprus (2010), Denmark (2010), Japan (2013), Belgium (2010), Romania (2010), Türkiye (2010), the Netherlands (2012), Russian Federation (2010), UK (England) (2010), Croatia (2013), Iceland (2010), New Zealand (2010), Poland (2010), Brazil (2010), Costa Rica (2010), Colombia (2015), Korea (2013). 2. The EU average is calculated based on the following countries:  Austria, Belgium, Bulgaria, Cyprus, Denmark, Estonia, Finland, France, Germany, Greece, Hungary, Ireland, Latvia, Lithuania, Luxembourg, the Netherlands, Poland, Portugal, Slovak Republic, Slovenia, Spain, Sweden, United Kingdom (2019 data). The present publication presents time series which end before the United Kingdom’s withdrawal from the European Union on 1 February 2020. The EU aggregate presented here therefore refers to the EU including the UK. In future publications, as soon as the time series presented extend to periods beyond the UK withdrawal (February 2020 for monthly, Q1 2020 for quarterly, 2020 for annual data), the “European Union” aggregate will change to reflect the new EU country composition.   </t>
  </si>
  <si>
    <t>Footnote by all the European Union Member States of the OECD and the European Commission: The Republic of Cyprus is recognized by all members of the United Nations with the exception of Türkiye. The information in this document relates to the area under the effective control of the Government of the Republic of Cyprus.</t>
  </si>
  <si>
    <r>
      <rPr>
        <i/>
        <sz val="8"/>
        <color theme="1"/>
        <rFont val="Arial Narrow"/>
        <family val="2"/>
      </rPr>
      <t>Footnote by Türkiye:</t>
    </r>
    <r>
      <rPr>
        <sz val="8"/>
        <color theme="1"/>
        <rFont val="Arial Narrow"/>
        <family val="2"/>
      </rPr>
      <t xml:space="preserve"> The information in this document with reference to « Cyprus » relates to the southern part of the Island. There is no single authority representing both Turkish and Greek Cypriot people on the Island. Türkiye recognizes the Turkish Republic of Northern Cyprus (TRNC). Until a lasting and equitable solution is found within the context of United Nations, Türkiye shall preserve its position concerning the “Cyprus issue”;</t>
    </r>
  </si>
  <si>
    <t xml:space="preserve">1. Data are for 2020, except for Bulgaria (2017), Canada (2016), Chile (2017), Colombia (2018), Croatia (2013), Cyprus (2018), Czech Republic (2013), Estonia (2019), Finland (2019), France (2019), Germany (2018), Hungary (2018), Iceland (2019), Ireland (2019), Japan (2018), Korea (2015), Latvia (2017), Lithuania (2019), New Zealand (2018), Norway (2019), Poland (2019), Romania (2019), Slovak Republic (2015), Slovenia (2018), South Africa (2016), Spain (2017), Switzerland (2017), the United Kingdom (2019), the United States (2019). Data are for 2011, except for Korea (2013), Iceland (2010), Türkiye (2010), New Zealand (2010), Japan (2013), Poland (2010), Finland (2010), Switzerland (2013), Colombia (2015), Sweden (2017), Denmark (2010), UK - England (2010), the Netherlands (2012), Lithuania (2010), Romania (2010), Croatia (2013), Latvia (2010), Spain (2010), Russian Federation (2010), Costa Rica (2010). 
2. Data for 2021 and 2020 refer to the responses as in the 2021 OECD Questionnaire on Affordable and Social Housing (QuASH), except for Korea, Cyprus, Czech Republic, Croatia, Slovenia, Slovak Republic, Hungary, South Africa where they refer to responses as in the 2019 or 2016 QuASH.
3. The present publication presents time series which end before the United Kingdom’s withdrawal from the European Union on 1 February 2020. The EU aggregate presented here therefore refers to the EU including the UK. In future publications, as soon as the time series presented extend to periods beyond the UK withdrawal (February 2020 for monthly, Q1 2020 for quarterly, 2020 for annual data), the “European Union” aggregate will change to reflect the new EU country composition. </t>
  </si>
  <si>
    <r>
      <rPr>
        <i/>
        <sz val="8"/>
        <color theme="1"/>
        <rFont val="Arial Narrow"/>
        <family val="2"/>
      </rPr>
      <t>Source</t>
    </r>
    <r>
      <rPr>
        <sz val="8"/>
        <color theme="1"/>
        <rFont val="Arial Narrow"/>
        <family val="2"/>
      </rPr>
      <t>: OECD Questionnaire on Affordable and Social Housing (2021) except for Malta, and Slovak Republic  where data refer to RESH - Structural Housing Indicators - ECB Statistical Data Warehouse (europa.eu)</t>
    </r>
    <r>
      <rPr>
        <sz val="8"/>
        <rFont val="Arial Narrow"/>
        <family val="2"/>
      </rPr>
      <t>; and for the UK (England), where data are obtained from the Council Tax Base (CTB statistical release) database. The share of vacant dwellings in the UK (England) in the Figure reflects the CTB estimate for the category “all vacancies” (all tenures), which is closest to the definition of vacancies used for other OECD countries and thus provides the best estimate for international comparison. A previous iteration of this indicator used the CTB estimate for the category “all long-term vacancies” (all tenures), yielding  a vacancy rate of 0.93%, which, however, excludes other relevant categories of vacant dwellings (e.g. those that receive council tax exemptions, among others).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</si>
</sst>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29" x14ac:knownFonts="1">
    <font>
      <sz val="10"/>
      <color theme="1"/>
      <name val="Arial"/>
      <family val="2"/>
    </font>
    <font>
      <sz val="10"/>
      <color theme="1"/>
      <name val="Arial Narrow"/>
      <family val="2"/>
    </font>
    <font>
      <b/>
      <sz val="10"/>
      <color theme="1"/>
      <name val="Arial Narrow"/>
      <family val="2"/>
    </font>
    <font>
      <sz val="10"/>
      <color rgb="FFFF0000"/>
      <name val="Arial Narrow"/>
      <family val="2"/>
    </font>
    <font>
      <sz val="10"/>
      <name val="Arial Narrow"/>
      <family val="2"/>
    </font>
    <font>
      <sz val="10"/>
      <name val="Arial"/>
      <family val="2"/>
    </font>
    <font>
      <b/>
      <sz val="10"/>
      <color theme="1"/>
      <name val="Arial"/>
      <family val="2"/>
    </font>
    <font>
      <sz val="11"/>
      <color theme="1"/>
      <name val="Calibri"/>
      <family val="2"/>
      <scheme val="minor"/>
    </font>
    <font>
      <sz val="11"/>
      <color indexed="8"/>
      <name val="Calibri"/>
      <family val="2"/>
      <scheme val="minor"/>
    </font>
    <font>
      <sz val="10"/>
      <color rgb="FF000000"/>
      <name val="Arial Narrow"/>
      <family val="2"/>
    </font>
    <font>
      <sz val="8"/>
      <color theme="1"/>
      <name val="Arial"/>
      <family val="2"/>
    </font>
    <font>
      <b/>
      <sz val="11"/>
      <color theme="1"/>
      <name val="Arial Narrow"/>
      <family val="2"/>
    </font>
    <font>
      <sz val="11"/>
      <color theme="1"/>
      <name val="Arial Narrow"/>
      <family val="2"/>
    </font>
    <font>
      <sz val="9"/>
      <color theme="1"/>
      <name val="Arial Narrow"/>
      <family val="2"/>
    </font>
    <font>
      <i/>
      <sz val="8"/>
      <color theme="1"/>
      <name val="Arial"/>
      <family val="2"/>
    </font>
    <font>
      <sz val="8"/>
      <name val="돋움"/>
      <family val="3"/>
      <charset val="129"/>
    </font>
    <font>
      <sz val="8"/>
      <color theme="1"/>
      <name val="Arial Narrow"/>
      <family val="2"/>
    </font>
    <font>
      <sz val="8"/>
      <color rgb="FF000000"/>
      <name val="Arial Narrow"/>
      <family val="2"/>
    </font>
    <font>
      <b/>
      <sz val="8"/>
      <color theme="1"/>
      <name val="Arial Narrow"/>
      <family val="2"/>
    </font>
    <font>
      <vertAlign val="superscript"/>
      <sz val="10"/>
      <color theme="1"/>
      <name val="Arial Narrow"/>
      <family val="2"/>
    </font>
    <font>
      <b/>
      <sz val="11"/>
      <color rgb="FF000000"/>
      <name val="Arial Narrow"/>
      <family val="2"/>
    </font>
    <font>
      <i/>
      <sz val="8"/>
      <color rgb="FF000000"/>
      <name val="Arial Narrow"/>
      <family val="2"/>
    </font>
    <font>
      <i/>
      <sz val="8"/>
      <color theme="1"/>
      <name val="Arial Narrow"/>
      <family val="2"/>
    </font>
    <font>
      <u/>
      <sz val="10"/>
      <color theme="10"/>
      <name val="Arial"/>
      <family val="2"/>
    </font>
    <font>
      <u/>
      <sz val="8"/>
      <color theme="10"/>
      <name val="Arial"/>
      <family val="2"/>
    </font>
    <font>
      <sz val="10"/>
      <color theme="1"/>
      <name val="Arial"/>
      <family val="2"/>
    </font>
    <font>
      <sz val="8"/>
      <name val="Arial Narrow"/>
      <family val="2"/>
    </font>
    <font>
      <sz val="8"/>
      <color rgb="FFFF0000"/>
      <name val="Arial Narrow"/>
      <family val="2"/>
    </font>
    <font>
      <sz val="12"/>
      <color rgb="FF000000"/>
      <name val="Arial"/>
      <family val="2"/>
    </font>
  </fonts>
  <fills count="8">
    <fill>
      <patternFill patternType="none"/>
    </fill>
    <fill>
      <patternFill patternType="gray125"/>
    </fill>
    <fill>
      <patternFill patternType="solid">
        <fgColor indexed="44"/>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FF"/>
        <bgColor indexed="64"/>
      </patternFill>
    </fill>
    <fill>
      <patternFill patternType="solid">
        <fgColor theme="0"/>
        <bgColor theme="4" tint="0.79998168889431442"/>
      </patternFill>
    </fill>
  </fills>
  <borders count="11">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right/>
      <top/>
      <bottom style="thin">
        <color theme="3" tint="0.39997558519241921"/>
      </bottom>
      <diagonal/>
    </border>
    <border>
      <left/>
      <right/>
      <top style="thin">
        <color theme="4" tint="0.39997558519241921"/>
      </top>
      <bottom style="thin">
        <color theme="4" tint="0.39997558519241921"/>
      </bottom>
      <diagonal/>
    </border>
    <border>
      <left/>
      <right/>
      <top/>
      <bottom style="thin">
        <color theme="4"/>
      </bottom>
      <diagonal/>
    </border>
    <border>
      <left/>
      <right/>
      <top style="thin">
        <color theme="4" tint="0.39997558519241921"/>
      </top>
      <bottom/>
      <diagonal/>
    </border>
    <border>
      <left style="medium">
        <color rgb="FF000000"/>
      </left>
      <right style="medium">
        <color rgb="FF000000"/>
      </right>
      <top style="medium">
        <color rgb="FF000000"/>
      </top>
      <bottom style="medium">
        <color rgb="FF000000"/>
      </bottom>
      <diagonal/>
    </border>
  </borders>
  <cellStyleXfs count="6">
    <xf numFmtId="0" fontId="0" fillId="0" borderId="0"/>
    <xf numFmtId="0" fontId="7" fillId="0" borderId="0"/>
    <xf numFmtId="9" fontId="7" fillId="0" borderId="0" applyFont="0" applyFill="0" applyBorder="0" applyAlignment="0" applyProtection="0"/>
    <xf numFmtId="0" fontId="8" fillId="0" borderId="0"/>
    <xf numFmtId="0" fontId="23" fillId="0" borderId="0" applyNumberFormat="0" applyFill="0" applyBorder="0" applyAlignment="0" applyProtection="0"/>
    <xf numFmtId="9" fontId="25" fillId="0" borderId="0" applyFont="0" applyFill="0" applyBorder="0" applyAlignment="0" applyProtection="0"/>
  </cellStyleXfs>
  <cellXfs count="344">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wrapText="1"/>
    </xf>
    <xf numFmtId="3" fontId="1" fillId="0" borderId="0" xfId="0" applyNumberFormat="1" applyFont="1" applyAlignment="1">
      <alignment horizontal="center"/>
    </xf>
    <xf numFmtId="0" fontId="3"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3" fontId="3" fillId="0" borderId="0" xfId="0" applyNumberFormat="1" applyFont="1" applyAlignment="1">
      <alignment horizontal="center"/>
    </xf>
    <xf numFmtId="49" fontId="1" fillId="0" borderId="0" xfId="0" applyNumberFormat="1" applyFont="1" applyAlignment="1">
      <alignment horizontal="left"/>
    </xf>
    <xf numFmtId="0" fontId="3" fillId="0" borderId="0" xfId="0" applyFont="1" applyAlignment="1">
      <alignment horizontal="left"/>
    </xf>
    <xf numFmtId="0" fontId="0" fillId="0" borderId="0" xfId="0" applyAlignment="1">
      <alignment horizontal="left"/>
    </xf>
    <xf numFmtId="0" fontId="2" fillId="0" borderId="1" xfId="0" applyFont="1" applyBorder="1" applyAlignment="1">
      <alignment horizontal="center"/>
    </xf>
    <xf numFmtId="3" fontId="1" fillId="0" borderId="1" xfId="0" applyNumberFormat="1" applyFont="1" applyBorder="1" applyAlignment="1">
      <alignment horizontal="center"/>
    </xf>
    <xf numFmtId="3" fontId="3" fillId="0" borderId="1" xfId="0" applyNumberFormat="1" applyFont="1" applyBorder="1" applyAlignment="1">
      <alignment horizontal="center"/>
    </xf>
    <xf numFmtId="0" fontId="2" fillId="0" borderId="2" xfId="0" applyFont="1" applyBorder="1" applyAlignment="1">
      <alignment horizontal="center"/>
    </xf>
    <xf numFmtId="3" fontId="1" fillId="0" borderId="2" xfId="0" applyNumberFormat="1" applyFont="1" applyBorder="1" applyAlignment="1">
      <alignment horizontal="center"/>
    </xf>
    <xf numFmtId="3" fontId="3" fillId="0" borderId="2" xfId="0" applyNumberFormat="1"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left" wrapText="1"/>
    </xf>
    <xf numFmtId="0" fontId="2" fillId="0" borderId="0" xfId="0" applyFont="1" applyAlignment="1">
      <alignment horizontal="center" wrapText="1"/>
    </xf>
    <xf numFmtId="0" fontId="1" fillId="0" borderId="0" xfId="0" applyFont="1" applyFill="1" applyAlignment="1" applyProtection="1">
      <alignment horizontal="center"/>
      <protection locked="0"/>
    </xf>
    <xf numFmtId="10" fontId="1" fillId="0" borderId="0" xfId="0" applyNumberFormat="1" applyFont="1" applyAlignment="1">
      <alignment horizontal="center" wrapText="1"/>
    </xf>
    <xf numFmtId="4" fontId="1" fillId="0" borderId="0" xfId="0" applyNumberFormat="1" applyFont="1" applyAlignment="1">
      <alignment horizontal="center" wrapText="1"/>
    </xf>
    <xf numFmtId="2" fontId="1" fillId="0" borderId="0" xfId="0" applyNumberFormat="1" applyFont="1" applyAlignment="1">
      <alignment horizontal="center" wrapText="1"/>
    </xf>
    <xf numFmtId="10" fontId="3" fillId="0" borderId="0" xfId="0" applyNumberFormat="1" applyFont="1" applyAlignment="1">
      <alignment horizontal="center" wrapText="1"/>
    </xf>
    <xf numFmtId="0" fontId="1" fillId="0" borderId="0" xfId="0" quotePrefix="1" applyFont="1" applyAlignment="1">
      <alignment horizontal="left"/>
    </xf>
    <xf numFmtId="3" fontId="1" fillId="0" borderId="0" xfId="0" applyNumberFormat="1" applyFont="1" applyBorder="1" applyAlignment="1">
      <alignment horizontal="center"/>
    </xf>
    <xf numFmtId="3" fontId="3" fillId="0" borderId="0" xfId="0" applyNumberFormat="1"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2" fillId="0" borderId="2" xfId="0" applyFont="1" applyBorder="1" applyAlignment="1">
      <alignment horizontal="center" wrapText="1"/>
    </xf>
    <xf numFmtId="0" fontId="1" fillId="0" borderId="2" xfId="0" applyFont="1" applyFill="1" applyBorder="1" applyAlignment="1" applyProtection="1">
      <alignment horizontal="center"/>
      <protection locked="0"/>
    </xf>
    <xf numFmtId="0" fontId="1" fillId="0" borderId="2" xfId="0" applyFont="1" applyBorder="1" applyAlignment="1">
      <alignment horizontal="center" wrapText="1"/>
    </xf>
    <xf numFmtId="4" fontId="1" fillId="0" borderId="2" xfId="0" applyNumberFormat="1" applyFont="1" applyBorder="1" applyAlignment="1">
      <alignment horizontal="center" wrapText="1"/>
    </xf>
    <xf numFmtId="0" fontId="2" fillId="0" borderId="3" xfId="0" applyFont="1" applyBorder="1" applyAlignment="1">
      <alignment horizontal="center" wrapText="1"/>
    </xf>
    <xf numFmtId="0" fontId="1" fillId="0" borderId="3" xfId="0" applyFont="1" applyBorder="1" applyAlignment="1">
      <alignment horizontal="center" wrapText="1"/>
    </xf>
    <xf numFmtId="0" fontId="3" fillId="0" borderId="3" xfId="0" applyFont="1" applyBorder="1" applyAlignment="1">
      <alignment horizontal="center" wrapText="1"/>
    </xf>
    <xf numFmtId="0" fontId="4" fillId="0" borderId="3" xfId="0" applyFont="1" applyBorder="1" applyAlignment="1">
      <alignment horizontal="center" wrapText="1"/>
    </xf>
    <xf numFmtId="10" fontId="3" fillId="0" borderId="2" xfId="0" applyNumberFormat="1" applyFont="1" applyBorder="1" applyAlignment="1">
      <alignment horizontal="center" wrapText="1"/>
    </xf>
    <xf numFmtId="0" fontId="1" fillId="0" borderId="1" xfId="0" applyFont="1" applyBorder="1" applyAlignment="1">
      <alignment horizontal="center" wrapText="1"/>
    </xf>
    <xf numFmtId="0" fontId="1" fillId="0" borderId="3" xfId="0" applyFont="1" applyBorder="1" applyAlignment="1">
      <alignment horizontal="center"/>
    </xf>
    <xf numFmtId="0" fontId="3" fillId="0" borderId="3" xfId="0" applyFont="1" applyBorder="1" applyAlignment="1">
      <alignment horizontal="center"/>
    </xf>
    <xf numFmtId="10" fontId="3" fillId="0" borderId="3" xfId="0" applyNumberFormat="1" applyFont="1" applyBorder="1" applyAlignment="1">
      <alignment horizontal="center"/>
    </xf>
    <xf numFmtId="4" fontId="1" fillId="0" borderId="1" xfId="0" applyNumberFormat="1" applyFont="1" applyBorder="1" applyAlignment="1">
      <alignment horizontal="center" wrapText="1"/>
    </xf>
    <xf numFmtId="10" fontId="3" fillId="0" borderId="1" xfId="0" applyNumberFormat="1" applyFont="1" applyBorder="1" applyAlignment="1">
      <alignment horizontal="center" wrapText="1"/>
    </xf>
    <xf numFmtId="10" fontId="3" fillId="0" borderId="3" xfId="0" applyNumberFormat="1" applyFont="1" applyBorder="1" applyAlignment="1">
      <alignment horizontal="center" wrapText="1"/>
    </xf>
    <xf numFmtId="0" fontId="3" fillId="0" borderId="2" xfId="0" applyFont="1" applyBorder="1" applyAlignment="1">
      <alignment horizontal="center"/>
    </xf>
    <xf numFmtId="3" fontId="4" fillId="0" borderId="0" xfId="0" applyNumberFormat="1" applyFont="1" applyAlignment="1">
      <alignment horizontal="center"/>
    </xf>
    <xf numFmtId="3" fontId="4" fillId="0" borderId="2" xfId="0" applyNumberFormat="1" applyFont="1" applyBorder="1" applyAlignment="1">
      <alignment horizontal="center"/>
    </xf>
    <xf numFmtId="0" fontId="5" fillId="0" borderId="0" xfId="0" applyNumberFormat="1" applyFont="1" applyFill="1" applyBorder="1" applyAlignment="1"/>
    <xf numFmtId="164" fontId="5" fillId="0" borderId="0" xfId="0" applyNumberFormat="1" applyFont="1" applyFill="1" applyBorder="1" applyAlignment="1"/>
    <xf numFmtId="0" fontId="5" fillId="2" borderId="4" xfId="0" applyNumberFormat="1" applyFont="1" applyFill="1" applyBorder="1" applyAlignment="1"/>
    <xf numFmtId="3" fontId="5" fillId="0" borderId="4" xfId="0" applyNumberFormat="1" applyFont="1" applyFill="1" applyBorder="1" applyAlignment="1"/>
    <xf numFmtId="0" fontId="5" fillId="0" borderId="4" xfId="0" applyNumberFormat="1" applyFont="1" applyFill="1" applyBorder="1" applyAlignment="1"/>
    <xf numFmtId="3" fontId="1" fillId="0" borderId="0" xfId="0" applyNumberFormat="1" applyFont="1" applyAlignment="1">
      <alignment horizontal="center" wrapText="1"/>
    </xf>
    <xf numFmtId="2" fontId="1" fillId="0" borderId="1" xfId="0" applyNumberFormat="1" applyFont="1" applyBorder="1" applyAlignment="1">
      <alignment horizontal="center"/>
    </xf>
    <xf numFmtId="2" fontId="1" fillId="0" borderId="0" xfId="0" applyNumberFormat="1" applyFont="1" applyAlignment="1">
      <alignment horizontal="center"/>
    </xf>
    <xf numFmtId="2" fontId="1" fillId="0" borderId="2" xfId="0" applyNumberFormat="1" applyFont="1" applyBorder="1" applyAlignment="1">
      <alignment horizontal="center"/>
    </xf>
    <xf numFmtId="2" fontId="4" fillId="0" borderId="0" xfId="0" applyNumberFormat="1" applyFont="1" applyAlignment="1">
      <alignment horizontal="center"/>
    </xf>
    <xf numFmtId="2" fontId="1" fillId="0" borderId="1" xfId="0" applyNumberFormat="1" applyFont="1" applyBorder="1" applyAlignment="1">
      <alignment horizontal="center" wrapText="1"/>
    </xf>
    <xf numFmtId="2" fontId="1" fillId="0" borderId="2" xfId="0" applyNumberFormat="1" applyFont="1" applyBorder="1" applyAlignment="1">
      <alignment horizontal="center" wrapText="1"/>
    </xf>
    <xf numFmtId="2" fontId="3" fillId="0" borderId="1" xfId="0" applyNumberFormat="1" applyFont="1" applyBorder="1" applyAlignment="1">
      <alignment horizontal="center"/>
    </xf>
    <xf numFmtId="2" fontId="3" fillId="0" borderId="0" xfId="0" applyNumberFormat="1" applyFont="1" applyAlignment="1">
      <alignment horizontal="center"/>
    </xf>
    <xf numFmtId="2" fontId="3" fillId="0" borderId="2" xfId="0" applyNumberFormat="1" applyFont="1" applyBorder="1" applyAlignment="1">
      <alignment horizontal="center"/>
    </xf>
    <xf numFmtId="3" fontId="4" fillId="0" borderId="1" xfId="0" applyNumberFormat="1" applyFont="1" applyBorder="1" applyAlignment="1">
      <alignment horizontal="center"/>
    </xf>
    <xf numFmtId="0" fontId="4" fillId="0" borderId="0" xfId="0" applyFont="1" applyAlignment="1">
      <alignment horizontal="left"/>
    </xf>
    <xf numFmtId="3" fontId="4" fillId="0" borderId="0" xfId="0" applyNumberFormat="1" applyFont="1" applyBorder="1" applyAlignment="1">
      <alignment horizontal="center"/>
    </xf>
    <xf numFmtId="0" fontId="1" fillId="0" borderId="0" xfId="0" applyFont="1" applyBorder="1" applyAlignment="1">
      <alignment horizontal="center"/>
    </xf>
    <xf numFmtId="0" fontId="0" fillId="0" borderId="1" xfId="0" applyBorder="1"/>
    <xf numFmtId="0" fontId="1" fillId="0" borderId="1" xfId="0" applyFont="1" applyFill="1" applyBorder="1" applyAlignment="1">
      <alignment horizontal="center" wrapText="1"/>
    </xf>
    <xf numFmtId="0" fontId="1" fillId="0" borderId="0" xfId="0" applyFont="1" applyFill="1" applyBorder="1" applyAlignment="1">
      <alignment horizontal="center" wrapText="1"/>
    </xf>
    <xf numFmtId="0" fontId="0" fillId="0" borderId="3" xfId="0" applyBorder="1"/>
    <xf numFmtId="0" fontId="2" fillId="0" borderId="0" xfId="0" applyFont="1"/>
    <xf numFmtId="0" fontId="1" fillId="0" borderId="0" xfId="0" applyFont="1"/>
    <xf numFmtId="3" fontId="2" fillId="0" borderId="0" xfId="0" applyNumberFormat="1" applyFont="1" applyAlignment="1">
      <alignment horizontal="center" wrapText="1"/>
    </xf>
    <xf numFmtId="0" fontId="3" fillId="0" borderId="0" xfId="0" applyFont="1" applyAlignment="1">
      <alignment horizontal="left" wrapText="1"/>
    </xf>
    <xf numFmtId="0" fontId="0" fillId="0" borderId="0" xfId="0" applyAlignment="1">
      <alignment horizontal="center"/>
    </xf>
    <xf numFmtId="3" fontId="4" fillId="0" borderId="0" xfId="3" applyNumberFormat="1" applyFont="1" applyAlignment="1">
      <alignment horizontal="center"/>
    </xf>
    <xf numFmtId="0" fontId="0" fillId="0" borderId="2" xfId="0" applyBorder="1"/>
    <xf numFmtId="3" fontId="0" fillId="0" borderId="0" xfId="0" applyNumberFormat="1" applyAlignment="1">
      <alignment horizontal="center"/>
    </xf>
    <xf numFmtId="3" fontId="0" fillId="0" borderId="2" xfId="0" applyNumberFormat="1" applyBorder="1" applyAlignment="1">
      <alignment horizontal="center"/>
    </xf>
    <xf numFmtId="3" fontId="5" fillId="0" borderId="0" xfId="0" applyNumberFormat="1" applyFont="1" applyFill="1" applyBorder="1" applyAlignment="1">
      <alignment horizontal="center"/>
    </xf>
    <xf numFmtId="0" fontId="0" fillId="0" borderId="2" xfId="0" applyBorder="1" applyAlignment="1">
      <alignment horizontal="center"/>
    </xf>
    <xf numFmtId="0" fontId="9" fillId="0" borderId="0" xfId="0" applyFont="1"/>
    <xf numFmtId="49" fontId="1" fillId="0" borderId="0" xfId="0" applyNumberFormat="1" applyFont="1" applyAlignment="1">
      <alignment horizontal="left" wrapText="1"/>
    </xf>
    <xf numFmtId="49" fontId="3" fillId="0" borderId="0" xfId="0" applyNumberFormat="1" applyFont="1" applyAlignment="1">
      <alignment horizontal="left" wrapText="1"/>
    </xf>
    <xf numFmtId="0" fontId="4" fillId="0" borderId="0" xfId="0" applyFont="1" applyAlignment="1">
      <alignment horizontal="left" wrapText="1"/>
    </xf>
    <xf numFmtId="0" fontId="1" fillId="0" borderId="0" xfId="0" applyFont="1" applyAlignment="1">
      <alignment wrapText="1"/>
    </xf>
    <xf numFmtId="0" fontId="10" fillId="0" borderId="0" xfId="0" applyFont="1"/>
    <xf numFmtId="0" fontId="10" fillId="0" borderId="0" xfId="0" applyFont="1" applyAlignment="1"/>
    <xf numFmtId="0" fontId="0" fillId="0" borderId="0" xfId="0" applyAlignment="1"/>
    <xf numFmtId="0" fontId="0" fillId="0" borderId="0" xfId="0" applyAlignment="1">
      <alignment horizontal="center" vertical="center"/>
    </xf>
    <xf numFmtId="3" fontId="1" fillId="3" borderId="0" xfId="0" applyNumberFormat="1" applyFont="1" applyFill="1" applyAlignment="1">
      <alignment horizontal="center" wrapText="1"/>
    </xf>
    <xf numFmtId="0" fontId="14" fillId="0" borderId="0" xfId="0" applyFont="1"/>
    <xf numFmtId="0" fontId="6" fillId="0" borderId="0" xfId="0" applyFont="1" applyAlignment="1">
      <alignment horizontal="center" vertical="center"/>
    </xf>
    <xf numFmtId="0" fontId="1" fillId="3" borderId="0" xfId="0" applyFont="1" applyFill="1" applyAlignment="1">
      <alignment horizontal="left" wrapText="1"/>
    </xf>
    <xf numFmtId="0" fontId="0" fillId="4" borderId="0" xfId="0" applyFill="1"/>
    <xf numFmtId="0" fontId="10"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Border="1" applyAlignment="1">
      <alignment wrapText="1"/>
    </xf>
    <xf numFmtId="0" fontId="1" fillId="0" borderId="0" xfId="0" applyFont="1" applyAlignment="1">
      <alignment horizontal="right" wrapText="1"/>
    </xf>
    <xf numFmtId="0" fontId="0" fillId="0" borderId="0" xfId="0" applyAlignment="1">
      <alignment horizontal="right"/>
    </xf>
    <xf numFmtId="0" fontId="1" fillId="0" borderId="0" xfId="0" applyFont="1" applyAlignment="1">
      <alignment horizontal="right"/>
    </xf>
    <xf numFmtId="0" fontId="1" fillId="4" borderId="0" xfId="0" applyFont="1" applyFill="1"/>
    <xf numFmtId="0" fontId="10" fillId="0" borderId="0" xfId="0" applyFont="1" applyAlignment="1">
      <alignment horizontal="right"/>
    </xf>
    <xf numFmtId="0" fontId="16" fillId="0" borderId="0" xfId="0" applyFont="1" applyAlignment="1">
      <alignment horizontal="right"/>
    </xf>
    <xf numFmtId="0" fontId="16" fillId="0" borderId="0" xfId="0" applyFont="1"/>
    <xf numFmtId="0" fontId="16" fillId="4" borderId="0" xfId="0" applyFont="1" applyFill="1"/>
    <xf numFmtId="0" fontId="10" fillId="0" borderId="0" xfId="0" applyFont="1" applyAlignment="1">
      <alignment horizontal="center" vertical="center"/>
    </xf>
    <xf numFmtId="3" fontId="1" fillId="4" borderId="0" xfId="0" applyNumberFormat="1" applyFont="1" applyFill="1" applyAlignment="1">
      <alignment horizontal="center"/>
    </xf>
    <xf numFmtId="0" fontId="16" fillId="3" borderId="0" xfId="0" applyFont="1" applyFill="1"/>
    <xf numFmtId="0" fontId="10" fillId="0" borderId="0" xfId="0" applyFont="1" applyBorder="1" applyAlignment="1">
      <alignment wrapText="1"/>
    </xf>
    <xf numFmtId="165" fontId="1" fillId="4" borderId="0" xfId="0" applyNumberFormat="1" applyFont="1" applyFill="1" applyAlignment="1">
      <alignment horizontal="center"/>
    </xf>
    <xf numFmtId="0" fontId="16" fillId="0" borderId="0" xfId="0" applyFont="1" applyAlignment="1">
      <alignment horizontal="right" wrapText="1"/>
    </xf>
    <xf numFmtId="0" fontId="18" fillId="0" borderId="0" xfId="0" applyFont="1" applyAlignment="1">
      <alignment wrapText="1"/>
    </xf>
    <xf numFmtId="0" fontId="16" fillId="3" borderId="0" xfId="0" applyFont="1" applyFill="1" applyBorder="1" applyAlignment="1">
      <alignment horizontal="left" wrapText="1"/>
    </xf>
    <xf numFmtId="165" fontId="16" fillId="0" borderId="0" xfId="0" applyNumberFormat="1" applyFont="1" applyAlignment="1">
      <alignment horizontal="right"/>
    </xf>
    <xf numFmtId="165" fontId="16" fillId="0" borderId="0" xfId="0" applyNumberFormat="1" applyFont="1"/>
    <xf numFmtId="0" fontId="10" fillId="0" borderId="0" xfId="0" applyFont="1" applyAlignment="1">
      <alignment wrapText="1"/>
    </xf>
    <xf numFmtId="0" fontId="0" fillId="0" borderId="0" xfId="0" applyAlignment="1">
      <alignment wrapText="1"/>
    </xf>
    <xf numFmtId="0" fontId="21" fillId="0" borderId="0" xfId="0" applyFont="1"/>
    <xf numFmtId="0" fontId="17" fillId="0" borderId="0" xfId="0" applyFont="1" applyAlignment="1">
      <alignment wrapText="1"/>
    </xf>
    <xf numFmtId="0" fontId="10" fillId="0" borderId="0" xfId="0" applyFont="1" applyAlignment="1">
      <alignment wrapText="1"/>
    </xf>
    <xf numFmtId="0" fontId="0" fillId="0" borderId="0" xfId="0" applyAlignment="1">
      <alignment wrapText="1"/>
    </xf>
    <xf numFmtId="0" fontId="16" fillId="0" borderId="0" xfId="0" applyFont="1" applyAlignment="1">
      <alignment wrapText="1"/>
    </xf>
    <xf numFmtId="0" fontId="16" fillId="3" borderId="0" xfId="0" applyNumberFormat="1" applyFont="1" applyFill="1" applyAlignment="1">
      <alignment horizontal="right" wrapText="1"/>
    </xf>
    <xf numFmtId="0" fontId="16" fillId="0" borderId="0" xfId="0" applyFont="1" applyFill="1"/>
    <xf numFmtId="0" fontId="16" fillId="0" borderId="0" xfId="0" applyNumberFormat="1" applyFont="1" applyFill="1" applyAlignment="1">
      <alignment horizontal="right" wrapText="1"/>
    </xf>
    <xf numFmtId="165" fontId="1" fillId="3" borderId="0" xfId="0" applyNumberFormat="1" applyFont="1" applyFill="1" applyBorder="1" applyAlignment="1">
      <alignment horizontal="center"/>
    </xf>
    <xf numFmtId="165" fontId="1" fillId="4" borderId="0" xfId="0" applyNumberFormat="1" applyFont="1" applyFill="1" applyBorder="1" applyAlignment="1">
      <alignment horizontal="center"/>
    </xf>
    <xf numFmtId="0" fontId="0" fillId="0" borderId="0" xfId="0" applyFill="1"/>
    <xf numFmtId="0" fontId="17" fillId="0" borderId="0" xfId="0" applyFont="1" applyFill="1"/>
    <xf numFmtId="0" fontId="21" fillId="0" borderId="0" xfId="0" applyFont="1" applyFill="1"/>
    <xf numFmtId="0" fontId="0" fillId="0" borderId="0" xfId="0" applyAlignment="1">
      <alignment wrapText="1"/>
    </xf>
    <xf numFmtId="0" fontId="17" fillId="0" borderId="0" xfId="0" applyFont="1" applyFill="1" applyAlignment="1">
      <alignment wrapText="1"/>
    </xf>
    <xf numFmtId="0" fontId="1" fillId="3" borderId="0" xfId="0" applyNumberFormat="1" applyFont="1" applyFill="1" applyAlignment="1">
      <alignment wrapText="1"/>
    </xf>
    <xf numFmtId="0" fontId="1" fillId="4" borderId="0" xfId="0" applyNumberFormat="1" applyFont="1" applyFill="1" applyAlignment="1"/>
    <xf numFmtId="0" fontId="16" fillId="0" borderId="0" xfId="0" applyFont="1" applyFill="1" applyBorder="1" applyAlignment="1">
      <alignment horizontal="left" wrapText="1"/>
    </xf>
    <xf numFmtId="0" fontId="1" fillId="0" borderId="0" xfId="0" applyFont="1" applyFill="1" applyAlignment="1">
      <alignment horizontal="left" wrapText="1"/>
    </xf>
    <xf numFmtId="3" fontId="1" fillId="0" borderId="0" xfId="0" applyNumberFormat="1" applyFont="1" applyFill="1" applyAlignment="1">
      <alignment horizontal="center" wrapText="1"/>
    </xf>
    <xf numFmtId="165" fontId="1" fillId="0" borderId="0" xfId="0" applyNumberFormat="1" applyFont="1" applyFill="1" applyBorder="1" applyAlignment="1">
      <alignment horizontal="center"/>
    </xf>
    <xf numFmtId="0" fontId="1" fillId="0" borderId="0" xfId="0" applyFont="1" applyFill="1"/>
    <xf numFmtId="3" fontId="1" fillId="0" borderId="0" xfId="0" applyNumberFormat="1" applyFont="1" applyFill="1" applyAlignment="1">
      <alignment horizontal="center"/>
    </xf>
    <xf numFmtId="0" fontId="16" fillId="0" borderId="0" xfId="0" applyFont="1" applyFill="1" applyAlignment="1"/>
    <xf numFmtId="0" fontId="16" fillId="0" borderId="0" xfId="0" applyFont="1" applyFill="1" applyAlignment="1">
      <alignment horizontal="right"/>
    </xf>
    <xf numFmtId="165" fontId="16" fillId="3" borderId="0" xfId="0" applyNumberFormat="1" applyFont="1" applyFill="1" applyAlignment="1">
      <alignment horizontal="right" wrapText="1"/>
    </xf>
    <xf numFmtId="0" fontId="1" fillId="5" borderId="0" xfId="0" applyFont="1" applyFill="1" applyBorder="1"/>
    <xf numFmtId="1" fontId="1" fillId="5" borderId="0" xfId="0" applyNumberFormat="1" applyFont="1" applyFill="1" applyBorder="1"/>
    <xf numFmtId="0" fontId="1" fillId="0" borderId="0" xfId="0" applyFont="1" applyBorder="1"/>
    <xf numFmtId="1" fontId="1" fillId="0" borderId="0" xfId="0" applyNumberFormat="1" applyFont="1" applyBorder="1"/>
    <xf numFmtId="1" fontId="0" fillId="0" borderId="0" xfId="0" applyNumberFormat="1"/>
    <xf numFmtId="3" fontId="1" fillId="5" borderId="0" xfId="0" applyNumberFormat="1" applyFont="1" applyFill="1" applyBorder="1"/>
    <xf numFmtId="3" fontId="1" fillId="0" borderId="0" xfId="0" applyNumberFormat="1" applyFont="1" applyBorder="1"/>
    <xf numFmtId="3" fontId="16" fillId="3" borderId="0" xfId="0" applyNumberFormat="1" applyFont="1" applyFill="1" applyAlignment="1">
      <alignment horizontal="right" wrapText="1"/>
    </xf>
    <xf numFmtId="3" fontId="16" fillId="0" borderId="0" xfId="0" applyNumberFormat="1" applyFont="1"/>
    <xf numFmtId="0" fontId="1" fillId="4" borderId="0" xfId="0" applyFont="1" applyFill="1" applyAlignment="1">
      <alignment horizontal="left" wrapText="1"/>
    </xf>
    <xf numFmtId="3" fontId="1" fillId="4" borderId="0" xfId="0" applyNumberFormat="1" applyFont="1" applyFill="1" applyAlignment="1">
      <alignment horizontal="center" wrapText="1"/>
    </xf>
    <xf numFmtId="9" fontId="0" fillId="0" borderId="0" xfId="5" applyFont="1"/>
    <xf numFmtId="165" fontId="1" fillId="3" borderId="0" xfId="0" applyNumberFormat="1" applyFont="1" applyFill="1" applyAlignment="1">
      <alignment wrapText="1"/>
    </xf>
    <xf numFmtId="165" fontId="1" fillId="4" borderId="0" xfId="0" applyNumberFormat="1" applyFont="1" applyFill="1" applyAlignment="1"/>
    <xf numFmtId="1" fontId="9" fillId="0" borderId="0" xfId="0" applyNumberFormat="1" applyFont="1"/>
    <xf numFmtId="9" fontId="1" fillId="4" borderId="0" xfId="5" applyFont="1" applyFill="1" applyBorder="1" applyAlignment="1">
      <alignment horizontal="center"/>
    </xf>
    <xf numFmtId="9" fontId="16" fillId="4" borderId="0" xfId="5" applyFont="1" applyFill="1"/>
    <xf numFmtId="3" fontId="1" fillId="4" borderId="0" xfId="0" applyNumberFormat="1" applyFont="1" applyFill="1" applyAlignment="1">
      <alignment horizontal="left"/>
    </xf>
    <xf numFmtId="9" fontId="0" fillId="0" borderId="0" xfId="5" applyFont="1" applyFill="1"/>
    <xf numFmtId="9" fontId="0" fillId="4" borderId="0" xfId="5" applyFont="1" applyFill="1"/>
    <xf numFmtId="0" fontId="0" fillId="0" borderId="0" xfId="0" applyAlignment="1">
      <alignment wrapText="1"/>
    </xf>
    <xf numFmtId="0" fontId="16" fillId="0" borderId="0" xfId="0" applyFont="1" applyFill="1" applyAlignment="1">
      <alignment wrapText="1"/>
    </xf>
    <xf numFmtId="0" fontId="16" fillId="0" borderId="0" xfId="0" applyFont="1" applyAlignment="1">
      <alignment horizontal="center" wrapText="1"/>
    </xf>
    <xf numFmtId="0" fontId="1" fillId="0" borderId="0" xfId="0" applyFont="1" applyAlignment="1">
      <alignment horizontal="center" wrapText="1"/>
    </xf>
    <xf numFmtId="0" fontId="1" fillId="0" borderId="0" xfId="0" applyFont="1" applyBorder="1" applyAlignment="1">
      <alignment horizontal="center" vertical="center" wrapText="1"/>
    </xf>
    <xf numFmtId="0" fontId="0" fillId="0" borderId="0" xfId="0" applyBorder="1" applyAlignment="1">
      <alignment wrapText="1"/>
    </xf>
    <xf numFmtId="0" fontId="9" fillId="0" borderId="0" xfId="0" applyFont="1" applyAlignment="1">
      <alignment horizontal="center" vertical="center" wrapText="1"/>
    </xf>
    <xf numFmtId="0" fontId="0" fillId="0" borderId="0" xfId="0" applyAlignment="1">
      <alignment wrapText="1"/>
    </xf>
    <xf numFmtId="0" fontId="22" fillId="0" borderId="0" xfId="0" applyFont="1"/>
    <xf numFmtId="0" fontId="17" fillId="0" borderId="0" xfId="0" applyFont="1" applyAlignment="1">
      <alignment horizontal="center" wrapText="1"/>
    </xf>
    <xf numFmtId="0" fontId="17" fillId="0" borderId="0" xfId="0" applyFont="1" applyFill="1" applyAlignment="1">
      <alignment vertical="top" wrapText="1"/>
    </xf>
    <xf numFmtId="0" fontId="9" fillId="0" borderId="0" xfId="0" applyFont="1" applyBorder="1"/>
    <xf numFmtId="0" fontId="16" fillId="0" borderId="0" xfId="0" applyFont="1" applyFill="1" applyAlignment="1">
      <alignment vertical="top" wrapText="1"/>
    </xf>
    <xf numFmtId="0" fontId="16" fillId="0" borderId="0" xfId="0" applyFont="1" applyFill="1" applyAlignment="1">
      <alignment vertical="top"/>
    </xf>
    <xf numFmtId="14" fontId="22" fillId="0" borderId="0" xfId="0" applyNumberFormat="1" applyFont="1"/>
    <xf numFmtId="0" fontId="10" fillId="0" borderId="0" xfId="0" applyFont="1" applyFill="1" applyAlignment="1">
      <alignment vertical="top" wrapText="1"/>
    </xf>
    <xf numFmtId="3" fontId="16" fillId="0" borderId="0" xfId="0" applyNumberFormat="1" applyFont="1" applyFill="1" applyAlignment="1">
      <alignment horizontal="right" wrapText="1"/>
    </xf>
    <xf numFmtId="165" fontId="16" fillId="0" borderId="0" xfId="0" applyNumberFormat="1" applyFont="1" applyFill="1" applyAlignment="1">
      <alignment horizontal="right" wrapText="1"/>
    </xf>
    <xf numFmtId="0" fontId="26" fillId="0" borderId="0" xfId="0" applyFont="1" applyFill="1" applyBorder="1"/>
    <xf numFmtId="165" fontId="26" fillId="0" borderId="0" xfId="0" applyNumberFormat="1" applyFont="1" applyFill="1" applyBorder="1"/>
    <xf numFmtId="0" fontId="10" fillId="0" borderId="0" xfId="0" applyFont="1" applyFill="1" applyAlignment="1">
      <alignment wrapText="1"/>
    </xf>
    <xf numFmtId="0" fontId="17" fillId="0" borderId="0" xfId="0" applyFont="1" applyFill="1" applyAlignment="1">
      <alignment vertical="top"/>
    </xf>
    <xf numFmtId="0" fontId="16" fillId="3" borderId="0" xfId="0" applyFont="1" applyFill="1" applyBorder="1" applyAlignment="1">
      <alignment horizontal="left" vertical="top" wrapText="1"/>
    </xf>
    <xf numFmtId="1" fontId="16" fillId="3" borderId="0" xfId="0" applyNumberFormat="1" applyFont="1" applyFill="1" applyBorder="1" applyAlignment="1">
      <alignment horizontal="right" vertical="top" wrapText="1"/>
    </xf>
    <xf numFmtId="1" fontId="16" fillId="3" borderId="0" xfId="0" applyNumberFormat="1" applyFont="1" applyFill="1" applyAlignment="1">
      <alignment vertical="top" wrapText="1"/>
    </xf>
    <xf numFmtId="0" fontId="16" fillId="3" borderId="0" xfId="0" applyFont="1" applyFill="1" applyBorder="1" applyAlignment="1">
      <alignment vertical="top" wrapText="1"/>
    </xf>
    <xf numFmtId="0" fontId="16" fillId="3" borderId="0" xfId="0" applyFont="1" applyFill="1" applyBorder="1" applyAlignment="1">
      <alignment horizontal="left" vertical="top"/>
    </xf>
    <xf numFmtId="1" fontId="16" fillId="3" borderId="0" xfId="0" applyNumberFormat="1" applyFont="1" applyFill="1" applyBorder="1" applyAlignment="1">
      <alignment horizontal="right" vertical="top"/>
    </xf>
    <xf numFmtId="0" fontId="16" fillId="0" borderId="0" xfId="0" applyFont="1" applyAlignment="1">
      <alignment horizontal="right" vertical="top"/>
    </xf>
    <xf numFmtId="0" fontId="10" fillId="0" borderId="0" xfId="0" applyFont="1" applyAlignment="1">
      <alignment horizontal="right" vertical="top"/>
    </xf>
    <xf numFmtId="9" fontId="16" fillId="0" borderId="0" xfId="5" applyFont="1" applyAlignment="1">
      <alignment horizontal="right" vertical="top"/>
    </xf>
    <xf numFmtId="9" fontId="16" fillId="0" borderId="0" xfId="0" applyNumberFormat="1" applyFont="1" applyAlignment="1">
      <alignment horizontal="right" vertical="top"/>
    </xf>
    <xf numFmtId="9" fontId="16" fillId="0" borderId="0" xfId="5" applyFont="1" applyFill="1" applyAlignment="1">
      <alignment horizontal="right" vertical="top"/>
    </xf>
    <xf numFmtId="9" fontId="27" fillId="0" borderId="0" xfId="5" applyFont="1" applyFill="1" applyAlignment="1">
      <alignment horizontal="right" vertical="top"/>
    </xf>
    <xf numFmtId="3" fontId="28" fillId="6" borderId="10" xfId="0" applyNumberFormat="1" applyFont="1" applyFill="1" applyBorder="1" applyAlignment="1">
      <alignment horizontal="right" wrapText="1"/>
    </xf>
    <xf numFmtId="3" fontId="28" fillId="0" borderId="0" xfId="0" applyNumberFormat="1" applyFont="1"/>
    <xf numFmtId="0" fontId="26" fillId="0" borderId="7" xfId="0" applyFont="1" applyFill="1" applyBorder="1" applyAlignment="1">
      <alignment horizontal="left" vertical="top"/>
    </xf>
    <xf numFmtId="165" fontId="26" fillId="0" borderId="7" xfId="0" applyNumberFormat="1" applyFont="1" applyFill="1" applyBorder="1" applyAlignment="1">
      <alignment horizontal="right" vertical="top"/>
    </xf>
    <xf numFmtId="0" fontId="26" fillId="0" borderId="7" xfId="0" applyFont="1" applyFill="1" applyBorder="1" applyAlignment="1">
      <alignment horizontal="right" vertical="top"/>
    </xf>
    <xf numFmtId="1" fontId="26" fillId="0" borderId="7" xfId="0" applyNumberFormat="1" applyFont="1" applyFill="1" applyBorder="1" applyAlignment="1">
      <alignment horizontal="left" vertical="top"/>
    </xf>
    <xf numFmtId="1" fontId="26" fillId="0" borderId="7" xfId="0" applyNumberFormat="1" applyFont="1" applyFill="1" applyBorder="1" applyAlignment="1">
      <alignment horizontal="right" vertical="top"/>
    </xf>
    <xf numFmtId="0" fontId="26" fillId="0" borderId="7" xfId="0" applyFont="1" applyFill="1" applyBorder="1" applyAlignment="1">
      <alignment horizontal="right" vertical="top" wrapText="1"/>
    </xf>
    <xf numFmtId="0" fontId="26" fillId="0" borderId="7" xfId="0" applyFont="1" applyFill="1" applyBorder="1" applyAlignment="1">
      <alignment vertical="top"/>
    </xf>
    <xf numFmtId="1" fontId="26" fillId="0" borderId="7" xfId="0" applyNumberFormat="1" applyFont="1" applyFill="1" applyBorder="1" applyAlignment="1">
      <alignment horizontal="right" vertical="top" wrapText="1"/>
    </xf>
    <xf numFmtId="165" fontId="26" fillId="0" borderId="7" xfId="5" applyNumberFormat="1" applyFont="1" applyFill="1" applyBorder="1" applyAlignment="1">
      <alignment horizontal="right" vertical="top"/>
    </xf>
    <xf numFmtId="165" fontId="26" fillId="0" borderId="7" xfId="5" applyNumberFormat="1" applyFont="1" applyFill="1" applyBorder="1" applyAlignment="1">
      <alignment vertical="top"/>
    </xf>
    <xf numFmtId="0" fontId="26" fillId="0" borderId="0" xfId="0" applyFont="1" applyFill="1" applyBorder="1" applyAlignment="1">
      <alignment horizontal="left" vertical="top"/>
    </xf>
    <xf numFmtId="165" fontId="26" fillId="0" borderId="0" xfId="0" applyNumberFormat="1" applyFont="1" applyFill="1" applyBorder="1" applyAlignment="1">
      <alignment horizontal="right" vertical="top"/>
    </xf>
    <xf numFmtId="0" fontId="26" fillId="0" borderId="0" xfId="0" applyFont="1" applyFill="1" applyBorder="1" applyAlignment="1">
      <alignment horizontal="right" vertical="top"/>
    </xf>
    <xf numFmtId="0" fontId="0" fillId="0" borderId="0" xfId="0" applyAlignment="1">
      <alignment wrapText="1"/>
    </xf>
    <xf numFmtId="0" fontId="9" fillId="0" borderId="0" xfId="0" applyFont="1" applyAlignment="1">
      <alignment horizontal="center" vertical="center" wrapText="1"/>
    </xf>
    <xf numFmtId="0" fontId="16" fillId="0" borderId="0" xfId="0" applyFont="1" applyFill="1" applyAlignment="1">
      <alignment horizontal="left" vertical="top" wrapText="1"/>
    </xf>
    <xf numFmtId="1" fontId="16" fillId="0" borderId="0" xfId="0" applyNumberFormat="1" applyFont="1"/>
    <xf numFmtId="0" fontId="26" fillId="0" borderId="0" xfId="0" applyFont="1" applyFill="1" applyAlignment="1">
      <alignment wrapText="1"/>
    </xf>
    <xf numFmtId="0" fontId="26" fillId="0" borderId="0" xfId="0" applyFont="1" applyFill="1" applyAlignment="1">
      <alignment horizontal="center" wrapText="1"/>
    </xf>
    <xf numFmtId="0" fontId="26" fillId="0" borderId="8" xfId="0" applyFont="1" applyFill="1" applyBorder="1"/>
    <xf numFmtId="165" fontId="26" fillId="0" borderId="8" xfId="0" applyNumberFormat="1" applyFont="1" applyFill="1" applyBorder="1"/>
    <xf numFmtId="1" fontId="26" fillId="0" borderId="0" xfId="0" applyNumberFormat="1" applyFont="1" applyFill="1" applyBorder="1" applyAlignment="1">
      <alignment horizontal="left"/>
    </xf>
    <xf numFmtId="165" fontId="26" fillId="0" borderId="0" xfId="0" applyNumberFormat="1" applyFont="1" applyFill="1" applyBorder="1" applyAlignment="1">
      <alignment horizontal="right"/>
    </xf>
    <xf numFmtId="1" fontId="26" fillId="0" borderId="0" xfId="0" applyNumberFormat="1" applyFont="1" applyFill="1" applyBorder="1" applyAlignment="1">
      <alignment horizontal="right"/>
    </xf>
    <xf numFmtId="1" fontId="26" fillId="0" borderId="9" xfId="0" applyNumberFormat="1" applyFont="1" applyFill="1" applyBorder="1" applyAlignment="1">
      <alignment horizontal="left"/>
    </xf>
    <xf numFmtId="165" fontId="26" fillId="0" borderId="9" xfId="0" applyNumberFormat="1" applyFont="1" applyFill="1" applyBorder="1" applyAlignment="1">
      <alignment horizontal="right"/>
    </xf>
    <xf numFmtId="1" fontId="26" fillId="0" borderId="9" xfId="0" applyNumberFormat="1" applyFont="1" applyFill="1" applyBorder="1" applyAlignment="1">
      <alignment horizontal="right"/>
    </xf>
    <xf numFmtId="0" fontId="5" fillId="0" borderId="0" xfId="0" applyFont="1" applyBorder="1" applyAlignment="1"/>
    <xf numFmtId="0" fontId="5" fillId="0" borderId="0" xfId="0" applyFont="1" applyAlignment="1"/>
    <xf numFmtId="3" fontId="26" fillId="0" borderId="0" xfId="0" applyNumberFormat="1" applyFont="1" applyFill="1" applyBorder="1" applyAlignment="1">
      <alignment horizontal="right"/>
    </xf>
    <xf numFmtId="0" fontId="26" fillId="0" borderId="0" xfId="0" applyFont="1" applyFill="1" applyBorder="1" applyAlignment="1">
      <alignment horizontal="left"/>
    </xf>
    <xf numFmtId="0" fontId="26" fillId="0" borderId="0" xfId="0" applyFont="1" applyFill="1" applyBorder="1" applyAlignment="1">
      <alignment horizontal="right"/>
    </xf>
    <xf numFmtId="0" fontId="26" fillId="0" borderId="0" xfId="0" applyFont="1" applyBorder="1" applyAlignment="1">
      <alignment horizontal="center" wrapText="1"/>
    </xf>
    <xf numFmtId="0" fontId="9" fillId="0" borderId="0" xfId="0" applyFont="1" applyAlignment="1">
      <alignment wrapText="1"/>
    </xf>
    <xf numFmtId="1" fontId="26" fillId="0" borderId="7" xfId="0" applyNumberFormat="1" applyFont="1" applyFill="1" applyBorder="1" applyAlignment="1">
      <alignment horizontal="left" vertical="top" wrapText="1"/>
    </xf>
    <xf numFmtId="165" fontId="26" fillId="0" borderId="7" xfId="0" applyNumberFormat="1" applyFont="1" applyFill="1" applyBorder="1" applyAlignment="1">
      <alignment horizontal="right" vertical="top" wrapText="1"/>
    </xf>
    <xf numFmtId="0" fontId="26" fillId="0" borderId="7" xfId="0" applyFont="1" applyFill="1" applyBorder="1" applyAlignment="1">
      <alignment horizontal="left" vertical="top" wrapText="1"/>
    </xf>
    <xf numFmtId="0" fontId="26" fillId="0" borderId="7" xfId="0" applyFont="1" applyFill="1" applyBorder="1" applyAlignment="1">
      <alignment vertical="top" wrapText="1"/>
    </xf>
    <xf numFmtId="9" fontId="26" fillId="0" borderId="7" xfId="5" applyFont="1" applyFill="1" applyBorder="1" applyAlignment="1">
      <alignment horizontal="right" vertical="top" wrapText="1"/>
    </xf>
    <xf numFmtId="9" fontId="26" fillId="0" borderId="7" xfId="5" applyFont="1" applyFill="1" applyBorder="1" applyAlignment="1">
      <alignment vertical="top" wrapText="1"/>
    </xf>
    <xf numFmtId="0" fontId="16" fillId="0" borderId="0" xfId="0" applyFont="1" applyFill="1" applyAlignment="1">
      <alignment vertical="top" wrapText="1"/>
    </xf>
    <xf numFmtId="0" fontId="16" fillId="0" borderId="0" xfId="0" applyFont="1" applyAlignment="1">
      <alignment horizontal="center" wrapText="1"/>
    </xf>
    <xf numFmtId="1" fontId="16" fillId="0" borderId="0" xfId="0" applyNumberFormat="1" applyFont="1" applyAlignment="1">
      <alignment horizontal="right"/>
    </xf>
    <xf numFmtId="3" fontId="16" fillId="0" borderId="0" xfId="0" applyNumberFormat="1" applyFont="1" applyAlignment="1">
      <alignment horizontal="right"/>
    </xf>
    <xf numFmtId="0" fontId="16" fillId="4" borderId="0" xfId="0" applyFont="1" applyFill="1" applyBorder="1" applyAlignment="1">
      <alignment horizontal="left" vertical="top" wrapText="1"/>
    </xf>
    <xf numFmtId="1" fontId="16" fillId="4" borderId="0" xfId="0" applyNumberFormat="1" applyFont="1" applyFill="1" applyBorder="1" applyAlignment="1">
      <alignment horizontal="right" vertical="top" wrapText="1"/>
    </xf>
    <xf numFmtId="1" fontId="16" fillId="4" borderId="0" xfId="0" applyNumberFormat="1" applyFont="1" applyFill="1" applyAlignment="1">
      <alignment vertical="top" wrapText="1"/>
    </xf>
    <xf numFmtId="0" fontId="16" fillId="4" borderId="0" xfId="0" applyFont="1" applyFill="1" applyBorder="1" applyAlignment="1">
      <alignment vertical="top" wrapText="1"/>
    </xf>
    <xf numFmtId="0" fontId="16" fillId="4" borderId="0" xfId="0" applyFont="1" applyFill="1" applyAlignment="1">
      <alignment vertical="top"/>
    </xf>
    <xf numFmtId="1" fontId="16" fillId="4" borderId="0" xfId="0" applyNumberFormat="1" applyFont="1" applyFill="1" applyAlignment="1">
      <alignment horizontal="right" vertical="top"/>
    </xf>
    <xf numFmtId="1" fontId="16" fillId="4" borderId="0" xfId="0" applyNumberFormat="1" applyFont="1" applyFill="1" applyAlignment="1">
      <alignment vertical="top"/>
    </xf>
    <xf numFmtId="0" fontId="16" fillId="4" borderId="0" xfId="0" applyFont="1" applyFill="1" applyBorder="1" applyAlignment="1">
      <alignment horizontal="left" vertical="top"/>
    </xf>
    <xf numFmtId="0" fontId="16" fillId="4" borderId="0" xfId="0" applyFont="1" applyFill="1" applyAlignment="1">
      <alignment horizontal="right" vertical="top"/>
    </xf>
    <xf numFmtId="0" fontId="16" fillId="4" borderId="0" xfId="0" applyFont="1" applyFill="1" applyBorder="1" applyAlignment="1">
      <alignment horizontal="left" wrapText="1"/>
    </xf>
    <xf numFmtId="1" fontId="16" fillId="4" borderId="0" xfId="0" applyNumberFormat="1" applyFont="1" applyFill="1" applyAlignment="1">
      <alignment wrapText="1"/>
    </xf>
    <xf numFmtId="0" fontId="16" fillId="4" borderId="0" xfId="0" applyFont="1" applyFill="1" applyBorder="1" applyAlignment="1">
      <alignment wrapText="1"/>
    </xf>
    <xf numFmtId="0" fontId="16" fillId="3" borderId="0" xfId="0" applyFont="1" applyFill="1" applyAlignment="1">
      <alignment vertical="top"/>
    </xf>
    <xf numFmtId="1" fontId="16" fillId="3" borderId="0" xfId="0" applyNumberFormat="1" applyFont="1" applyFill="1" applyAlignment="1">
      <alignment horizontal="right" vertical="top"/>
    </xf>
    <xf numFmtId="1" fontId="16" fillId="3" borderId="0" xfId="0" applyNumberFormat="1" applyFont="1" applyFill="1" applyAlignment="1">
      <alignment vertical="top"/>
    </xf>
    <xf numFmtId="0" fontId="16" fillId="3" borderId="0" xfId="0" applyFont="1" applyFill="1" applyAlignment="1">
      <alignment horizontal="left" vertical="top"/>
    </xf>
    <xf numFmtId="0" fontId="18" fillId="3" borderId="0" xfId="0" applyFont="1" applyFill="1" applyAlignment="1">
      <alignment vertical="top"/>
    </xf>
    <xf numFmtId="1" fontId="18" fillId="3" borderId="0" xfId="0" applyNumberFormat="1" applyFont="1" applyFill="1" applyAlignment="1">
      <alignment horizontal="right" vertical="top"/>
    </xf>
    <xf numFmtId="1" fontId="18" fillId="3" borderId="0" xfId="0" applyNumberFormat="1" applyFont="1" applyFill="1" applyAlignment="1">
      <alignment vertical="top"/>
    </xf>
    <xf numFmtId="0" fontId="16" fillId="3" borderId="0" xfId="0" applyFont="1" applyFill="1" applyAlignment="1">
      <alignment horizontal="right" vertical="top"/>
    </xf>
    <xf numFmtId="0" fontId="1" fillId="7" borderId="0" xfId="0" applyFont="1" applyFill="1" applyBorder="1"/>
    <xf numFmtId="3" fontId="1" fillId="7" borderId="0" xfId="0" applyNumberFormat="1" applyFont="1" applyFill="1" applyBorder="1"/>
    <xf numFmtId="1" fontId="1" fillId="7" borderId="0" xfId="0" applyNumberFormat="1" applyFont="1" applyFill="1" applyBorder="1"/>
    <xf numFmtId="0" fontId="1" fillId="4" borderId="0" xfId="0" applyFont="1" applyFill="1" applyBorder="1"/>
    <xf numFmtId="3" fontId="1" fillId="4" borderId="0" xfId="0" applyNumberFormat="1" applyFont="1" applyFill="1" applyBorder="1"/>
    <xf numFmtId="1" fontId="1" fillId="4" borderId="0" xfId="0" applyNumberFormat="1" applyFont="1" applyFill="1" applyBorder="1"/>
    <xf numFmtId="0" fontId="1" fillId="3" borderId="0" xfId="0" applyFont="1" applyFill="1" applyBorder="1"/>
    <xf numFmtId="3" fontId="1" fillId="3" borderId="0" xfId="0" applyNumberFormat="1" applyFont="1" applyFill="1" applyBorder="1"/>
    <xf numFmtId="1" fontId="1" fillId="3" borderId="0" xfId="0" applyNumberFormat="1" applyFont="1" applyFill="1" applyBorder="1"/>
    <xf numFmtId="165" fontId="16" fillId="0" borderId="0" xfId="0" applyNumberFormat="1" applyFont="1" applyAlignment="1">
      <alignment horizontal="right" wrapText="1"/>
    </xf>
    <xf numFmtId="0" fontId="17" fillId="0" borderId="0" xfId="0" applyFont="1" applyAlignment="1">
      <alignment horizontal="right" wrapText="1"/>
    </xf>
    <xf numFmtId="10" fontId="16" fillId="0" borderId="0" xfId="0" applyNumberFormat="1" applyFont="1" applyAlignment="1">
      <alignment horizontal="right"/>
    </xf>
    <xf numFmtId="3" fontId="26" fillId="0" borderId="0" xfId="0" applyNumberFormat="1" applyFont="1" applyFill="1"/>
    <xf numFmtId="0" fontId="26" fillId="0" borderId="0" xfId="0" applyFont="1" applyFill="1" applyBorder="1" applyAlignment="1">
      <alignment vertical="top"/>
    </xf>
    <xf numFmtId="165" fontId="26" fillId="0" borderId="0" xfId="5" applyNumberFormat="1" applyFont="1" applyFill="1" applyBorder="1" applyAlignment="1">
      <alignment horizontal="right" vertical="top"/>
    </xf>
    <xf numFmtId="165" fontId="26" fillId="0" borderId="0" xfId="5" applyNumberFormat="1" applyFont="1" applyFill="1" applyBorder="1" applyAlignment="1">
      <alignment vertical="top"/>
    </xf>
    <xf numFmtId="0" fontId="5" fillId="4" borderId="0" xfId="0" applyFont="1" applyFill="1"/>
    <xf numFmtId="0" fontId="22" fillId="4" borderId="0" xfId="0" applyFont="1" applyFill="1"/>
    <xf numFmtId="14" fontId="22" fillId="4" borderId="0" xfId="0" applyNumberFormat="1" applyFont="1" applyFill="1"/>
    <xf numFmtId="0" fontId="10" fillId="4" borderId="0" xfId="0" applyFont="1" applyFill="1"/>
    <xf numFmtId="0" fontId="16" fillId="4" borderId="0" xfId="0" applyFont="1" applyFill="1" applyAlignment="1">
      <alignment horizontal="center"/>
    </xf>
    <xf numFmtId="3" fontId="1" fillId="0" borderId="0" xfId="0" applyNumberFormat="1" applyFont="1" applyFill="1"/>
    <xf numFmtId="0" fontId="1" fillId="4" borderId="0" xfId="0" applyFont="1" applyFill="1" applyAlignment="1">
      <alignment horizontal="center"/>
    </xf>
    <xf numFmtId="165" fontId="16" fillId="4" borderId="0" xfId="0" applyNumberFormat="1" applyFont="1" applyFill="1" applyAlignment="1">
      <alignment horizontal="center"/>
    </xf>
    <xf numFmtId="0" fontId="1" fillId="0" borderId="0" xfId="0" applyFont="1" applyFill="1" applyBorder="1"/>
    <xf numFmtId="3" fontId="1" fillId="0" borderId="0" xfId="0" applyNumberFormat="1" applyFont="1" applyFill="1" applyBorder="1"/>
    <xf numFmtId="1" fontId="1" fillId="0" borderId="0" xfId="0" applyNumberFormat="1" applyFont="1" applyFill="1" applyBorder="1"/>
    <xf numFmtId="0" fontId="0" fillId="4" borderId="0" xfId="0" applyFill="1" applyBorder="1"/>
    <xf numFmtId="0" fontId="16" fillId="4" borderId="0" xfId="0" applyFont="1" applyFill="1" applyBorder="1" applyAlignment="1">
      <alignment horizontal="left"/>
    </xf>
    <xf numFmtId="0" fontId="5" fillId="4" borderId="0" xfId="0" applyFont="1" applyFill="1" applyBorder="1" applyAlignment="1"/>
    <xf numFmtId="0" fontId="26" fillId="4" borderId="0" xfId="0" applyFont="1" applyFill="1" applyBorder="1" applyAlignment="1">
      <alignment horizontal="left"/>
    </xf>
    <xf numFmtId="0" fontId="5" fillId="4" borderId="0" xfId="0" applyFont="1" applyFill="1" applyAlignment="1"/>
    <xf numFmtId="3" fontId="16" fillId="4" borderId="0" xfId="0" applyNumberFormat="1" applyFont="1" applyFill="1" applyBorder="1" applyAlignment="1">
      <alignment horizontal="left" wrapText="1"/>
    </xf>
    <xf numFmtId="0" fontId="16" fillId="4" borderId="0" xfId="0" applyFont="1" applyFill="1" applyAlignment="1">
      <alignment horizontal="left"/>
    </xf>
    <xf numFmtId="0" fontId="10" fillId="0" borderId="0" xfId="0" applyFont="1" applyFill="1" applyAlignment="1">
      <alignment horizontal="left" vertical="top" wrapText="1"/>
    </xf>
    <xf numFmtId="0" fontId="16" fillId="0" borderId="0" xfId="0" applyFont="1" applyFill="1" applyAlignment="1">
      <alignment horizontal="left" wrapText="1"/>
    </xf>
    <xf numFmtId="0" fontId="16" fillId="0" borderId="0" xfId="0" applyFont="1" applyFill="1" applyAlignment="1">
      <alignment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0" fillId="0" borderId="0" xfId="0" applyFont="1" applyAlignment="1">
      <alignment horizontal="center" vertical="center" wrapText="1"/>
    </xf>
    <xf numFmtId="0" fontId="1" fillId="0" borderId="0" xfId="0" applyFont="1" applyAlignment="1">
      <alignment horizontal="center" vertical="center" wrapText="1"/>
    </xf>
    <xf numFmtId="0" fontId="16"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24" fillId="0" borderId="0" xfId="4" applyFont="1" applyFill="1" applyAlignment="1">
      <alignment horizontal="left" vertical="top" wrapText="1"/>
    </xf>
    <xf numFmtId="0" fontId="16" fillId="0" borderId="0" xfId="0" applyFont="1" applyAlignment="1">
      <alignment horizontal="left" vertical="top" wrapText="1"/>
    </xf>
    <xf numFmtId="0" fontId="1" fillId="0" borderId="0" xfId="0" applyFont="1" applyAlignment="1">
      <alignment wrapText="1"/>
    </xf>
    <xf numFmtId="0" fontId="13" fillId="0" borderId="0" xfId="0" applyFont="1" applyBorder="1" applyAlignment="1">
      <alignment horizontal="center" vertical="center" wrapText="1"/>
    </xf>
    <xf numFmtId="0" fontId="10" fillId="0" borderId="0" xfId="0" applyFont="1" applyAlignment="1">
      <alignment wrapText="1"/>
    </xf>
    <xf numFmtId="0" fontId="0" fillId="0" borderId="0" xfId="0" applyAlignment="1">
      <alignment wrapText="1"/>
    </xf>
    <xf numFmtId="0" fontId="16" fillId="0" borderId="0" xfId="0" applyFont="1" applyFill="1" applyAlignment="1">
      <alignment horizontal="left" vertical="top" wrapText="1"/>
    </xf>
    <xf numFmtId="0" fontId="1" fillId="0" borderId="0" xfId="0" applyFont="1" applyAlignment="1">
      <alignment horizontal="center" wrapText="1"/>
    </xf>
    <xf numFmtId="0" fontId="16" fillId="0" borderId="0" xfId="0" applyFont="1" applyAlignment="1">
      <alignment horizontal="center" vertical="center" wrapText="1"/>
    </xf>
    <xf numFmtId="0" fontId="12" fillId="0" borderId="0" xfId="0" applyFont="1" applyAlignment="1">
      <alignment horizontal="center" vertical="center" wrapText="1"/>
    </xf>
    <xf numFmtId="0" fontId="1" fillId="0" borderId="0" xfId="0" applyFont="1" applyFill="1" applyAlignment="1">
      <alignment wrapText="1"/>
    </xf>
    <xf numFmtId="0" fontId="1" fillId="0" borderId="5" xfId="0" applyFont="1" applyBorder="1" applyAlignment="1">
      <alignment horizontal="center" vertical="center" wrapText="1"/>
    </xf>
    <xf numFmtId="0" fontId="0" fillId="0" borderId="0" xfId="0" applyFont="1" applyAlignment="1">
      <alignment horizontal="center" wrapText="1"/>
    </xf>
    <xf numFmtId="0" fontId="16" fillId="0" borderId="0" xfId="0" applyFont="1" applyFill="1" applyAlignment="1">
      <alignment vertical="top" wrapText="1"/>
    </xf>
    <xf numFmtId="0" fontId="22" fillId="0" borderId="0" xfId="0" applyFont="1" applyFill="1" applyAlignment="1">
      <alignment vertical="top" wrapText="1"/>
    </xf>
    <xf numFmtId="0" fontId="17" fillId="0" borderId="0" xfId="0" applyFont="1" applyFill="1" applyAlignment="1">
      <alignment horizontal="left" wrapText="1"/>
    </xf>
    <xf numFmtId="0" fontId="10" fillId="0" borderId="0" xfId="0" applyFont="1" applyAlignment="1">
      <alignment horizontal="left" wrapText="1"/>
    </xf>
    <xf numFmtId="0" fontId="20"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Border="1" applyAlignment="1">
      <alignment horizontal="center" vertical="center" wrapText="1"/>
    </xf>
    <xf numFmtId="0" fontId="17" fillId="0" borderId="0" xfId="0" applyFont="1" applyFill="1" applyAlignment="1">
      <alignment vertical="top" wrapText="1"/>
    </xf>
    <xf numFmtId="0" fontId="17" fillId="0" borderId="0" xfId="0" applyFont="1" applyFill="1" applyAlignment="1">
      <alignment horizontal="left" vertical="top" wrapText="1"/>
    </xf>
    <xf numFmtId="0" fontId="16" fillId="0" borderId="0" xfId="0" applyFont="1" applyAlignment="1">
      <alignment horizontal="center"/>
    </xf>
    <xf numFmtId="0" fontId="16" fillId="0" borderId="0" xfId="0" applyFont="1" applyAlignment="1">
      <alignment horizontal="center" wrapText="1"/>
    </xf>
    <xf numFmtId="0" fontId="17" fillId="0" borderId="0" xfId="0" applyFont="1" applyFill="1" applyAlignment="1">
      <alignment wrapText="1"/>
    </xf>
    <xf numFmtId="0" fontId="10" fillId="4" borderId="0" xfId="0" applyFont="1" applyFill="1" applyAlignment="1">
      <alignment horizontal="left" wrapText="1"/>
    </xf>
    <xf numFmtId="0" fontId="16" fillId="4" borderId="0" xfId="0" applyFont="1" applyFill="1" applyBorder="1" applyAlignment="1">
      <alignment horizontal="left" vertical="top" wrapText="1"/>
    </xf>
    <xf numFmtId="0" fontId="11" fillId="4" borderId="0"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6" fillId="4" borderId="0" xfId="0" applyFont="1" applyFill="1" applyBorder="1" applyAlignment="1">
      <alignment vertical="top" wrapText="1"/>
    </xf>
    <xf numFmtId="0" fontId="2" fillId="0" borderId="0" xfId="0" applyFont="1" applyAlignment="1">
      <alignment horizontal="center"/>
    </xf>
    <xf numFmtId="0" fontId="0" fillId="0" borderId="0" xfId="0" applyAlignment="1">
      <alignment horizontal="center"/>
    </xf>
  </cellXfs>
  <cellStyles count="6">
    <cellStyle name="Hyperlink" xfId="4" builtinId="8"/>
    <cellStyle name="Normal" xfId="0" builtinId="0"/>
    <cellStyle name="Normal 2" xfId="1" xr:uid="{00000000-0005-0000-0000-000002000000}"/>
    <cellStyle name="Normal 3" xfId="3" xr:uid="{00000000-0005-0000-0000-000003000000}"/>
    <cellStyle name="Percent" xfId="5" builtinId="5"/>
    <cellStyle name="Percent 2" xfId="2" xr:uid="{00000000-0005-0000-0000-000005000000}"/>
  </cellStyles>
  <dxfs count="17">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strike val="0"/>
        <outline val="0"/>
        <shadow val="0"/>
        <u val="none"/>
        <vertAlign val="baseline"/>
        <color auto="1"/>
      </font>
      <fill>
        <patternFill patternType="none">
          <fgColor indexed="64"/>
          <bgColor auto="1"/>
        </patternFill>
      </fill>
    </dxf>
    <dxf>
      <font>
        <b val="0"/>
        <i val="0"/>
        <strike val="0"/>
        <condense val="0"/>
        <extend val="0"/>
        <outline val="0"/>
        <shadow val="0"/>
        <u val="none"/>
        <vertAlign val="baseline"/>
        <sz val="8"/>
        <color auto="1"/>
        <name val="Arial Narrow"/>
        <scheme val="none"/>
      </font>
      <alignment horizontal="right" vertical="bottom" textRotation="0" wrapText="0" indent="0" justifyLastLine="0" shrinkToFit="0" readingOrder="0"/>
    </dxf>
    <dxf>
      <font>
        <b val="0"/>
        <i val="0"/>
        <strike val="0"/>
        <condense val="0"/>
        <extend val="0"/>
        <outline val="0"/>
        <shadow val="0"/>
        <u val="none"/>
        <vertAlign val="baseline"/>
        <sz val="8"/>
        <color auto="1"/>
        <name val="Arial Narrow"/>
        <scheme val="none"/>
      </font>
      <fill>
        <patternFill patternType="none">
          <fgColor indexed="64"/>
          <bgColor auto="1"/>
        </patternFill>
      </fill>
    </dxf>
    <dxf>
      <font>
        <b val="0"/>
        <i val="0"/>
        <strike val="0"/>
        <condense val="0"/>
        <extend val="0"/>
        <outline val="0"/>
        <shadow val="0"/>
        <u val="none"/>
        <vertAlign val="baseline"/>
        <sz val="8"/>
        <color auto="1"/>
        <name val="Arial Narrow"/>
        <scheme val="none"/>
      </font>
      <fill>
        <patternFill patternType="none">
          <fgColor indexed="64"/>
          <bgColor auto="1"/>
        </patternFill>
      </fill>
    </dxf>
    <dxf>
      <font>
        <strike val="0"/>
        <outline val="0"/>
        <shadow val="0"/>
        <u val="none"/>
        <vertAlign val="baseline"/>
        <sz val="8"/>
        <color auto="1"/>
        <name val="Arial Narrow"/>
        <scheme val="none"/>
      </font>
      <fill>
        <patternFill patternType="none">
          <fgColor indexed="64"/>
          <bgColor auto="1"/>
        </patternFill>
      </fill>
    </dxf>
    <dxf>
      <font>
        <strike val="0"/>
        <outline val="0"/>
        <shadow val="0"/>
        <u val="none"/>
        <vertAlign val="baseline"/>
        <sz val="8"/>
        <color auto="1"/>
        <name val="Arial Narrow"/>
        <scheme val="none"/>
      </font>
      <fill>
        <patternFill patternType="none">
          <fgColor indexed="64"/>
          <bgColor auto="1"/>
        </patternFill>
      </fill>
    </dxf>
    <dxf>
      <font>
        <b val="0"/>
        <i val="0"/>
        <strike val="0"/>
        <condense val="0"/>
        <extend val="0"/>
        <outline val="0"/>
        <shadow val="0"/>
        <u val="none"/>
        <vertAlign val="baseline"/>
        <sz val="8"/>
        <color auto="1"/>
        <name val="Arial Narrow"/>
        <scheme val="none"/>
      </font>
      <fill>
        <patternFill patternType="none">
          <fgColor indexed="64"/>
          <bgColor auto="1"/>
        </patternFill>
      </fill>
    </dxf>
    <dxf>
      <border outline="0">
        <top style="medium">
          <color theme="3"/>
        </top>
      </border>
    </dxf>
    <dxf>
      <font>
        <b val="0"/>
        <i val="0"/>
        <strike val="0"/>
        <condense val="0"/>
        <extend val="0"/>
        <outline val="0"/>
        <shadow val="0"/>
        <u val="none"/>
        <vertAlign val="baseline"/>
        <sz val="8"/>
        <color auto="1"/>
        <name val="Arial Narrow"/>
        <scheme val="none"/>
      </font>
      <fill>
        <patternFill patternType="none">
          <fgColor indexed="64"/>
          <bgColor auto="1"/>
        </patternFill>
      </fill>
    </dxf>
    <dxf>
      <font>
        <b val="0"/>
        <i val="0"/>
        <strike val="0"/>
        <condense val="0"/>
        <extend val="0"/>
        <outline val="0"/>
        <shadow val="0"/>
        <u val="none"/>
        <vertAlign val="baseline"/>
        <sz val="8"/>
        <color auto="1"/>
        <name val="Arial Narrow"/>
        <scheme val="none"/>
      </font>
      <fill>
        <patternFill patternType="none">
          <fgColor indexed="64"/>
          <bgColor auto="1"/>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632567129995691E-2"/>
          <c:y val="0.16776542918289614"/>
          <c:w val="0.93070633330799779"/>
          <c:h val="0.5828833389482152"/>
        </c:manualLayout>
      </c:layout>
      <c:barChart>
        <c:barDir val="col"/>
        <c:grouping val="clustered"/>
        <c:varyColors val="0"/>
        <c:ser>
          <c:idx val="1"/>
          <c:order val="1"/>
          <c:tx>
            <c:strRef>
              <c:f>'Figure HM 1.1.1'!$P$4</c:f>
              <c:strCache>
                <c:ptCount val="1"/>
                <c:pt idx="0">
                  <c:v>2020 or latest year available</c:v>
                </c:pt>
              </c:strCache>
            </c:strRef>
          </c:tx>
          <c:spPr>
            <a:solidFill>
              <a:schemeClr val="tx2">
                <a:lumMod val="60000"/>
                <a:lumOff val="40000"/>
              </a:schemeClr>
            </a:solidFill>
            <a:ln w="6350" cmpd="sng">
              <a:noFill/>
            </a:ln>
            <a:effectLst/>
            <a:extLst>
              <a:ext uri="{91240B29-F687-4F45-9708-019B960494DF}">
                <a14:hiddenLine xmlns:a14="http://schemas.microsoft.com/office/drawing/2010/main" w="6350" cmpd="sng">
                  <a:solidFill>
                    <a:srgbClr val="000000"/>
                  </a:solidFill>
                </a14:hiddenLine>
              </a:ext>
            </a:extLst>
          </c:spPr>
          <c:invertIfNegative val="0"/>
          <c:dPt>
            <c:idx val="15"/>
            <c:invertIfNegative val="0"/>
            <c:bubble3D val="0"/>
            <c:extLst>
              <c:ext xmlns:c16="http://schemas.microsoft.com/office/drawing/2014/chart" uri="{C3380CC4-5D6E-409C-BE32-E72D297353CC}">
                <c16:uniqueId val="{00000001-FB23-4159-AD17-B15184655046}"/>
              </c:ext>
            </c:extLst>
          </c:dPt>
          <c:dPt>
            <c:idx val="16"/>
            <c:invertIfNegative val="0"/>
            <c:bubble3D val="0"/>
            <c:spPr>
              <a:solidFill>
                <a:schemeClr val="tx2"/>
              </a:solidFill>
              <a:ln w="6350" cmpd="sng">
                <a:noFill/>
              </a:ln>
              <a:effectLst/>
              <a:extLst>
                <a:ext uri="{91240B29-F687-4F45-9708-019B960494DF}">
                  <a14:hiddenLine xmlns:a14="http://schemas.microsoft.com/office/drawing/2010/main" w="6350" cmpd="sng">
                    <a:solidFill>
                      <a:srgbClr val="000000"/>
                    </a:solidFill>
                  </a14:hiddenLine>
                </a:ext>
              </a:extLst>
            </c:spPr>
            <c:extLst>
              <c:ext xmlns:c16="http://schemas.microsoft.com/office/drawing/2014/chart" uri="{C3380CC4-5D6E-409C-BE32-E72D297353CC}">
                <c16:uniqueId val="{0000000A-33C6-45EE-A052-BBD7D19412FA}"/>
              </c:ext>
            </c:extLst>
          </c:dPt>
          <c:dPt>
            <c:idx val="20"/>
            <c:invertIfNegative val="0"/>
            <c:bubble3D val="0"/>
            <c:extLst>
              <c:ext xmlns:c16="http://schemas.microsoft.com/office/drawing/2014/chart" uri="{C3380CC4-5D6E-409C-BE32-E72D297353CC}">
                <c16:uniqueId val="{00000007-6EBF-4021-AAD3-19B461141DEE}"/>
              </c:ext>
            </c:extLst>
          </c:dPt>
          <c:dPt>
            <c:idx val="21"/>
            <c:invertIfNegative val="0"/>
            <c:bubble3D val="0"/>
            <c:extLst>
              <c:ext xmlns:c16="http://schemas.microsoft.com/office/drawing/2014/chart" uri="{C3380CC4-5D6E-409C-BE32-E72D297353CC}">
                <c16:uniqueId val="{00000003-FB23-4159-AD17-B15184655046}"/>
              </c:ext>
            </c:extLst>
          </c:dPt>
          <c:dPt>
            <c:idx val="22"/>
            <c:invertIfNegative val="0"/>
            <c:bubble3D val="0"/>
            <c:spPr>
              <a:solidFill>
                <a:schemeClr val="tx2"/>
              </a:solidFill>
              <a:ln w="6350" cmpd="sng">
                <a:noFill/>
              </a:ln>
              <a:effectLst/>
              <a:extLst>
                <a:ext uri="{91240B29-F687-4F45-9708-019B960494DF}">
                  <a14:hiddenLine xmlns:a14="http://schemas.microsoft.com/office/drawing/2010/main" w="6350" cmpd="sng">
                    <a:solidFill>
                      <a:srgbClr val="000000"/>
                    </a:solidFill>
                  </a14:hiddenLine>
                </a:ext>
              </a:extLst>
            </c:spPr>
            <c:extLst>
              <c:ext xmlns:c16="http://schemas.microsoft.com/office/drawing/2014/chart" uri="{C3380CC4-5D6E-409C-BE32-E72D297353CC}">
                <c16:uniqueId val="{0000000B-33C6-45EE-A052-BBD7D19412FA}"/>
              </c:ext>
            </c:extLst>
          </c:dPt>
          <c:cat>
            <c:strRef>
              <c:f>'Figure HM 1.1.1'!$L$5:$L$50</c:f>
              <c:strCache>
                <c:ptCount val="46"/>
                <c:pt idx="0">
                  <c:v>Greece</c:v>
                </c:pt>
                <c:pt idx="1">
                  <c:v>France</c:v>
                </c:pt>
                <c:pt idx="2">
                  <c:v>Italy</c:v>
                </c:pt>
                <c:pt idx="3">
                  <c:v>Portugal</c:v>
                </c:pt>
                <c:pt idx="4">
                  <c:v>Malta</c:v>
                </c:pt>
                <c:pt idx="5">
                  <c:v>Bulgaria</c:v>
                </c:pt>
                <c:pt idx="6">
                  <c:v>Finland</c:v>
                </c:pt>
                <c:pt idx="7">
                  <c:v>Spain</c:v>
                </c:pt>
                <c:pt idx="8">
                  <c:v>Latvia</c:v>
                </c:pt>
                <c:pt idx="9">
                  <c:v>Austria</c:v>
                </c:pt>
                <c:pt idx="10">
                  <c:v>Estonia</c:v>
                </c:pt>
                <c:pt idx="11">
                  <c:v>Lithuania</c:v>
                </c:pt>
                <c:pt idx="12">
                  <c:v>Switzerland</c:v>
                </c:pt>
                <c:pt idx="13">
                  <c:v>Cyprus</c:v>
                </c:pt>
                <c:pt idx="14">
                  <c:v>Germany</c:v>
                </c:pt>
                <c:pt idx="15">
                  <c:v>Denmark</c:v>
                </c:pt>
                <c:pt idx="16">
                  <c:v>EU </c:v>
                </c:pt>
                <c:pt idx="17">
                  <c:v>Japan</c:v>
                </c:pt>
                <c:pt idx="18">
                  <c:v>Norway</c:v>
                </c:pt>
                <c:pt idx="19">
                  <c:v>Belgium</c:v>
                </c:pt>
                <c:pt idx="20">
                  <c:v>Sweden</c:v>
                </c:pt>
                <c:pt idx="21">
                  <c:v>Romania</c:v>
                </c:pt>
                <c:pt idx="22">
                  <c:v>OECD</c:v>
                </c:pt>
                <c:pt idx="23">
                  <c:v>Türkiye</c:v>
                </c:pt>
                <c:pt idx="24">
                  <c:v>Netherlands</c:v>
                </c:pt>
                <c:pt idx="25">
                  <c:v>Hungary</c:v>
                </c:pt>
                <c:pt idx="26">
                  <c:v>UK (England)</c:v>
                </c:pt>
                <c:pt idx="27">
                  <c:v>Canada</c:v>
                </c:pt>
                <c:pt idx="28">
                  <c:v>United States</c:v>
                </c:pt>
                <c:pt idx="29">
                  <c:v>Croatia</c:v>
                </c:pt>
                <c:pt idx="30">
                  <c:v>Ireland</c:v>
                </c:pt>
                <c:pt idx="31">
                  <c:v>Slovenia</c:v>
                </c:pt>
                <c:pt idx="32">
                  <c:v>Australia</c:v>
                </c:pt>
                <c:pt idx="33">
                  <c:v>Czech Republic</c:v>
                </c:pt>
                <c:pt idx="34">
                  <c:v>Iceland</c:v>
                </c:pt>
                <c:pt idx="35">
                  <c:v>New Zealand</c:v>
                </c:pt>
                <c:pt idx="36">
                  <c:v>Luxembourg</c:v>
                </c:pt>
                <c:pt idx="37">
                  <c:v>Poland</c:v>
                </c:pt>
                <c:pt idx="38">
                  <c:v>Slovak Republic</c:v>
                </c:pt>
                <c:pt idx="39">
                  <c:v>Chile</c:v>
                </c:pt>
                <c:pt idx="40">
                  <c:v>Colombia</c:v>
                </c:pt>
                <c:pt idx="41">
                  <c:v>Costa Rica</c:v>
                </c:pt>
                <c:pt idx="42">
                  <c:v>Korea</c:v>
                </c:pt>
                <c:pt idx="44">
                  <c:v>Brazil</c:v>
                </c:pt>
                <c:pt idx="45">
                  <c:v>South Africa</c:v>
                </c:pt>
              </c:strCache>
            </c:strRef>
          </c:cat>
          <c:val>
            <c:numRef>
              <c:f>'Figure HM 1.1.1'!$N$5:$N$50</c:f>
              <c:numCache>
                <c:formatCode>0</c:formatCode>
                <c:ptCount val="46"/>
                <c:pt idx="0">
                  <c:v>594.56819189122155</c:v>
                </c:pt>
                <c:pt idx="1">
                  <c:v>590.10317836812146</c:v>
                </c:pt>
                <c:pt idx="2">
                  <c:v>587.23159438968787</c:v>
                </c:pt>
                <c:pt idx="3">
                  <c:v>578.88420092918591</c:v>
                </c:pt>
                <c:pt idx="4">
                  <c:v>560.75769143470279</c:v>
                </c:pt>
                <c:pt idx="5">
                  <c:v>558.48443738233459</c:v>
                </c:pt>
                <c:pt idx="6">
                  <c:v>557.08490292668785</c:v>
                </c:pt>
                <c:pt idx="7">
                  <c:v>551.11796351950704</c:v>
                </c:pt>
                <c:pt idx="8">
                  <c:v>549.9126039389788</c:v>
                </c:pt>
                <c:pt idx="9">
                  <c:v>546.58134391739054</c:v>
                </c:pt>
                <c:pt idx="10">
                  <c:v>538.94927536231887</c:v>
                </c:pt>
                <c:pt idx="11">
                  <c:v>530.76889214809432</c:v>
                </c:pt>
                <c:pt idx="12">
                  <c:v>528.81952332273204</c:v>
                </c:pt>
                <c:pt idx="13">
                  <c:v>523.41885921560151</c:v>
                </c:pt>
                <c:pt idx="14">
                  <c:v>509.43721805418187</c:v>
                </c:pt>
                <c:pt idx="15">
                  <c:v>497.42710120068608</c:v>
                </c:pt>
                <c:pt idx="16">
                  <c:v>494.71705875720909</c:v>
                </c:pt>
                <c:pt idx="17">
                  <c:v>493.66117539128305</c:v>
                </c:pt>
                <c:pt idx="18">
                  <c:v>488.04038893044128</c:v>
                </c:pt>
                <c:pt idx="19">
                  <c:v>483.48643259644558</c:v>
                </c:pt>
                <c:pt idx="20">
                  <c:v>480.82937056101736</c:v>
                </c:pt>
                <c:pt idx="21">
                  <c:v>469.42445838893775</c:v>
                </c:pt>
                <c:pt idx="22">
                  <c:v>468.26333394379344</c:v>
                </c:pt>
                <c:pt idx="23">
                  <c:v>464.49272175611435</c:v>
                </c:pt>
                <c:pt idx="24">
                  <c:v>456.73986583338109</c:v>
                </c:pt>
                <c:pt idx="25">
                  <c:v>455.77840828416652</c:v>
                </c:pt>
                <c:pt idx="26">
                  <c:v>433.74136123794125</c:v>
                </c:pt>
                <c:pt idx="27">
                  <c:v>426.82531047865621</c:v>
                </c:pt>
                <c:pt idx="28">
                  <c:v>425.18270948810903</c:v>
                </c:pt>
                <c:pt idx="29">
                  <c:v>419.46285160173625</c:v>
                </c:pt>
                <c:pt idx="30">
                  <c:v>415.85712537392135</c:v>
                </c:pt>
                <c:pt idx="31">
                  <c:v>411.29300043051103</c:v>
                </c:pt>
                <c:pt idx="32">
                  <c:v>410.69263670882526</c:v>
                </c:pt>
                <c:pt idx="33">
                  <c:v>408.23519658933913</c:v>
                </c:pt>
                <c:pt idx="34">
                  <c:v>399.05435385468661</c:v>
                </c:pt>
                <c:pt idx="35">
                  <c:v>387.51670951156814</c:v>
                </c:pt>
                <c:pt idx="36">
                  <c:v>386.99832669928759</c:v>
                </c:pt>
                <c:pt idx="37">
                  <c:v>385.89001198353566</c:v>
                </c:pt>
                <c:pt idx="38">
                  <c:v>369.61378094293218</c:v>
                </c:pt>
                <c:pt idx="39">
                  <c:v>350.1987326530799</c:v>
                </c:pt>
                <c:pt idx="40">
                  <c:v>294.38563084675127</c:v>
                </c:pt>
                <c:pt idx="41">
                  <c:v>309.5963444734395</c:v>
                </c:pt>
                <c:pt idx="44">
                  <c:v>343.02460566029691</c:v>
                </c:pt>
                <c:pt idx="45">
                  <c:v>283.05814186355957</c:v>
                </c:pt>
              </c:numCache>
            </c:numRef>
          </c:val>
          <c:extLst>
            <c:ext xmlns:c16="http://schemas.microsoft.com/office/drawing/2014/chart" uri="{C3380CC4-5D6E-409C-BE32-E72D297353CC}">
              <c16:uniqueId val="{00000004-FB23-4159-AD17-B15184655046}"/>
            </c:ext>
          </c:extLst>
        </c:ser>
        <c:dLbls>
          <c:showLegendKey val="0"/>
          <c:showVal val="0"/>
          <c:showCatName val="0"/>
          <c:showSerName val="0"/>
          <c:showPercent val="0"/>
          <c:showBubbleSize val="0"/>
        </c:dLbls>
        <c:gapWidth val="150"/>
        <c:axId val="50119424"/>
        <c:axId val="50121344"/>
      </c:barChart>
      <c:lineChart>
        <c:grouping val="stacked"/>
        <c:varyColors val="0"/>
        <c:ser>
          <c:idx val="0"/>
          <c:order val="0"/>
          <c:tx>
            <c:strRef>
              <c:f>'Figure HM 1.1.1'!$O$4</c:f>
              <c:strCache>
                <c:ptCount val="1"/>
                <c:pt idx="0">
                  <c:v>2011</c:v>
                </c:pt>
              </c:strCache>
            </c:strRef>
          </c:tx>
          <c:spPr>
            <a:ln w="6350" cap="rnd" cmpd="sng" algn="ctr">
              <a:noFill/>
              <a:prstDash val="solid"/>
              <a:round/>
            </a:ln>
            <a:effectLst/>
          </c:spPr>
          <c:marker>
            <c:symbol val="diamond"/>
            <c:size val="6"/>
            <c:spPr>
              <a:solidFill>
                <a:schemeClr val="bg1"/>
              </a:solidFill>
              <a:ln w="6350">
                <a:solidFill>
                  <a:schemeClr val="tx2"/>
                </a:solidFill>
                <a:prstDash val="solid"/>
              </a:ln>
              <a:effectLst/>
            </c:spPr>
          </c:marker>
          <c:dPt>
            <c:idx val="40"/>
            <c:marker>
              <c:symbol val="none"/>
            </c:marker>
            <c:bubble3D val="0"/>
            <c:extLst>
              <c:ext xmlns:c16="http://schemas.microsoft.com/office/drawing/2014/chart" uri="{C3380CC4-5D6E-409C-BE32-E72D297353CC}">
                <c16:uniqueId val="{00000008-6EBF-4021-AAD3-19B461141DEE}"/>
              </c:ext>
            </c:extLst>
          </c:dPt>
          <c:dPt>
            <c:idx val="41"/>
            <c:marker>
              <c:symbol val="none"/>
            </c:marker>
            <c:bubble3D val="0"/>
            <c:extLst>
              <c:ext xmlns:c16="http://schemas.microsoft.com/office/drawing/2014/chart" uri="{C3380CC4-5D6E-409C-BE32-E72D297353CC}">
                <c16:uniqueId val="{00000007-7F0B-4581-AF98-9F8366939574}"/>
              </c:ext>
            </c:extLst>
          </c:dPt>
          <c:dPt>
            <c:idx val="43"/>
            <c:marker>
              <c:spPr>
                <a:noFill/>
                <a:ln w="6350">
                  <a:noFill/>
                  <a:prstDash val="solid"/>
                </a:ln>
                <a:effectLst/>
              </c:spPr>
            </c:marker>
            <c:bubble3D val="0"/>
            <c:extLst>
              <c:ext xmlns:c16="http://schemas.microsoft.com/office/drawing/2014/chart" uri="{C3380CC4-5D6E-409C-BE32-E72D297353CC}">
                <c16:uniqueId val="{0000000C-33C6-45EE-A052-BBD7D19412FA}"/>
              </c:ext>
            </c:extLst>
          </c:dPt>
          <c:cat>
            <c:strRef>
              <c:f>'Figure HM 1.1.1'!$L$5:$L$50</c:f>
              <c:strCache>
                <c:ptCount val="46"/>
                <c:pt idx="0">
                  <c:v>Greece</c:v>
                </c:pt>
                <c:pt idx="1">
                  <c:v>France</c:v>
                </c:pt>
                <c:pt idx="2">
                  <c:v>Italy</c:v>
                </c:pt>
                <c:pt idx="3">
                  <c:v>Portugal</c:v>
                </c:pt>
                <c:pt idx="4">
                  <c:v>Malta</c:v>
                </c:pt>
                <c:pt idx="5">
                  <c:v>Bulgaria</c:v>
                </c:pt>
                <c:pt idx="6">
                  <c:v>Finland</c:v>
                </c:pt>
                <c:pt idx="7">
                  <c:v>Spain</c:v>
                </c:pt>
                <c:pt idx="8">
                  <c:v>Latvia</c:v>
                </c:pt>
                <c:pt idx="9">
                  <c:v>Austria</c:v>
                </c:pt>
                <c:pt idx="10">
                  <c:v>Estonia</c:v>
                </c:pt>
                <c:pt idx="11">
                  <c:v>Lithuania</c:v>
                </c:pt>
                <c:pt idx="12">
                  <c:v>Switzerland</c:v>
                </c:pt>
                <c:pt idx="13">
                  <c:v>Cyprus</c:v>
                </c:pt>
                <c:pt idx="14">
                  <c:v>Germany</c:v>
                </c:pt>
                <c:pt idx="15">
                  <c:v>Denmark</c:v>
                </c:pt>
                <c:pt idx="16">
                  <c:v>EU </c:v>
                </c:pt>
                <c:pt idx="17">
                  <c:v>Japan</c:v>
                </c:pt>
                <c:pt idx="18">
                  <c:v>Norway</c:v>
                </c:pt>
                <c:pt idx="19">
                  <c:v>Belgium</c:v>
                </c:pt>
                <c:pt idx="20">
                  <c:v>Sweden</c:v>
                </c:pt>
                <c:pt idx="21">
                  <c:v>Romania</c:v>
                </c:pt>
                <c:pt idx="22">
                  <c:v>OECD</c:v>
                </c:pt>
                <c:pt idx="23">
                  <c:v>Türkiye</c:v>
                </c:pt>
                <c:pt idx="24">
                  <c:v>Netherlands</c:v>
                </c:pt>
                <c:pt idx="25">
                  <c:v>Hungary</c:v>
                </c:pt>
                <c:pt idx="26">
                  <c:v>UK (England)</c:v>
                </c:pt>
                <c:pt idx="27">
                  <c:v>Canada</c:v>
                </c:pt>
                <c:pt idx="28">
                  <c:v>United States</c:v>
                </c:pt>
                <c:pt idx="29">
                  <c:v>Croatia</c:v>
                </c:pt>
                <c:pt idx="30">
                  <c:v>Ireland</c:v>
                </c:pt>
                <c:pt idx="31">
                  <c:v>Slovenia</c:v>
                </c:pt>
                <c:pt idx="32">
                  <c:v>Australia</c:v>
                </c:pt>
                <c:pt idx="33">
                  <c:v>Czech Republic</c:v>
                </c:pt>
                <c:pt idx="34">
                  <c:v>Iceland</c:v>
                </c:pt>
                <c:pt idx="35">
                  <c:v>New Zealand</c:v>
                </c:pt>
                <c:pt idx="36">
                  <c:v>Luxembourg</c:v>
                </c:pt>
                <c:pt idx="37">
                  <c:v>Poland</c:v>
                </c:pt>
                <c:pt idx="38">
                  <c:v>Slovak Republic</c:v>
                </c:pt>
                <c:pt idx="39">
                  <c:v>Chile</c:v>
                </c:pt>
                <c:pt idx="40">
                  <c:v>Colombia</c:v>
                </c:pt>
                <c:pt idx="41">
                  <c:v>Costa Rica</c:v>
                </c:pt>
                <c:pt idx="42">
                  <c:v>Korea</c:v>
                </c:pt>
                <c:pt idx="44">
                  <c:v>Brazil</c:v>
                </c:pt>
                <c:pt idx="45">
                  <c:v>South Africa</c:v>
                </c:pt>
              </c:strCache>
            </c:strRef>
          </c:cat>
          <c:val>
            <c:numRef>
              <c:f>'Figure HM 1.1.1'!$M$5:$M$50</c:f>
              <c:numCache>
                <c:formatCode>0</c:formatCode>
                <c:ptCount val="46"/>
                <c:pt idx="0">
                  <c:v>573.78693101617785</c:v>
                </c:pt>
                <c:pt idx="1">
                  <c:v>515.41405173733358</c:v>
                </c:pt>
                <c:pt idx="2">
                  <c:v>556.60006660006661</c:v>
                </c:pt>
                <c:pt idx="3">
                  <c:v>555.00681973175722</c:v>
                </c:pt>
                <c:pt idx="4">
                  <c:v>537.75452352811169</c:v>
                </c:pt>
                <c:pt idx="5">
                  <c:v>528.97421018767807</c:v>
                </c:pt>
                <c:pt idx="6">
                  <c:v>523.45620315471535</c:v>
                </c:pt>
                <c:pt idx="7">
                  <c:v>539.19484920939465</c:v>
                </c:pt>
                <c:pt idx="8">
                  <c:v>485.54943336346747</c:v>
                </c:pt>
                <c:pt idx="9">
                  <c:v>529.46176292544089</c:v>
                </c:pt>
                <c:pt idx="10">
                  <c:v>494.69128374821389</c:v>
                </c:pt>
                <c:pt idx="11">
                  <c:v>436.78683439221868</c:v>
                </c:pt>
                <c:pt idx="12">
                  <c:v>523.51651935252357</c:v>
                </c:pt>
                <c:pt idx="13">
                  <c:v>508.03307267742565</c:v>
                </c:pt>
                <c:pt idx="14">
                  <c:v>505.08024914356901</c:v>
                </c:pt>
                <c:pt idx="15">
                  <c:v>486.74959437533801</c:v>
                </c:pt>
                <c:pt idx="16">
                  <c:v>474.41156321840123</c:v>
                </c:pt>
                <c:pt idx="17">
                  <c:v>476.14208414158151</c:v>
                </c:pt>
                <c:pt idx="18">
                  <c:v>445.2232990107006</c:v>
                </c:pt>
                <c:pt idx="19">
                  <c:v>437.45888399412627</c:v>
                </c:pt>
                <c:pt idx="20">
                  <c:v>460.70950614951727</c:v>
                </c:pt>
                <c:pt idx="21">
                  <c:v>416.26039670466446</c:v>
                </c:pt>
                <c:pt idx="22">
                  <c:v>443.80525049123349</c:v>
                </c:pt>
                <c:pt idx="23">
                  <c:v>395.74978808345412</c:v>
                </c:pt>
                <c:pt idx="24">
                  <c:v>444.58370635631155</c:v>
                </c:pt>
                <c:pt idx="25">
                  <c:v>442.05482159710147</c:v>
                </c:pt>
                <c:pt idx="26">
                  <c:v>433.8509759224961</c:v>
                </c:pt>
                <c:pt idx="27">
                  <c:v>424.28416187992963</c:v>
                </c:pt>
                <c:pt idx="28">
                  <c:v>424.43511425915835</c:v>
                </c:pt>
                <c:pt idx="29">
                  <c:v>452.11741191538459</c:v>
                </c:pt>
                <c:pt idx="30">
                  <c:v>435.69466155033302</c:v>
                </c:pt>
                <c:pt idx="31">
                  <c:v>411.45749861533227</c:v>
                </c:pt>
                <c:pt idx="32">
                  <c:v>402.98567591763651</c:v>
                </c:pt>
                <c:pt idx="33">
                  <c:v>453.15048426777554</c:v>
                </c:pt>
                <c:pt idx="34">
                  <c:v>411.49371069182388</c:v>
                </c:pt>
                <c:pt idx="35">
                  <c:v>394.05886128174564</c:v>
                </c:pt>
                <c:pt idx="36">
                  <c:v>400.36386388795307</c:v>
                </c:pt>
                <c:pt idx="37">
                  <c:v>349.72682192278734</c:v>
                </c:pt>
                <c:pt idx="38">
                  <c:v>369.55485144054177</c:v>
                </c:pt>
                <c:pt idx="39">
                  <c:v>278.48202539889712</c:v>
                </c:pt>
                <c:pt idx="40">
                  <c:v>286.36439237483165</c:v>
                </c:pt>
                <c:pt idx="41">
                  <c:v>278.79654446305148</c:v>
                </c:pt>
                <c:pt idx="42">
                  <c:v>309.90372603065697</c:v>
                </c:pt>
                <c:pt idx="44">
                  <c:v>294.13507311755416</c:v>
                </c:pt>
                <c:pt idx="45">
                  <c:v>279.10965228114202</c:v>
                </c:pt>
              </c:numCache>
            </c:numRef>
          </c:val>
          <c:smooth val="0"/>
          <c:extLst xmlns:c15="http://schemas.microsoft.com/office/drawing/2012/chart">
            <c:ext xmlns:c16="http://schemas.microsoft.com/office/drawing/2014/chart" uri="{C3380CC4-5D6E-409C-BE32-E72D297353CC}">
              <c16:uniqueId val="{00000005-FB23-4159-AD17-B15184655046}"/>
            </c:ext>
          </c:extLst>
        </c:ser>
        <c:dLbls>
          <c:showLegendKey val="0"/>
          <c:showVal val="0"/>
          <c:showCatName val="0"/>
          <c:showSerName val="0"/>
          <c:showPercent val="0"/>
          <c:showBubbleSize val="0"/>
        </c:dLbls>
        <c:marker val="1"/>
        <c:smooth val="0"/>
        <c:axId val="50119424"/>
        <c:axId val="50121344"/>
        <c:extLst/>
      </c:lineChart>
      <c:catAx>
        <c:axId val="50119424"/>
        <c:scaling>
          <c:orientation val="minMax"/>
        </c:scaling>
        <c:delete val="0"/>
        <c:axPos val="b"/>
        <c:majorGridlines>
          <c:spPr>
            <a:ln w="9525" cmpd="sng">
              <a:solidFill>
                <a:srgbClr val="FFFFFF"/>
              </a:solidFill>
              <a:prstDash val="solid"/>
            </a:ln>
          </c:spPr>
        </c:majorGridlines>
        <c:numFmt formatCode="General" sourceLinked="0"/>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50121344"/>
        <c:crosses val="autoZero"/>
        <c:auto val="1"/>
        <c:lblAlgn val="ctr"/>
        <c:lblOffset val="0"/>
        <c:tickLblSkip val="1"/>
        <c:noMultiLvlLbl val="0"/>
      </c:catAx>
      <c:valAx>
        <c:axId val="50121344"/>
        <c:scaling>
          <c:orientation val="minMax"/>
        </c:scaling>
        <c:delete val="0"/>
        <c:axPos val="l"/>
        <c:majorGridlines>
          <c:spPr>
            <a:ln w="9525" cmpd="sng">
              <a:solidFill>
                <a:srgbClr val="FFFFFF"/>
              </a:solidFill>
              <a:prstDash val="solid"/>
            </a:ln>
          </c:spPr>
        </c:majorGridlines>
        <c:numFmt formatCode="General"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50119424"/>
        <c:crosses val="autoZero"/>
        <c:crossBetween val="between"/>
      </c:valAx>
      <c:spPr>
        <a:solidFill>
          <a:srgbClr val="EAEAEA"/>
        </a:solidFill>
        <a:ln w="9525">
          <a:noFill/>
        </a:ln>
        <a:effectLst/>
        <a:extLst>
          <a:ext uri="{91240B29-F687-4F45-9708-019B960494DF}">
            <a14:hiddenLine xmlns:a14="http://schemas.microsoft.com/office/drawing/2010/main" w="9525">
              <a:solidFill>
                <a:srgbClr val="000000"/>
              </a:solidFill>
            </a14:hiddenLine>
          </a:ext>
        </a:extLst>
      </c:spPr>
    </c:plotArea>
    <c:legend>
      <c:legendPos val="r"/>
      <c:layout>
        <c:manualLayout>
          <c:xMode val="edge"/>
          <c:yMode val="edge"/>
          <c:x val="4.9622818140304829E-2"/>
          <c:y val="1.8420860827132911E-2"/>
          <c:w val="0.93237830045112768"/>
          <c:h val="6.9078228101748421E-2"/>
        </c:manualLayout>
      </c:layout>
      <c:overlay val="1"/>
      <c:spPr>
        <a:solidFill>
          <a:srgbClr val="EAEAEA"/>
        </a:solidFill>
        <a:ln>
          <a:noFill/>
          <a:round/>
        </a:ln>
        <a:effectLst/>
        <a:extLst>
          <a:ext uri="{91240B29-F687-4F45-9708-019B960494DF}">
            <a14:hiddenLine xmlns:a14="http://schemas.microsoft.com/office/drawing/2010/main">
              <a:noFill/>
              <a:round/>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w="9525" cap="flat" cmpd="sng" algn="ctr">
      <a:noFill/>
      <a:prstDash val="solid"/>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printSettings>
    <c:headerFooter/>
    <c:pageMargins b="0.75" l="0.7" r="0.7" t="0.75" header="0.3" footer="0.3"/>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562686620936524E-2"/>
          <c:y val="0.19122324598304979"/>
          <c:w val="0.93009856138148506"/>
          <c:h val="0.58092567935568207"/>
        </c:manualLayout>
      </c:layout>
      <c:barChart>
        <c:barDir val="col"/>
        <c:grouping val="clustered"/>
        <c:varyColors val="0"/>
        <c:ser>
          <c:idx val="0"/>
          <c:order val="0"/>
          <c:tx>
            <c:strRef>
              <c:f>'Figure HM1.1.2a'!$O$3</c:f>
              <c:strCache>
                <c:ptCount val="1"/>
                <c:pt idx="0">
                  <c:v>Vacant dwellings (% of total stock)</c:v>
                </c:pt>
              </c:strCache>
            </c:strRef>
          </c:tx>
          <c:spPr>
            <a:solidFill>
              <a:schemeClr val="accent1"/>
            </a:solidFill>
            <a:ln w="6350" cmpd="sng">
              <a:noFill/>
              <a:round/>
            </a:ln>
            <a:effectLst/>
            <a:extLst>
              <a:ext uri="{91240B29-F687-4F45-9708-019B960494DF}">
                <a14:hiddenLine xmlns:a14="http://schemas.microsoft.com/office/drawing/2010/main" w="6350" cmpd="sng">
                  <a:solidFill>
                    <a:srgbClr val="000000"/>
                  </a:solidFill>
                  <a:round/>
                </a14:hiddenLine>
              </a:ext>
            </a:extLst>
          </c:spPr>
          <c:invertIfNegative val="0"/>
          <c:cat>
            <c:strRef>
              <c:f>'Figure HM1.1.2a'!$L$4:$L$27</c:f>
              <c:strCache>
                <c:ptCount val="24"/>
                <c:pt idx="0">
                  <c:v>Malta</c:v>
                </c:pt>
                <c:pt idx="1">
                  <c:v>Japan</c:v>
                </c:pt>
                <c:pt idx="2">
                  <c:v>Cyprus</c:v>
                </c:pt>
                <c:pt idx="3">
                  <c:v>Hungary</c:v>
                </c:pt>
                <c:pt idx="4">
                  <c:v>United States</c:v>
                </c:pt>
                <c:pt idx="5">
                  <c:v>Finland</c:v>
                </c:pt>
                <c:pt idx="6">
                  <c:v>Chile (1) </c:v>
                </c:pt>
                <c:pt idx="7">
                  <c:v>Slovenia</c:v>
                </c:pt>
                <c:pt idx="8">
                  <c:v>Slovak Republic</c:v>
                </c:pt>
                <c:pt idx="9">
                  <c:v>Australia</c:v>
                </c:pt>
                <c:pt idx="10">
                  <c:v>Ireland</c:v>
                </c:pt>
                <c:pt idx="11">
                  <c:v>Canada</c:v>
                </c:pt>
                <c:pt idx="12">
                  <c:v>Germany</c:v>
                </c:pt>
                <c:pt idx="13">
                  <c:v>France</c:v>
                </c:pt>
                <c:pt idx="14">
                  <c:v>Poland</c:v>
                </c:pt>
                <c:pt idx="15">
                  <c:v>New Zealand</c:v>
                </c:pt>
                <c:pt idx="16">
                  <c:v>Colombia</c:v>
                </c:pt>
                <c:pt idx="17">
                  <c:v>Denmark</c:v>
                </c:pt>
                <c:pt idx="18">
                  <c:v>Netherlands</c:v>
                </c:pt>
                <c:pt idx="19">
                  <c:v>UK (England)</c:v>
                </c:pt>
                <c:pt idx="20">
                  <c:v>Switzerland</c:v>
                </c:pt>
                <c:pt idx="21">
                  <c:v>Iceland</c:v>
                </c:pt>
                <c:pt idx="23">
                  <c:v>Brazil</c:v>
                </c:pt>
              </c:strCache>
            </c:strRef>
          </c:cat>
          <c:val>
            <c:numRef>
              <c:f>'Figure HM1.1.2a'!$O$4:$O$27</c:f>
              <c:numCache>
                <c:formatCode>0.0%</c:formatCode>
                <c:ptCount val="24"/>
                <c:pt idx="0">
                  <c:v>0.16400000000000001</c:v>
                </c:pt>
                <c:pt idx="1">
                  <c:v>0.1355350849086831</c:v>
                </c:pt>
                <c:pt idx="2">
                  <c:v>0.12483476427834259</c:v>
                </c:pt>
                <c:pt idx="3">
                  <c:v>0.12346854701311258</c:v>
                </c:pt>
                <c:pt idx="4">
                  <c:v>0.11131554079207354</c:v>
                </c:pt>
                <c:pt idx="5">
                  <c:v>0.10728218465539661</c:v>
                </c:pt>
                <c:pt idx="6">
                  <c:v>0.10717574396060268</c:v>
                </c:pt>
                <c:pt idx="7">
                  <c:v>0.10529218558029339</c:v>
                </c:pt>
                <c:pt idx="8">
                  <c:v>9.9000000000000005E-2</c:v>
                </c:pt>
                <c:pt idx="9">
                  <c:v>9.844728670428296E-2</c:v>
                </c:pt>
                <c:pt idx="10">
                  <c:v>9.1489260822151627E-2</c:v>
                </c:pt>
                <c:pt idx="11">
                  <c:v>8.6966355690658512E-2</c:v>
                </c:pt>
                <c:pt idx="12">
                  <c:v>8.2000000000000003E-2</c:v>
                </c:pt>
                <c:pt idx="13">
                  <c:v>7.7500879264432498E-2</c:v>
                </c:pt>
                <c:pt idx="14">
                  <c:v>7.1900002333831051E-2</c:v>
                </c:pt>
                <c:pt idx="15">
                  <c:v>6.6549912434325745E-2</c:v>
                </c:pt>
                <c:pt idx="16">
                  <c:v>6.1731501959709049E-2</c:v>
                </c:pt>
                <c:pt idx="17">
                  <c:v>5.8620689655172413E-2</c:v>
                </c:pt>
                <c:pt idx="18">
                  <c:v>4.318353000251067E-2</c:v>
                </c:pt>
                <c:pt idx="19">
                  <c:v>2.6546817399852544E-2</c:v>
                </c:pt>
                <c:pt idx="20">
                  <c:v>1.617497088039865E-2</c:v>
                </c:pt>
                <c:pt idx="21">
                  <c:v>1.5483641536273116E-2</c:v>
                </c:pt>
                <c:pt idx="23">
                  <c:v>0.11133939308596776</c:v>
                </c:pt>
              </c:numCache>
            </c:numRef>
          </c:val>
          <c:extLst>
            <c:ext xmlns:c16="http://schemas.microsoft.com/office/drawing/2014/chart" uri="{C3380CC4-5D6E-409C-BE32-E72D297353CC}">
              <c16:uniqueId val="{00000000-CF9C-4552-AACD-6107A3610427}"/>
            </c:ext>
          </c:extLst>
        </c:ser>
        <c:dLbls>
          <c:showLegendKey val="0"/>
          <c:showVal val="0"/>
          <c:showCatName val="0"/>
          <c:showSerName val="0"/>
          <c:showPercent val="0"/>
          <c:showBubbleSize val="0"/>
        </c:dLbls>
        <c:gapWidth val="150"/>
        <c:axId val="92234496"/>
        <c:axId val="92243072"/>
      </c:barChart>
      <c:catAx>
        <c:axId val="92234496"/>
        <c:scaling>
          <c:orientation val="minMax"/>
        </c:scaling>
        <c:delete val="0"/>
        <c:axPos val="b"/>
        <c:majorGridlines>
          <c:spPr>
            <a:ln w="9525" cmpd="sng">
              <a:solidFill>
                <a:srgbClr val="FFFFFF"/>
              </a:solidFill>
              <a:prstDash val="solid"/>
            </a:ln>
          </c:spPr>
        </c:majorGridlines>
        <c:numFmt formatCode="General" sourceLinked="0"/>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92243072"/>
        <c:crosses val="autoZero"/>
        <c:auto val="1"/>
        <c:lblAlgn val="ctr"/>
        <c:lblOffset val="0"/>
        <c:tickLblSkip val="1"/>
        <c:noMultiLvlLbl val="0"/>
      </c:catAx>
      <c:valAx>
        <c:axId val="92243072"/>
        <c:scaling>
          <c:orientation val="minMax"/>
          <c:max val="0.18000000000000002"/>
          <c:min val="0"/>
        </c:scaling>
        <c:delete val="0"/>
        <c:axPos val="l"/>
        <c:majorGridlines>
          <c:spPr>
            <a:ln w="9525" cmpd="sng">
              <a:solidFill>
                <a:srgbClr val="FFFFFF"/>
              </a:solidFill>
              <a:prstDash val="solid"/>
            </a:ln>
          </c:spPr>
        </c:majorGridlines>
        <c:numFmt formatCode="0%"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92234496"/>
        <c:crosses val="autoZero"/>
        <c:crossBetween val="between"/>
        <c:majorUnit val="4.0000000000000008E-2"/>
      </c:valAx>
      <c:spPr>
        <a:solidFill>
          <a:srgbClr val="EAEAEA"/>
        </a:solidFill>
        <a:ln w="9525">
          <a:noFill/>
        </a:ln>
        <a:effectLst/>
        <a:extLst>
          <a:ext uri="{91240B29-F687-4F45-9708-019B960494DF}">
            <a14:hiddenLine xmlns:a14="http://schemas.microsoft.com/office/drawing/2010/main" w="9525">
              <a:solidFill>
                <a:srgbClr val="000000"/>
              </a:solidFill>
            </a14:hiddenLine>
          </a:ext>
        </a:extLst>
      </c:spPr>
    </c:plotArea>
    <c:legend>
      <c:legendPos val="r"/>
      <c:layout>
        <c:manualLayout>
          <c:xMode val="edge"/>
          <c:yMode val="edge"/>
          <c:x val="5.5562764870551964E-2"/>
          <c:y val="2.3472301990571341E-2"/>
          <c:w val="0.93009848179482091"/>
          <c:h val="8.8021132464642535E-2"/>
        </c:manualLayout>
      </c:layout>
      <c:overlay val="1"/>
      <c:spPr>
        <a:solidFill>
          <a:srgbClr val="EAEAEA"/>
        </a:solidFill>
        <a:ln>
          <a:noFill/>
        </a:ln>
        <a:effectLst/>
        <a:extLst>
          <a:ext uri="{91240B29-F687-4F45-9708-019B960494DF}">
            <a14:hiddenLine xmlns:a14="http://schemas.microsoft.com/office/drawing/2010/main">
              <a:noFill/>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w="9525" cap="flat" cmpd="sng" algn="ctr">
      <a:noFill/>
      <a:prstDash val="solid"/>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printSettings>
    <c:headerFooter/>
    <c:pageMargins b="0.75" l="0.7" r="0.7" t="0.75" header="0.3" footer="0.3"/>
    <c:pageSetup paperSize="9"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xMode val="edge"/>
          <c:yMode val="edge"/>
          <c:x val="8.7445796086387494E-3"/>
          <c:y val="0.1245442333890059"/>
          <c:w val="0.98906927548920154"/>
          <c:h val="0.87047556585008212"/>
        </c:manualLayout>
      </c:layout>
      <c:barChart>
        <c:barDir val="col"/>
        <c:grouping val="clustered"/>
        <c:varyColors val="0"/>
        <c:ser>
          <c:idx val="1"/>
          <c:order val="0"/>
          <c:tx>
            <c:strRef>
              <c:f>'Figure HM1.1.2b'!$R$3</c:f>
              <c:strCache>
                <c:ptCount val="1"/>
                <c:pt idx="0">
                  <c:v>Vacancy rate in rural areas</c:v>
                </c:pt>
              </c:strCache>
            </c:strRef>
          </c:tx>
          <c:spPr>
            <a:solidFill>
              <a:srgbClr val="002F6C"/>
            </a:solidFill>
            <a:ln w="6350" cmpd="sng">
              <a:noFill/>
              <a:round/>
            </a:ln>
            <a:effectLst/>
            <a:extLst>
              <a:ext uri="{91240B29-F687-4F45-9708-019B960494DF}">
                <a14:hiddenLine xmlns:a14="http://schemas.microsoft.com/office/drawing/2010/main" w="6350" cmpd="sng">
                  <a:solidFill>
                    <a:srgbClr val="000000"/>
                  </a:solidFill>
                  <a:round/>
                </a14:hiddenLine>
              </a:ext>
            </a:extLst>
          </c:spPr>
          <c:invertIfNegative val="0"/>
          <c:cat>
            <c:strRef>
              <c:f>'Figure HM1.1.2b'!$L$4:$L$19</c:f>
              <c:strCache>
                <c:ptCount val="16"/>
                <c:pt idx="0">
                  <c:v>Chile (1)</c:v>
                </c:pt>
                <c:pt idx="1">
                  <c:v>Slovenia</c:v>
                </c:pt>
                <c:pt idx="2">
                  <c:v>Czech Republic</c:v>
                </c:pt>
                <c:pt idx="3">
                  <c:v>Romania</c:v>
                </c:pt>
                <c:pt idx="4">
                  <c:v>Australia</c:v>
                </c:pt>
                <c:pt idx="5">
                  <c:v>Japan</c:v>
                </c:pt>
                <c:pt idx="6">
                  <c:v>United States</c:v>
                </c:pt>
                <c:pt idx="7">
                  <c:v>Spain</c:v>
                </c:pt>
                <c:pt idx="8">
                  <c:v>Slovak Republic</c:v>
                </c:pt>
                <c:pt idx="9">
                  <c:v>Greece </c:v>
                </c:pt>
                <c:pt idx="10">
                  <c:v>Finland</c:v>
                </c:pt>
                <c:pt idx="11">
                  <c:v>Cyprus </c:v>
                </c:pt>
                <c:pt idx="12">
                  <c:v>Portugal</c:v>
                </c:pt>
                <c:pt idx="13">
                  <c:v>Ireland</c:v>
                </c:pt>
                <c:pt idx="14">
                  <c:v>Poland</c:v>
                </c:pt>
                <c:pt idx="15">
                  <c:v>Germany</c:v>
                </c:pt>
              </c:strCache>
            </c:strRef>
          </c:cat>
          <c:val>
            <c:numRef>
              <c:f>'Figure HM1.1.2b'!$R$4:$R$19</c:f>
              <c:numCache>
                <c:formatCode>0.0%</c:formatCode>
                <c:ptCount val="16"/>
                <c:pt idx="0">
                  <c:v>0.23946976510394705</c:v>
                </c:pt>
                <c:pt idx="1">
                  <c:v>0.22366637389997221</c:v>
                </c:pt>
                <c:pt idx="2">
                  <c:v>0.22074397062210435</c:v>
                </c:pt>
                <c:pt idx="3">
                  <c:v>0.20337427437014072</c:v>
                </c:pt>
                <c:pt idx="4">
                  <c:v>0.17391521914543601</c:v>
                </c:pt>
                <c:pt idx="5">
                  <c:v>0.1660053789281003</c:v>
                </c:pt>
                <c:pt idx="6">
                  <c:v>0.16513569937369521</c:v>
                </c:pt>
                <c:pt idx="7">
                  <c:v>0.15591794470916498</c:v>
                </c:pt>
                <c:pt idx="8">
                  <c:v>0.15401069151511199</c:v>
                </c:pt>
                <c:pt idx="9">
                  <c:v>0.14754791271424367</c:v>
                </c:pt>
                <c:pt idx="10">
                  <c:v>0.13614037643973276</c:v>
                </c:pt>
                <c:pt idx="11">
                  <c:v>0.13027372118946551</c:v>
                </c:pt>
                <c:pt idx="12">
                  <c:v>0.12398906919205348</c:v>
                </c:pt>
                <c:pt idx="13">
                  <c:v>0.11320136229830409</c:v>
                </c:pt>
                <c:pt idx="14">
                  <c:v>0.1042164938715105</c:v>
                </c:pt>
                <c:pt idx="15">
                  <c:v>5.773821169255236E-2</c:v>
                </c:pt>
              </c:numCache>
            </c:numRef>
          </c:val>
          <c:extLst>
            <c:ext xmlns:c16="http://schemas.microsoft.com/office/drawing/2014/chart" uri="{C3380CC4-5D6E-409C-BE32-E72D297353CC}">
              <c16:uniqueId val="{00000000-2366-4B93-B637-3CE7BECD1DE1}"/>
            </c:ext>
          </c:extLst>
        </c:ser>
        <c:ser>
          <c:idx val="0"/>
          <c:order val="1"/>
          <c:tx>
            <c:strRef>
              <c:f>'Figure HM1.1.2b'!$Q$3</c:f>
              <c:strCache>
                <c:ptCount val="1"/>
                <c:pt idx="0">
                  <c:v>Vacancy rate in urban areas</c:v>
                </c:pt>
              </c:strCache>
            </c:strRef>
          </c:tx>
          <c:spPr>
            <a:solidFill>
              <a:srgbClr val="7FA8D9"/>
            </a:solidFill>
            <a:ln w="6350" cmpd="sng">
              <a:noFill/>
              <a:round/>
            </a:ln>
            <a:effectLst/>
            <a:extLst>
              <a:ext uri="{91240B29-F687-4F45-9708-019B960494DF}">
                <a14:hiddenLine xmlns:a14="http://schemas.microsoft.com/office/drawing/2010/main" w="6350" cmpd="sng">
                  <a:solidFill>
                    <a:srgbClr val="000000"/>
                  </a:solidFill>
                  <a:round/>
                </a14:hiddenLine>
              </a:ext>
            </a:extLst>
          </c:spPr>
          <c:invertIfNegative val="0"/>
          <c:cat>
            <c:strRef>
              <c:f>'Figure HM1.1.2b'!$L$4:$L$19</c:f>
              <c:strCache>
                <c:ptCount val="16"/>
                <c:pt idx="0">
                  <c:v>Chile (1)</c:v>
                </c:pt>
                <c:pt idx="1">
                  <c:v>Slovenia</c:v>
                </c:pt>
                <c:pt idx="2">
                  <c:v>Czech Republic</c:v>
                </c:pt>
                <c:pt idx="3">
                  <c:v>Romania</c:v>
                </c:pt>
                <c:pt idx="4">
                  <c:v>Australia</c:v>
                </c:pt>
                <c:pt idx="5">
                  <c:v>Japan</c:v>
                </c:pt>
                <c:pt idx="6">
                  <c:v>United States</c:v>
                </c:pt>
                <c:pt idx="7">
                  <c:v>Spain</c:v>
                </c:pt>
                <c:pt idx="8">
                  <c:v>Slovak Republic</c:v>
                </c:pt>
                <c:pt idx="9">
                  <c:v>Greece </c:v>
                </c:pt>
                <c:pt idx="10">
                  <c:v>Finland</c:v>
                </c:pt>
                <c:pt idx="11">
                  <c:v>Cyprus </c:v>
                </c:pt>
                <c:pt idx="12">
                  <c:v>Portugal</c:v>
                </c:pt>
                <c:pt idx="13">
                  <c:v>Ireland</c:v>
                </c:pt>
                <c:pt idx="14">
                  <c:v>Poland</c:v>
                </c:pt>
                <c:pt idx="15">
                  <c:v>Germany</c:v>
                </c:pt>
              </c:strCache>
            </c:strRef>
          </c:cat>
          <c:val>
            <c:numRef>
              <c:f>'Figure HM1.1.2b'!$Q$4:$Q$19</c:f>
              <c:numCache>
                <c:formatCode>0.0%</c:formatCode>
                <c:ptCount val="16"/>
                <c:pt idx="0">
                  <c:v>8.4113932862013616E-2</c:v>
                </c:pt>
                <c:pt idx="1">
                  <c:v>0.1434905942412977</c:v>
                </c:pt>
                <c:pt idx="2">
                  <c:v>0.10160678294422831</c:v>
                </c:pt>
                <c:pt idx="3">
                  <c:v>0.14062540365183679</c:v>
                </c:pt>
                <c:pt idx="4">
                  <c:v>9.5990070826784915E-2</c:v>
                </c:pt>
                <c:pt idx="5">
                  <c:v>0.12233253052537246</c:v>
                </c:pt>
                <c:pt idx="6">
                  <c:v>0.10213510031290263</c:v>
                </c:pt>
                <c:pt idx="7">
                  <c:v>0.13304806204986108</c:v>
                </c:pt>
                <c:pt idx="8">
                  <c:v>6.3470458113315253E-2</c:v>
                </c:pt>
                <c:pt idx="9">
                  <c:v>0.11428352618244945</c:v>
                </c:pt>
                <c:pt idx="10">
                  <c:v>9.607977918228848E-2</c:v>
                </c:pt>
                <c:pt idx="11">
                  <c:v>0.12135688160585203</c:v>
                </c:pt>
                <c:pt idx="12">
                  <c:v>0.12624438763200313</c:v>
                </c:pt>
                <c:pt idx="13">
                  <c:v>7.7797616819311549E-2</c:v>
                </c:pt>
                <c:pt idx="14">
                  <c:v>5.6473735835652746E-2</c:v>
                </c:pt>
                <c:pt idx="15">
                  <c:v>3.9420705093105274E-2</c:v>
                </c:pt>
              </c:numCache>
            </c:numRef>
          </c:val>
          <c:extLst>
            <c:ext xmlns:c16="http://schemas.microsoft.com/office/drawing/2014/chart" uri="{C3380CC4-5D6E-409C-BE32-E72D297353CC}">
              <c16:uniqueId val="{00000001-2366-4B93-B637-3CE7BECD1DE1}"/>
            </c:ext>
          </c:extLst>
        </c:ser>
        <c:dLbls>
          <c:showLegendKey val="0"/>
          <c:showVal val="0"/>
          <c:showCatName val="0"/>
          <c:showSerName val="0"/>
          <c:showPercent val="0"/>
          <c:showBubbleSize val="0"/>
        </c:dLbls>
        <c:gapWidth val="150"/>
        <c:axId val="92825472"/>
        <c:axId val="92827008"/>
      </c:barChart>
      <c:catAx>
        <c:axId val="92825472"/>
        <c:scaling>
          <c:orientation val="minMax"/>
        </c:scaling>
        <c:delete val="0"/>
        <c:axPos val="b"/>
        <c:majorGridlines>
          <c:spPr>
            <a:ln w="9525" cmpd="sng">
              <a:solidFill>
                <a:srgbClr val="FFFFFF"/>
              </a:solidFill>
              <a:prstDash val="solid"/>
            </a:ln>
          </c:spPr>
        </c:majorGridlines>
        <c:numFmt formatCode="General" sourceLinked="0"/>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92827008"/>
        <c:crosses val="autoZero"/>
        <c:auto val="1"/>
        <c:lblAlgn val="ctr"/>
        <c:lblOffset val="0"/>
        <c:tickLblSkip val="1"/>
        <c:noMultiLvlLbl val="0"/>
      </c:catAx>
      <c:valAx>
        <c:axId val="92827008"/>
        <c:scaling>
          <c:orientation val="minMax"/>
        </c:scaling>
        <c:delete val="0"/>
        <c:axPos val="l"/>
        <c:majorGridlines>
          <c:spPr>
            <a:ln w="9525" cmpd="sng">
              <a:solidFill>
                <a:srgbClr val="FFFFFF"/>
              </a:solidFill>
              <a:prstDash val="solid"/>
            </a:ln>
          </c:spPr>
        </c:majorGridlines>
        <c:numFmt formatCode="0%"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92825472"/>
        <c:crosses val="autoZero"/>
        <c:crossBetween val="between"/>
      </c:valAx>
      <c:spPr>
        <a:solidFill>
          <a:srgbClr val="EAEAEA"/>
        </a:solidFill>
        <a:ln w="9525">
          <a:noFill/>
        </a:ln>
        <a:effectLst/>
        <a:extLst>
          <a:ext uri="{91240B29-F687-4F45-9708-019B960494DF}">
            <a14:hiddenLine xmlns:a14="http://schemas.microsoft.com/office/drawing/2010/main" w="9525">
              <a:solidFill>
                <a:srgbClr val="000000"/>
              </a:solidFill>
            </a14:hiddenLine>
          </a:ext>
        </a:extLst>
      </c:spPr>
    </c:plotArea>
    <c:legend>
      <c:legendPos val="r"/>
      <c:layout>
        <c:manualLayout>
          <c:xMode val="edge"/>
          <c:yMode val="edge"/>
          <c:x val="5.4198953895542135E-2"/>
          <c:y val="2.3523168700479213E-2"/>
          <c:w val="0.93731827722857897"/>
          <c:h val="8.821188262679705E-2"/>
        </c:manualLayout>
      </c:layout>
      <c:overlay val="1"/>
      <c:spPr>
        <a:solidFill>
          <a:srgbClr val="EAEAEA"/>
        </a:solidFill>
        <a:ln>
          <a:noFill/>
        </a:ln>
        <a:effectLst/>
        <a:extLst>
          <a:ext uri="{91240B29-F687-4F45-9708-019B960494DF}">
            <a14:hiddenLine xmlns:a14="http://schemas.microsoft.com/office/drawing/2010/main">
              <a:noFill/>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w="9525" cap="flat" cmpd="sng" algn="ctr">
      <a:noFill/>
      <a:prstDash val="solid"/>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printSettings>
    <c:headerFooter/>
    <c:pageMargins b="0.75" l="0.7" r="0.7" t="0.75" header="0.3" footer="0.3"/>
    <c:pageSetup paperSize="9" orientation="landscape"/>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xMode val="edge"/>
          <c:yMode val="edge"/>
          <c:x val="8.7445796086387494E-3"/>
          <c:y val="0.1245442333890059"/>
          <c:w val="0.98906927548920154"/>
          <c:h val="0.87047556585008212"/>
        </c:manualLayout>
      </c:layout>
      <c:barChart>
        <c:barDir val="col"/>
        <c:grouping val="stacked"/>
        <c:varyColors val="0"/>
        <c:ser>
          <c:idx val="0"/>
          <c:order val="0"/>
          <c:tx>
            <c:strRef>
              <c:f>'Figure HM1.1.3'!$M$4</c:f>
              <c:strCache>
                <c:ptCount val="1"/>
                <c:pt idx="0">
                  <c:v>% Dwellings in urban areas</c:v>
                </c:pt>
              </c:strCache>
            </c:strRef>
          </c:tx>
          <c:spPr>
            <a:solidFill>
              <a:srgbClr val="002F6C"/>
            </a:solidFill>
            <a:ln w="6350" cmpd="sng">
              <a:noFill/>
              <a:round/>
            </a:ln>
            <a:effectLst/>
            <a:extLst>
              <a:ext uri="{91240B29-F687-4F45-9708-019B960494DF}">
                <a14:hiddenLine xmlns:a14="http://schemas.microsoft.com/office/drawing/2010/main" w="6350" cmpd="sng">
                  <a:solidFill>
                    <a:srgbClr val="000000"/>
                  </a:solidFill>
                  <a:round/>
                </a14:hiddenLine>
              </a:ext>
            </a:extLst>
          </c:spPr>
          <c:invertIfNegative val="0"/>
          <c:cat>
            <c:strRef>
              <c:f>'Figure HM1.1.3'!$L$5:$L$25</c:f>
              <c:strCache>
                <c:ptCount val="21"/>
                <c:pt idx="0">
                  <c:v>Australia</c:v>
                </c:pt>
                <c:pt idx="1">
                  <c:v>Chile</c:v>
                </c:pt>
                <c:pt idx="2">
                  <c:v>Spain</c:v>
                </c:pt>
                <c:pt idx="3">
                  <c:v>Canada</c:v>
                </c:pt>
                <c:pt idx="4">
                  <c:v>United States</c:v>
                </c:pt>
                <c:pt idx="5">
                  <c:v>Hungary</c:v>
                </c:pt>
                <c:pt idx="6">
                  <c:v>Finland</c:v>
                </c:pt>
                <c:pt idx="7">
                  <c:v>Czech Republic</c:v>
                </c:pt>
                <c:pt idx="8">
                  <c:v>Japan</c:v>
                </c:pt>
                <c:pt idx="9">
                  <c:v>Germany</c:v>
                </c:pt>
                <c:pt idx="10">
                  <c:v>Poland</c:v>
                </c:pt>
                <c:pt idx="11">
                  <c:v>Lithuania</c:v>
                </c:pt>
                <c:pt idx="12">
                  <c:v>Bulgaria</c:v>
                </c:pt>
                <c:pt idx="13">
                  <c:v>Iceland</c:v>
                </c:pt>
                <c:pt idx="14">
                  <c:v>Ireland</c:v>
                </c:pt>
                <c:pt idx="15">
                  <c:v>Cyprus</c:v>
                </c:pt>
                <c:pt idx="16">
                  <c:v>Sweden</c:v>
                </c:pt>
                <c:pt idx="17">
                  <c:v>Slovenia</c:v>
                </c:pt>
                <c:pt idx="18">
                  <c:v>Romania</c:v>
                </c:pt>
                <c:pt idx="19">
                  <c:v>Austria</c:v>
                </c:pt>
                <c:pt idx="20">
                  <c:v>Latvia</c:v>
                </c:pt>
              </c:strCache>
            </c:strRef>
          </c:cat>
          <c:val>
            <c:numRef>
              <c:f>'Figure HM1.1.3'!$M$5:$M$25</c:f>
              <c:numCache>
                <c:formatCode>0.0%</c:formatCode>
                <c:ptCount val="21"/>
                <c:pt idx="0">
                  <c:v>0.88724081742213134</c:v>
                </c:pt>
                <c:pt idx="1">
                  <c:v>0.85155490614169382</c:v>
                </c:pt>
                <c:pt idx="2">
                  <c:v>0.83053908933870413</c:v>
                </c:pt>
                <c:pt idx="3">
                  <c:v>0.79395239399647199</c:v>
                </c:pt>
                <c:pt idx="4">
                  <c:v>0.78903095558546432</c:v>
                </c:pt>
                <c:pt idx="5">
                  <c:v>0.72387824372218457</c:v>
                </c:pt>
                <c:pt idx="6">
                  <c:v>0.71657644126134612</c:v>
                </c:pt>
                <c:pt idx="7">
                  <c:v>0.70241468015200859</c:v>
                </c:pt>
                <c:pt idx="8">
                  <c:v>0.68661088268378434</c:v>
                </c:pt>
                <c:pt idx="9">
                  <c:v>0.67967727642322429</c:v>
                </c:pt>
                <c:pt idx="10">
                  <c:v>0.67569916343825942</c:v>
                </c:pt>
                <c:pt idx="11">
                  <c:v>0.66644212803287295</c:v>
                </c:pt>
                <c:pt idx="12">
                  <c:v>0.66497621593772571</c:v>
                </c:pt>
                <c:pt idx="13">
                  <c:v>0.62494527411587297</c:v>
                </c:pt>
                <c:pt idx="14">
                  <c:v>0.61327131303199922</c:v>
                </c:pt>
                <c:pt idx="15">
                  <c:v>0.60996464724094768</c:v>
                </c:pt>
                <c:pt idx="16">
                  <c:v>0.58112346175111862</c:v>
                </c:pt>
                <c:pt idx="17">
                  <c:v>0.56199392750603161</c:v>
                </c:pt>
                <c:pt idx="18">
                  <c:v>0.54603653396588114</c:v>
                </c:pt>
                <c:pt idx="19">
                  <c:v>0.53743589743589748</c:v>
                </c:pt>
                <c:pt idx="20">
                  <c:v>0.509824163676731</c:v>
                </c:pt>
              </c:numCache>
            </c:numRef>
          </c:val>
          <c:extLst>
            <c:ext xmlns:c16="http://schemas.microsoft.com/office/drawing/2014/chart" uri="{C3380CC4-5D6E-409C-BE32-E72D297353CC}">
              <c16:uniqueId val="{00000000-C25E-4F14-9E08-C3D85B4748D1}"/>
            </c:ext>
          </c:extLst>
        </c:ser>
        <c:ser>
          <c:idx val="1"/>
          <c:order val="1"/>
          <c:tx>
            <c:strRef>
              <c:f>'Figure HM1.1.3'!$N$4</c:f>
              <c:strCache>
                <c:ptCount val="1"/>
                <c:pt idx="0">
                  <c:v>%   Dwellings in rural areas</c:v>
                </c:pt>
              </c:strCache>
            </c:strRef>
          </c:tx>
          <c:spPr>
            <a:solidFill>
              <a:srgbClr val="7FA8D9"/>
            </a:solidFill>
            <a:ln w="6350" cmpd="sng">
              <a:noFill/>
              <a:round/>
            </a:ln>
            <a:effectLst/>
            <a:extLst>
              <a:ext uri="{91240B29-F687-4F45-9708-019B960494DF}">
                <a14:hiddenLine xmlns:a14="http://schemas.microsoft.com/office/drawing/2010/main" w="6350" cmpd="sng">
                  <a:solidFill>
                    <a:srgbClr val="000000"/>
                  </a:solidFill>
                  <a:round/>
                </a14:hiddenLine>
              </a:ext>
            </a:extLst>
          </c:spPr>
          <c:invertIfNegative val="0"/>
          <c:cat>
            <c:strRef>
              <c:f>'Figure HM1.1.3'!$L$5:$L$25</c:f>
              <c:strCache>
                <c:ptCount val="21"/>
                <c:pt idx="0">
                  <c:v>Australia</c:v>
                </c:pt>
                <c:pt idx="1">
                  <c:v>Chile</c:v>
                </c:pt>
                <c:pt idx="2">
                  <c:v>Spain</c:v>
                </c:pt>
                <c:pt idx="3">
                  <c:v>Canada</c:v>
                </c:pt>
                <c:pt idx="4">
                  <c:v>United States</c:v>
                </c:pt>
                <c:pt idx="5">
                  <c:v>Hungary</c:v>
                </c:pt>
                <c:pt idx="6">
                  <c:v>Finland</c:v>
                </c:pt>
                <c:pt idx="7">
                  <c:v>Czech Republic</c:v>
                </c:pt>
                <c:pt idx="8">
                  <c:v>Japan</c:v>
                </c:pt>
                <c:pt idx="9">
                  <c:v>Germany</c:v>
                </c:pt>
                <c:pt idx="10">
                  <c:v>Poland</c:v>
                </c:pt>
                <c:pt idx="11">
                  <c:v>Lithuania</c:v>
                </c:pt>
                <c:pt idx="12">
                  <c:v>Bulgaria</c:v>
                </c:pt>
                <c:pt idx="13">
                  <c:v>Iceland</c:v>
                </c:pt>
                <c:pt idx="14">
                  <c:v>Ireland</c:v>
                </c:pt>
                <c:pt idx="15">
                  <c:v>Cyprus</c:v>
                </c:pt>
                <c:pt idx="16">
                  <c:v>Sweden</c:v>
                </c:pt>
                <c:pt idx="17">
                  <c:v>Slovenia</c:v>
                </c:pt>
                <c:pt idx="18">
                  <c:v>Romania</c:v>
                </c:pt>
                <c:pt idx="19">
                  <c:v>Austria</c:v>
                </c:pt>
                <c:pt idx="20">
                  <c:v>Latvia</c:v>
                </c:pt>
              </c:strCache>
            </c:strRef>
          </c:cat>
          <c:val>
            <c:numRef>
              <c:f>'Figure HM1.1.3'!$N$5:$N$25</c:f>
              <c:numCache>
                <c:formatCode>0.0%</c:formatCode>
                <c:ptCount val="21"/>
                <c:pt idx="0">
                  <c:v>0.11275918257786863</c:v>
                </c:pt>
                <c:pt idx="1">
                  <c:v>0.14844509385830612</c:v>
                </c:pt>
                <c:pt idx="2">
                  <c:v>0.15244097312936974</c:v>
                </c:pt>
                <c:pt idx="3">
                  <c:v>0.20604760600352803</c:v>
                </c:pt>
                <c:pt idx="4">
                  <c:v>0.21096904441453568</c:v>
                </c:pt>
                <c:pt idx="5">
                  <c:v>0.27612175627781538</c:v>
                </c:pt>
                <c:pt idx="6">
                  <c:v>0.28342355873865382</c:v>
                </c:pt>
                <c:pt idx="7">
                  <c:v>0.29758531984799136</c:v>
                </c:pt>
                <c:pt idx="8">
                  <c:v>0.31338911731621572</c:v>
                </c:pt>
                <c:pt idx="9">
                  <c:v>0.32032272357677571</c:v>
                </c:pt>
                <c:pt idx="10">
                  <c:v>0.32430083656174058</c:v>
                </c:pt>
                <c:pt idx="11">
                  <c:v>0.333557871967127</c:v>
                </c:pt>
                <c:pt idx="12">
                  <c:v>0.33502378406227429</c:v>
                </c:pt>
                <c:pt idx="13">
                  <c:v>0.37505472588412708</c:v>
                </c:pt>
                <c:pt idx="14">
                  <c:v>0.38672868696800083</c:v>
                </c:pt>
                <c:pt idx="15">
                  <c:v>0.39003535275905227</c:v>
                </c:pt>
                <c:pt idx="16">
                  <c:v>0.41887653824888132</c:v>
                </c:pt>
                <c:pt idx="17">
                  <c:v>0.43800607249396833</c:v>
                </c:pt>
                <c:pt idx="18">
                  <c:v>0.45396346603411891</c:v>
                </c:pt>
                <c:pt idx="19">
                  <c:v>0.46256410256410257</c:v>
                </c:pt>
                <c:pt idx="20">
                  <c:v>0.49017583632326905</c:v>
                </c:pt>
              </c:numCache>
            </c:numRef>
          </c:val>
          <c:extLst>
            <c:ext xmlns:c16="http://schemas.microsoft.com/office/drawing/2014/chart" uri="{C3380CC4-5D6E-409C-BE32-E72D297353CC}">
              <c16:uniqueId val="{00000001-C25E-4F14-9E08-C3D85B4748D1}"/>
            </c:ext>
          </c:extLst>
        </c:ser>
        <c:dLbls>
          <c:showLegendKey val="0"/>
          <c:showVal val="0"/>
          <c:showCatName val="0"/>
          <c:showSerName val="0"/>
          <c:showPercent val="0"/>
          <c:showBubbleSize val="0"/>
        </c:dLbls>
        <c:gapWidth val="150"/>
        <c:overlap val="100"/>
        <c:axId val="94514176"/>
        <c:axId val="94544640"/>
      </c:barChart>
      <c:catAx>
        <c:axId val="94514176"/>
        <c:scaling>
          <c:orientation val="minMax"/>
        </c:scaling>
        <c:delete val="0"/>
        <c:axPos val="b"/>
        <c:majorGridlines>
          <c:spPr>
            <a:ln w="9525" cmpd="sng">
              <a:solidFill>
                <a:srgbClr val="FFFFFF"/>
              </a:solidFill>
              <a:prstDash val="solid"/>
            </a:ln>
          </c:spPr>
        </c:majorGridlines>
        <c:numFmt formatCode="General" sourceLinked="0"/>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94544640"/>
        <c:crosses val="autoZero"/>
        <c:auto val="1"/>
        <c:lblAlgn val="ctr"/>
        <c:lblOffset val="0"/>
        <c:tickLblSkip val="1"/>
        <c:noMultiLvlLbl val="0"/>
      </c:catAx>
      <c:valAx>
        <c:axId val="94544640"/>
        <c:scaling>
          <c:orientation val="minMax"/>
          <c:max val="1"/>
        </c:scaling>
        <c:delete val="0"/>
        <c:axPos val="l"/>
        <c:majorGridlines>
          <c:spPr>
            <a:ln w="9525" cmpd="sng">
              <a:solidFill>
                <a:srgbClr val="FFFFFF"/>
              </a:solidFill>
              <a:prstDash val="solid"/>
            </a:ln>
          </c:spPr>
        </c:majorGridlines>
        <c:numFmt formatCode="0%"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94514176"/>
        <c:crosses val="autoZero"/>
        <c:crossBetween val="between"/>
      </c:valAx>
      <c:spPr>
        <a:solidFill>
          <a:srgbClr val="EAEAEA"/>
        </a:solidFill>
        <a:ln w="9525">
          <a:noFill/>
        </a:ln>
        <a:effectLst/>
        <a:extLst>
          <a:ext uri="{91240B29-F687-4F45-9708-019B960494DF}">
            <a14:hiddenLine xmlns:a14="http://schemas.microsoft.com/office/drawing/2010/main" w="9525">
              <a:solidFill>
                <a:srgbClr val="000000"/>
              </a:solidFill>
            </a14:hiddenLine>
          </a:ext>
        </a:extLst>
      </c:spPr>
    </c:plotArea>
    <c:legend>
      <c:legendPos val="r"/>
      <c:layout>
        <c:manualLayout>
          <c:xMode val="edge"/>
          <c:yMode val="edge"/>
          <c:x val="6.2480985525336798E-2"/>
          <c:y val="1.8784182682832402E-2"/>
          <c:w val="0.92722388847830473"/>
          <c:h val="7.0440685060621511E-2"/>
        </c:manualLayout>
      </c:layout>
      <c:overlay val="1"/>
      <c:spPr>
        <a:solidFill>
          <a:srgbClr val="EAEAEA"/>
        </a:solidFill>
        <a:ln>
          <a:noFill/>
        </a:ln>
        <a:effectLst/>
        <a:extLst>
          <a:ext uri="{91240B29-F687-4F45-9708-019B960494DF}">
            <a14:hiddenLine xmlns:a14="http://schemas.microsoft.com/office/drawing/2010/main">
              <a:noFill/>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w="9525" cap="flat" cmpd="sng" algn="ctr">
      <a:noFill/>
      <a:prstDash val="solid"/>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printSettings>
    <c:headerFooter/>
    <c:pageMargins b="0.75" l="0.7" r="0.7" t="0.75" header="0.3" footer="0.3"/>
    <c:pageSetup paperSize="9" orientation="landscape"/>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xMode val="edge"/>
          <c:yMode val="edge"/>
          <c:x val="8.7445796086387494E-3"/>
          <c:y val="0.1245442333890059"/>
          <c:w val="0.98906927548920154"/>
          <c:h val="0.87047556585008212"/>
        </c:manualLayout>
      </c:layout>
      <c:barChart>
        <c:barDir val="col"/>
        <c:grouping val="clustered"/>
        <c:varyColors val="0"/>
        <c:ser>
          <c:idx val="3"/>
          <c:order val="1"/>
          <c:tx>
            <c:strRef>
              <c:f>'Figure HM1.1.4'!$N$4</c:f>
              <c:strCache>
                <c:ptCount val="1"/>
                <c:pt idx="0">
                  <c:v>Share (2020 or latest year available)</c:v>
                </c:pt>
              </c:strCache>
            </c:strRef>
          </c:tx>
          <c:spPr>
            <a:solidFill>
              <a:schemeClr val="accent1"/>
            </a:solidFill>
            <a:ln>
              <a:solidFill>
                <a:srgbClr val="FFFFFF"/>
              </a:solidFill>
            </a:ln>
            <a:effectLst/>
          </c:spPr>
          <c:invertIfNegative val="0"/>
          <c:dPt>
            <c:idx val="14"/>
            <c:invertIfNegative val="0"/>
            <c:bubble3D val="0"/>
            <c:extLst>
              <c:ext xmlns:c16="http://schemas.microsoft.com/office/drawing/2014/chart" uri="{C3380CC4-5D6E-409C-BE32-E72D297353CC}">
                <c16:uniqueId val="{00000002-1890-4D2A-BAA5-B5A5366B61F5}"/>
              </c:ext>
            </c:extLst>
          </c:dPt>
          <c:dPt>
            <c:idx val="15"/>
            <c:invertIfNegative val="0"/>
            <c:bubble3D val="0"/>
            <c:spPr>
              <a:solidFill>
                <a:schemeClr val="tx1"/>
              </a:solidFill>
              <a:ln>
                <a:solidFill>
                  <a:srgbClr val="FFFFFF"/>
                </a:solidFill>
              </a:ln>
              <a:effectLst/>
            </c:spPr>
            <c:extLst>
              <c:ext xmlns:c16="http://schemas.microsoft.com/office/drawing/2014/chart" uri="{C3380CC4-5D6E-409C-BE32-E72D297353CC}">
                <c16:uniqueId val="{00000007-D9A9-4419-ABD4-9C2A5B4EA770}"/>
              </c:ext>
            </c:extLst>
          </c:dPt>
          <c:dPt>
            <c:idx val="25"/>
            <c:invertIfNegative val="0"/>
            <c:bubble3D val="0"/>
            <c:extLst>
              <c:ext xmlns:c16="http://schemas.microsoft.com/office/drawing/2014/chart" uri="{C3380CC4-5D6E-409C-BE32-E72D297353CC}">
                <c16:uniqueId val="{00000003-1890-4D2A-BAA5-B5A5366B61F5}"/>
              </c:ext>
            </c:extLst>
          </c:dPt>
          <c:dPt>
            <c:idx val="26"/>
            <c:invertIfNegative val="0"/>
            <c:bubble3D val="0"/>
            <c:extLst>
              <c:ext xmlns:c16="http://schemas.microsoft.com/office/drawing/2014/chart" uri="{C3380CC4-5D6E-409C-BE32-E72D297353CC}">
                <c16:uniqueId val="{00000009-D9A9-4419-ABD4-9C2A5B4EA770}"/>
              </c:ext>
            </c:extLst>
          </c:dPt>
          <c:dPt>
            <c:idx val="27"/>
            <c:invertIfNegative val="0"/>
            <c:bubble3D val="0"/>
            <c:spPr>
              <a:solidFill>
                <a:schemeClr val="bg1"/>
              </a:solidFill>
              <a:ln>
                <a:solidFill>
                  <a:schemeClr val="tx1"/>
                </a:solidFill>
              </a:ln>
              <a:effectLst/>
            </c:spPr>
            <c:extLst>
              <c:ext xmlns:c16="http://schemas.microsoft.com/office/drawing/2014/chart" uri="{C3380CC4-5D6E-409C-BE32-E72D297353CC}">
                <c16:uniqueId val="{00000008-9FC8-4B0D-8532-177FC9E9F934}"/>
              </c:ext>
            </c:extLst>
          </c:dPt>
          <c:cat>
            <c:strRef>
              <c:f>'Figure HM1.1.4'!$L$5:$L$47</c:f>
              <c:strCache>
                <c:ptCount val="43"/>
                <c:pt idx="0">
                  <c:v>Korea</c:v>
                </c:pt>
                <c:pt idx="1">
                  <c:v>Iceland</c:v>
                </c:pt>
                <c:pt idx="2">
                  <c:v>Türkiye</c:v>
                </c:pt>
                <c:pt idx="3">
                  <c:v>Australia</c:v>
                </c:pt>
                <c:pt idx="4">
                  <c:v>New Zealand</c:v>
                </c:pt>
                <c:pt idx="5">
                  <c:v>Luxembourg</c:v>
                </c:pt>
                <c:pt idx="6">
                  <c:v>Austria</c:v>
                </c:pt>
                <c:pt idx="7">
                  <c:v>Japan</c:v>
                </c:pt>
                <c:pt idx="8">
                  <c:v>Poland</c:v>
                </c:pt>
                <c:pt idx="9">
                  <c:v>Finland</c:v>
                </c:pt>
                <c:pt idx="10">
                  <c:v>Chile</c:v>
                </c:pt>
                <c:pt idx="11">
                  <c:v>Canada</c:v>
                </c:pt>
                <c:pt idx="12">
                  <c:v>Switzerland</c:v>
                </c:pt>
                <c:pt idx="13">
                  <c:v>Norway</c:v>
                </c:pt>
                <c:pt idx="14">
                  <c:v>Colombia</c:v>
                </c:pt>
                <c:pt idx="15">
                  <c:v>OECD</c:v>
                </c:pt>
                <c:pt idx="16">
                  <c:v>Sweden</c:v>
                </c:pt>
                <c:pt idx="17">
                  <c:v>Estonia</c:v>
                </c:pt>
                <c:pt idx="18">
                  <c:v>Denmark</c:v>
                </c:pt>
                <c:pt idx="19">
                  <c:v>Ireland</c:v>
                </c:pt>
                <c:pt idx="20">
                  <c:v>UK (England)</c:v>
                </c:pt>
                <c:pt idx="21">
                  <c:v>Belgium</c:v>
                </c:pt>
                <c:pt idx="22">
                  <c:v>United States</c:v>
                </c:pt>
                <c:pt idx="23">
                  <c:v>France</c:v>
                </c:pt>
                <c:pt idx="24">
                  <c:v>Netherlands</c:v>
                </c:pt>
                <c:pt idx="25">
                  <c:v>Cyprus</c:v>
                </c:pt>
                <c:pt idx="26">
                  <c:v>Lithuania</c:v>
                </c:pt>
                <c:pt idx="27">
                  <c:v>EU </c:v>
                </c:pt>
                <c:pt idx="28">
                  <c:v>Slovak Republic</c:v>
                </c:pt>
                <c:pt idx="29">
                  <c:v>Romania</c:v>
                </c:pt>
                <c:pt idx="30">
                  <c:v>Germany</c:v>
                </c:pt>
                <c:pt idx="31">
                  <c:v>Costa Rica</c:v>
                </c:pt>
                <c:pt idx="32">
                  <c:v>Czech Republic</c:v>
                </c:pt>
                <c:pt idx="33">
                  <c:v>Croatia</c:v>
                </c:pt>
                <c:pt idx="34">
                  <c:v>Hungary</c:v>
                </c:pt>
                <c:pt idx="35">
                  <c:v>Slovenia</c:v>
                </c:pt>
                <c:pt idx="36">
                  <c:v>Portugal</c:v>
                </c:pt>
                <c:pt idx="37">
                  <c:v>Latvia</c:v>
                </c:pt>
                <c:pt idx="38">
                  <c:v>Spain</c:v>
                </c:pt>
                <c:pt idx="39">
                  <c:v>Italy</c:v>
                </c:pt>
                <c:pt idx="40">
                  <c:v>Bulgaria</c:v>
                </c:pt>
                <c:pt idx="42">
                  <c:v>South Africa</c:v>
                </c:pt>
              </c:strCache>
            </c:strRef>
          </c:cat>
          <c:val>
            <c:numRef>
              <c:f>'Figure HM1.1.4'!$N$5:$N$47</c:f>
              <c:numCache>
                <c:formatCode>0.0%</c:formatCode>
                <c:ptCount val="43"/>
                <c:pt idx="0">
                  <c:v>2.35E-2</c:v>
                </c:pt>
                <c:pt idx="1">
                  <c:v>2.1077283372365339E-2</c:v>
                </c:pt>
                <c:pt idx="2">
                  <c:v>1.8610564093919597E-2</c:v>
                </c:pt>
                <c:pt idx="3">
                  <c:v>1.7908414435566327E-2</c:v>
                </c:pt>
                <c:pt idx="4">
                  <c:v>1.7511012046913972E-2</c:v>
                </c:pt>
                <c:pt idx="5">
                  <c:v>1.6324775826065594E-2</c:v>
                </c:pt>
                <c:pt idx="6">
                  <c:v>1.5507692307692307E-2</c:v>
                </c:pt>
                <c:pt idx="7">
                  <c:v>1.5097244472925344E-2</c:v>
                </c:pt>
                <c:pt idx="8">
                  <c:v>1.4985579338481773E-2</c:v>
                </c:pt>
                <c:pt idx="9">
                  <c:v>1.3263979193758128E-2</c:v>
                </c:pt>
                <c:pt idx="10">
                  <c:v>1.3039168998292308E-2</c:v>
                </c:pt>
                <c:pt idx="11">
                  <c:v>1.2888028199033728E-2</c:v>
                </c:pt>
                <c:pt idx="12">
                  <c:v>1.1642023332374241E-2</c:v>
                </c:pt>
                <c:pt idx="13">
                  <c:v>1.16369864063386E-2</c:v>
                </c:pt>
                <c:pt idx="14">
                  <c:v>1.1559243836045702E-2</c:v>
                </c:pt>
                <c:pt idx="15">
                  <c:v>1.0795363851521784E-2</c:v>
                </c:pt>
                <c:pt idx="16">
                  <c:v>1.118045959625482E-2</c:v>
                </c:pt>
                <c:pt idx="17">
                  <c:v>1.0614845938375351E-2</c:v>
                </c:pt>
                <c:pt idx="18">
                  <c:v>1.0344827586206896E-2</c:v>
                </c:pt>
                <c:pt idx="19" formatCode="0%">
                  <c:v>1.0301122498779893E-2</c:v>
                </c:pt>
                <c:pt idx="20">
                  <c:v>9.9848447612025885E-3</c:v>
                </c:pt>
                <c:pt idx="21">
                  <c:v>9.8439739100622987E-3</c:v>
                </c:pt>
                <c:pt idx="22">
                  <c:v>9.6789897196529317E-3</c:v>
                </c:pt>
                <c:pt idx="23">
                  <c:v>9.5864944983168367E-3</c:v>
                </c:pt>
                <c:pt idx="24">
                  <c:v>8.6994727592267142E-3</c:v>
                </c:pt>
                <c:pt idx="25">
                  <c:v>8.4890538196350541E-3</c:v>
                </c:pt>
                <c:pt idx="26">
                  <c:v>8.4805477394084179E-3</c:v>
                </c:pt>
                <c:pt idx="27">
                  <c:v>8.0850408141873702E-3</c:v>
                </c:pt>
                <c:pt idx="28">
                  <c:v>7.9699110230087335E-3</c:v>
                </c:pt>
                <c:pt idx="29">
                  <c:v>7.4246425505085636E-3</c:v>
                </c:pt>
                <c:pt idx="30">
                  <c:v>6.8035815072862334E-3</c:v>
                </c:pt>
                <c:pt idx="31">
                  <c:v>6.2917895655307809E-3</c:v>
                </c:pt>
                <c:pt idx="32">
                  <c:v>5.275858328224612E-3</c:v>
                </c:pt>
                <c:pt idx="33">
                  <c:v>5.2455859615850508E-3</c:v>
                </c:pt>
                <c:pt idx="34">
                  <c:v>3.9683617361139321E-3</c:v>
                </c:pt>
                <c:pt idx="35">
                  <c:v>3.5637968929135943E-3</c:v>
                </c:pt>
                <c:pt idx="36">
                  <c:v>3.0462335176499248E-3</c:v>
                </c:pt>
                <c:pt idx="37">
                  <c:v>2.9049996721219333E-3</c:v>
                </c:pt>
                <c:pt idx="38">
                  <c:v>2.5168160779252178E-3</c:v>
                </c:pt>
                <c:pt idx="39">
                  <c:v>2.2288116152277175E-3</c:v>
                </c:pt>
                <c:pt idx="40">
                  <c:v>2.058805518287082E-3</c:v>
                </c:pt>
                <c:pt idx="42">
                  <c:v>3.0978150783962347E-3</c:v>
                </c:pt>
              </c:numCache>
            </c:numRef>
          </c:val>
          <c:extLst>
            <c:ext xmlns:c16="http://schemas.microsoft.com/office/drawing/2014/chart" uri="{C3380CC4-5D6E-409C-BE32-E72D297353CC}">
              <c16:uniqueId val="{00000019-14D1-40AA-B87D-059C611DCDAE}"/>
            </c:ext>
          </c:extLst>
        </c:ser>
        <c:dLbls>
          <c:showLegendKey val="0"/>
          <c:showVal val="0"/>
          <c:showCatName val="0"/>
          <c:showSerName val="0"/>
          <c:showPercent val="0"/>
          <c:showBubbleSize val="0"/>
        </c:dLbls>
        <c:gapWidth val="150"/>
        <c:axId val="238474368"/>
        <c:axId val="238476672"/>
      </c:barChart>
      <c:lineChart>
        <c:grouping val="standard"/>
        <c:varyColors val="0"/>
        <c:ser>
          <c:idx val="2"/>
          <c:order val="0"/>
          <c:tx>
            <c:strRef>
              <c:f>'Figure HM1.1.4'!$M$4</c:f>
              <c:strCache>
                <c:ptCount val="1"/>
                <c:pt idx="0">
                  <c:v>Share (2011)</c:v>
                </c:pt>
              </c:strCache>
            </c:strRef>
          </c:tx>
          <c:spPr>
            <a:noFill/>
            <a:ln w="28575" cap="rnd" cmpd="sng" algn="ctr">
              <a:noFill/>
              <a:prstDash val="solid"/>
              <a:round/>
            </a:ln>
            <a:effectLst/>
            <a:extLst>
              <a:ext uri="{91240B29-F687-4F45-9708-019B960494DF}">
                <a14:hiddenLine xmlns:a14="http://schemas.microsoft.com/office/drawing/2010/main" w="28575" cap="rnd" cmpd="sng" algn="ctr">
                  <a:solidFill>
                    <a:srgbClr val="9BBB59">
                      <a:shade val="95000"/>
                      <a:satMod val="105000"/>
                    </a:srgbClr>
                  </a:solidFill>
                  <a:prstDash val="solid"/>
                  <a:round/>
                </a14:hiddenLine>
              </a:ext>
            </a:extLst>
          </c:spPr>
          <c:marker>
            <c:symbol val="diamond"/>
            <c:size val="5"/>
            <c:spPr>
              <a:solidFill>
                <a:schemeClr val="bg1"/>
              </a:solidFill>
              <a:ln w="3175">
                <a:solidFill>
                  <a:schemeClr val="tx2"/>
                </a:solidFill>
                <a:prstDash val="solid"/>
              </a:ln>
              <a:effectLst/>
            </c:spPr>
          </c:marker>
          <c:cat>
            <c:strRef>
              <c:f>'Figure HM1.1.4'!$L$5:$L$48</c:f>
              <c:strCache>
                <c:ptCount val="43"/>
                <c:pt idx="0">
                  <c:v>Korea</c:v>
                </c:pt>
                <c:pt idx="1">
                  <c:v>Iceland</c:v>
                </c:pt>
                <c:pt idx="2">
                  <c:v>Türkiye</c:v>
                </c:pt>
                <c:pt idx="3">
                  <c:v>Australia</c:v>
                </c:pt>
                <c:pt idx="4">
                  <c:v>New Zealand</c:v>
                </c:pt>
                <c:pt idx="5">
                  <c:v>Luxembourg</c:v>
                </c:pt>
                <c:pt idx="6">
                  <c:v>Austria</c:v>
                </c:pt>
                <c:pt idx="7">
                  <c:v>Japan</c:v>
                </c:pt>
                <c:pt idx="8">
                  <c:v>Poland</c:v>
                </c:pt>
                <c:pt idx="9">
                  <c:v>Finland</c:v>
                </c:pt>
                <c:pt idx="10">
                  <c:v>Chile</c:v>
                </c:pt>
                <c:pt idx="11">
                  <c:v>Canada</c:v>
                </c:pt>
                <c:pt idx="12">
                  <c:v>Switzerland</c:v>
                </c:pt>
                <c:pt idx="13">
                  <c:v>Norway</c:v>
                </c:pt>
                <c:pt idx="14">
                  <c:v>Colombia</c:v>
                </c:pt>
                <c:pt idx="15">
                  <c:v>OECD</c:v>
                </c:pt>
                <c:pt idx="16">
                  <c:v>Sweden</c:v>
                </c:pt>
                <c:pt idx="17">
                  <c:v>Estonia</c:v>
                </c:pt>
                <c:pt idx="18">
                  <c:v>Denmark</c:v>
                </c:pt>
                <c:pt idx="19">
                  <c:v>Ireland</c:v>
                </c:pt>
                <c:pt idx="20">
                  <c:v>UK (England)</c:v>
                </c:pt>
                <c:pt idx="21">
                  <c:v>Belgium</c:v>
                </c:pt>
                <c:pt idx="22">
                  <c:v>United States</c:v>
                </c:pt>
                <c:pt idx="23">
                  <c:v>France</c:v>
                </c:pt>
                <c:pt idx="24">
                  <c:v>Netherlands</c:v>
                </c:pt>
                <c:pt idx="25">
                  <c:v>Cyprus</c:v>
                </c:pt>
                <c:pt idx="26">
                  <c:v>Lithuania</c:v>
                </c:pt>
                <c:pt idx="27">
                  <c:v>EU </c:v>
                </c:pt>
                <c:pt idx="28">
                  <c:v>Slovak Republic</c:v>
                </c:pt>
                <c:pt idx="29">
                  <c:v>Romania</c:v>
                </c:pt>
                <c:pt idx="30">
                  <c:v>Germany</c:v>
                </c:pt>
                <c:pt idx="31">
                  <c:v>Costa Rica</c:v>
                </c:pt>
                <c:pt idx="32">
                  <c:v>Czech Republic</c:v>
                </c:pt>
                <c:pt idx="33">
                  <c:v>Croatia</c:v>
                </c:pt>
                <c:pt idx="34">
                  <c:v>Hungary</c:v>
                </c:pt>
                <c:pt idx="35">
                  <c:v>Slovenia</c:v>
                </c:pt>
                <c:pt idx="36">
                  <c:v>Portugal</c:v>
                </c:pt>
                <c:pt idx="37">
                  <c:v>Latvia</c:v>
                </c:pt>
                <c:pt idx="38">
                  <c:v>Spain</c:v>
                </c:pt>
                <c:pt idx="39">
                  <c:v>Italy</c:v>
                </c:pt>
                <c:pt idx="40">
                  <c:v>Bulgaria</c:v>
                </c:pt>
                <c:pt idx="42">
                  <c:v>South Africa</c:v>
                </c:pt>
              </c:strCache>
            </c:strRef>
          </c:cat>
          <c:val>
            <c:numRef>
              <c:f>'Figure HM1.1.4'!$M$5:$M$47</c:f>
              <c:numCache>
                <c:formatCode>0.0%</c:formatCode>
                <c:ptCount val="43"/>
                <c:pt idx="0">
                  <c:v>2.5308138175156536E-2</c:v>
                </c:pt>
                <c:pt idx="1">
                  <c:v>8.7730694279928162E-3</c:v>
                </c:pt>
                <c:pt idx="2">
                  <c:v>1.4787743396472547E-2</c:v>
                </c:pt>
                <c:pt idx="3">
                  <c:v>1.7433880946827063E-2</c:v>
                </c:pt>
                <c:pt idx="4">
                  <c:v>9.0751512331316894E-3</c:v>
                </c:pt>
                <c:pt idx="5">
                  <c:v>1.0396280035968628E-2</c:v>
                </c:pt>
                <c:pt idx="6">
                  <c:v>8.9836376212228189E-3</c:v>
                </c:pt>
                <c:pt idx="7">
                  <c:v>1.6164400959283242E-2</c:v>
                </c:pt>
                <c:pt idx="8">
                  <c:v>1.0083940911157389E-2</c:v>
                </c:pt>
                <c:pt idx="9">
                  <c:v>8.9445967148767316E-3</c:v>
                </c:pt>
                <c:pt idx="10">
                  <c:v>1.7474777198150413E-2</c:v>
                </c:pt>
                <c:pt idx="11">
                  <c:v>1.205404418903345E-2</c:v>
                </c:pt>
                <c:pt idx="12">
                  <c:v>1.1845835539206774E-2</c:v>
                </c:pt>
                <c:pt idx="13">
                  <c:v>9.0903690428629537E-3</c:v>
                </c:pt>
                <c:pt idx="14">
                  <c:v>1.1040182421303887E-2</c:v>
                </c:pt>
                <c:pt idx="15">
                  <c:v>9.0272370950874193E-3</c:v>
                </c:pt>
                <c:pt idx="16">
                  <c:v>6.3070847823262647E-3</c:v>
                </c:pt>
                <c:pt idx="17">
                  <c:v>3.1605783599958043E-3</c:v>
                </c:pt>
                <c:pt idx="18">
                  <c:v>2.9629629629629628E-3</c:v>
                </c:pt>
                <c:pt idx="19" formatCode="0%">
                  <c:v>3.5060368098774591E-3</c:v>
                </c:pt>
                <c:pt idx="20">
                  <c:v>6.0157625114934977E-3</c:v>
                </c:pt>
                <c:pt idx="21">
                  <c:v>9.0002165087048249E-3</c:v>
                </c:pt>
                <c:pt idx="22">
                  <c:v>4.8554686320113572E-3</c:v>
                </c:pt>
                <c:pt idx="23">
                  <c:v>1.5383701591827037E-2</c:v>
                </c:pt>
                <c:pt idx="24">
                  <c:v>6.5377903074238155E-3</c:v>
                </c:pt>
                <c:pt idx="26">
                  <c:v>2.7105699662638631E-3</c:v>
                </c:pt>
                <c:pt idx="27">
                  <c:v>6.3531974825600367E-3</c:v>
                </c:pt>
                <c:pt idx="28">
                  <c:v>7.3226838277865979E-3</c:v>
                </c:pt>
                <c:pt idx="29">
                  <c:v>5.7976200830072259E-3</c:v>
                </c:pt>
                <c:pt idx="30">
                  <c:v>4.5161812398704397E-3</c:v>
                </c:pt>
                <c:pt idx="31">
                  <c:v>1.4320797540543249E-2</c:v>
                </c:pt>
                <c:pt idx="32">
                  <c:v>7.6613998484622962E-3</c:v>
                </c:pt>
                <c:pt idx="33">
                  <c:v>5.2455859615850508E-3</c:v>
                </c:pt>
                <c:pt idx="34">
                  <c:v>1.654473066321843E-3</c:v>
                </c:pt>
                <c:pt idx="35">
                  <c:v>6.5091587581216498E-3</c:v>
                </c:pt>
                <c:pt idx="36">
                  <c:v>4.4042706424053764E-3</c:v>
                </c:pt>
                <c:pt idx="37">
                  <c:v>1.8893548992131289E-3</c:v>
                </c:pt>
                <c:pt idx="38">
                  <c:v>1.1028448652090669E-2</c:v>
                </c:pt>
                <c:pt idx="39">
                  <c:v>4.7503096077105783E-3</c:v>
                </c:pt>
                <c:pt idx="40">
                  <c:v>4.057291393324957E-3</c:v>
                </c:pt>
                <c:pt idx="42">
                  <c:v>2.1427489346983386E-3</c:v>
                </c:pt>
              </c:numCache>
            </c:numRef>
          </c:val>
          <c:smooth val="0"/>
          <c:extLst>
            <c:ext xmlns:c16="http://schemas.microsoft.com/office/drawing/2014/chart" uri="{C3380CC4-5D6E-409C-BE32-E72D297353CC}">
              <c16:uniqueId val="{00000018-14D1-40AA-B87D-059C611DCDAE}"/>
            </c:ext>
          </c:extLst>
        </c:ser>
        <c:dLbls>
          <c:showLegendKey val="0"/>
          <c:showVal val="0"/>
          <c:showCatName val="0"/>
          <c:showSerName val="0"/>
          <c:showPercent val="0"/>
          <c:showBubbleSize val="0"/>
        </c:dLbls>
        <c:marker val="1"/>
        <c:smooth val="0"/>
        <c:axId val="238474368"/>
        <c:axId val="238476672"/>
      </c:lineChart>
      <c:catAx>
        <c:axId val="238474368"/>
        <c:scaling>
          <c:orientation val="minMax"/>
        </c:scaling>
        <c:delete val="0"/>
        <c:axPos val="b"/>
        <c:majorGridlines>
          <c:spPr>
            <a:ln w="9525" cmpd="sng">
              <a:solidFill>
                <a:srgbClr val="FFFFFF"/>
              </a:solidFill>
              <a:prstDash val="solid"/>
            </a:ln>
          </c:spPr>
        </c:majorGridlines>
        <c:numFmt formatCode="General" sourceLinked="1"/>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238476672"/>
        <c:crosses val="autoZero"/>
        <c:auto val="1"/>
        <c:lblAlgn val="ctr"/>
        <c:lblOffset val="0"/>
        <c:tickLblSkip val="1"/>
        <c:noMultiLvlLbl val="0"/>
      </c:catAx>
      <c:valAx>
        <c:axId val="238476672"/>
        <c:scaling>
          <c:orientation val="minMax"/>
        </c:scaling>
        <c:delete val="0"/>
        <c:axPos val="l"/>
        <c:majorGridlines>
          <c:spPr>
            <a:ln w="9525" cmpd="sng">
              <a:solidFill>
                <a:srgbClr val="FFFFFF"/>
              </a:solidFill>
              <a:prstDash val="solid"/>
            </a:ln>
          </c:spPr>
        </c:majorGridlines>
        <c:numFmt formatCode="0.0%"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238474368"/>
        <c:crosses val="autoZero"/>
        <c:crossBetween val="between"/>
      </c:valAx>
      <c:spPr>
        <a:solidFill>
          <a:srgbClr val="EAEAEA"/>
        </a:solidFill>
        <a:ln w="9525">
          <a:noFill/>
        </a:ln>
        <a:effectLst/>
        <a:extLst>
          <a:ext uri="{91240B29-F687-4F45-9708-019B960494DF}">
            <a14:hiddenLine xmlns:a14="http://schemas.microsoft.com/office/drawing/2010/main" w="9525">
              <a:solidFill>
                <a:srgbClr val="000000"/>
              </a:solidFill>
            </a14:hiddenLine>
          </a:ext>
        </a:extLst>
      </c:spPr>
    </c:plotArea>
    <c:legend>
      <c:legendPos val="r"/>
      <c:layout>
        <c:manualLayout>
          <c:xMode val="edge"/>
          <c:yMode val="edge"/>
          <c:x val="5.70774311061025E-2"/>
          <c:y val="1.7734810815302069E-2"/>
          <c:w val="0.92857411339862772"/>
          <c:h val="6.6505540557382767E-2"/>
        </c:manualLayout>
      </c:layout>
      <c:overlay val="1"/>
      <c:spPr>
        <a:solidFill>
          <a:srgbClr val="EAEAEA"/>
        </a:solidFill>
        <a:ln>
          <a:noFill/>
        </a:ln>
        <a:effectLst/>
        <a:extLst>
          <a:ext uri="{91240B29-F687-4F45-9708-019B960494DF}">
            <a14:hiddenLine xmlns:a14="http://schemas.microsoft.com/office/drawing/2010/main">
              <a:noFill/>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w="9525" cap="flat" cmpd="sng" algn="ctr">
      <a:noFill/>
      <a:prstDash val="solid"/>
      <a:round/>
    </a:ln>
    <a:effectLst/>
    <a:extLst>
      <a:ext uri="{909E8E84-426E-40DD-AFC4-6F175D3DCCD1}">
        <a14:hiddenFill xmlns:a14="http://schemas.microsoft.com/office/drawing/2010/main">
          <a:solidFill>
            <a:sysClr val="window" lastClr="FFFFFF"/>
          </a:solidFill>
        </a14:hiddenFill>
      </a:ext>
      <a:ext uri="{91240B29-F687-4F45-9708-019B960494DF}">
        <a14:hiddenLine xmlns:a14="http://schemas.microsoft.com/office/drawing/2010/main" w="9525" cap="flat" cmpd="sng" algn="ctr">
          <a:solidFill>
            <a:sysClr val="windowText" lastClr="000000">
              <a:tint val="75000"/>
              <a:shade val="95000"/>
              <a:satMod val="105000"/>
            </a:sysClr>
          </a:solidFill>
          <a:prstDash val="solid"/>
          <a:round/>
        </a14:hiddenLine>
      </a:ext>
    </a:extLst>
  </c:spPr>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9525</xdr:rowOff>
    </xdr:from>
    <xdr:to>
      <xdr:col>9</xdr:col>
      <xdr:colOff>65738</xdr:colOff>
      <xdr:row>15</xdr:row>
      <xdr:rowOff>130748</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2</xdr:row>
      <xdr:rowOff>38098</xdr:rowOff>
    </xdr:from>
    <xdr:to>
      <xdr:col>8</xdr:col>
      <xdr:colOff>394607</xdr:colOff>
      <xdr:row>14</xdr:row>
      <xdr:rowOff>344557</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0.38648</cdr:x>
      <cdr:y>0.05014</cdr:y>
    </cdr:from>
    <cdr:to>
      <cdr:x>0.41404</cdr:x>
      <cdr:y>0.08341</cdr:y>
    </cdr:to>
    <cdr:sp macro="" textlink="">
      <cdr:nvSpPr>
        <cdr:cNvPr id="5" name="xlamShapesMarker"/>
        <cdr:cNvSpPr/>
      </cdr:nvSpPr>
      <cdr:spPr>
        <a:xfrm xmlns:a="http://schemas.openxmlformats.org/drawingml/2006/main">
          <a:off x="2043860" y="130816"/>
          <a:ext cx="145748" cy="86803"/>
        </a:xfrm>
        <a:prstGeom xmlns:a="http://schemas.openxmlformats.org/drawingml/2006/main" prst="rect">
          <a:avLst/>
        </a:prstGeom>
        <a:solidFill xmlns:a="http://schemas.openxmlformats.org/drawingml/2006/main">
          <a:schemeClr val="accent1"/>
        </a:solidFill>
        <a:ln xmlns:a="http://schemas.openxmlformats.org/drawingml/2006/main" w="3175" cap="flat" cmpd="sng" algn="ctr">
          <a:noFill/>
          <a:prstDash val="solid"/>
        </a:ln>
        <a:effectLst xmlns:a="http://schemas.openxmlformats.org/drawingml/2006/mai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80010</xdr:colOff>
      <xdr:row>2</xdr:row>
      <xdr:rowOff>238125</xdr:rowOff>
    </xdr:from>
    <xdr:to>
      <xdr:col>9</xdr:col>
      <xdr:colOff>145748</xdr:colOff>
      <xdr:row>13</xdr:row>
      <xdr:rowOff>111698</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0.24818</cdr:x>
      <cdr:y>0.05267</cdr:y>
    </cdr:from>
    <cdr:to>
      <cdr:x>0.26118</cdr:x>
      <cdr:y>0.08691</cdr:y>
    </cdr:to>
    <cdr:sp macro="" textlink="">
      <cdr:nvSpPr>
        <cdr:cNvPr id="6" name="xlamShapesMarker"/>
        <cdr:cNvSpPr/>
      </cdr:nvSpPr>
      <cdr:spPr>
        <a:xfrm xmlns:a="http://schemas.openxmlformats.org/drawingml/2006/main">
          <a:off x="1411984" y="113744"/>
          <a:ext cx="73949" cy="73949"/>
        </a:xfrm>
        <a:prstGeom xmlns:a="http://schemas.openxmlformats.org/drawingml/2006/main" prst="rect">
          <a:avLst/>
        </a:prstGeom>
        <a:solidFill xmlns:a="http://schemas.openxmlformats.org/drawingml/2006/main">
          <a:srgbClr val="EAEAEA"/>
        </a:solidFill>
        <a:ln xmlns:a="http://schemas.openxmlformats.org/drawingml/2006/main" w="6350" cap="flat" cmpd="sng" algn="ctr">
          <a:noFill/>
          <a:prstDash val="solid"/>
        </a:ln>
        <a:effectLst xmlns:a="http://schemas.openxmlformats.org/drawingml/2006/main"/>
        <a:extLst xmlns:a="http://schemas.openxmlformats.org/drawingml/2006/main">
          <a:ext uri="{91240B29-F687-4F45-9708-019B960494DF}">
            <a14:hiddenLine xmlns:a14="http://schemas.microsoft.com/office/drawing/2010/main" w="6350" cap="flat" cmpd="sng" algn="ctr">
              <a:solidFill>
                <a:srgbClr val="EAEAEA"/>
              </a:solidFill>
              <a:prstDash val="solid"/>
            </a14:hiddenLine>
          </a:ext>
        </a:ex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0.22605</cdr:x>
      <cdr:y>0.05025</cdr:y>
    </cdr:from>
    <cdr:to>
      <cdr:x>0.25136</cdr:x>
      <cdr:y>0.08359</cdr:y>
    </cdr:to>
    <cdr:sp macro="" textlink="">
      <cdr:nvSpPr>
        <cdr:cNvPr id="7" name="xlamShapesMarker"/>
        <cdr:cNvSpPr/>
      </cdr:nvSpPr>
      <cdr:spPr>
        <a:xfrm xmlns:a="http://schemas.openxmlformats.org/drawingml/2006/main">
          <a:off x="1286057" y="108520"/>
          <a:ext cx="144000" cy="72000"/>
        </a:xfrm>
        <a:prstGeom xmlns:a="http://schemas.openxmlformats.org/drawingml/2006/main" prst="rect">
          <a:avLst/>
        </a:prstGeom>
        <a:solidFill xmlns:a="http://schemas.openxmlformats.org/drawingml/2006/main">
          <a:srgbClr val="002F6C"/>
        </a:solidFill>
        <a:ln xmlns:a="http://schemas.openxmlformats.org/drawingml/2006/main" w="3175" cap="flat" cmpd="sng" algn="ctr">
          <a:noFill/>
          <a:prstDash val="solid"/>
        </a:ln>
        <a:effectLst xmlns:a="http://schemas.openxmlformats.org/drawingml/2006/main"/>
        <a:extLst xmlns:a="http://schemas.openxmlformats.org/drawingml/2006/main">
          <a:ext uri="{91240B29-F687-4F45-9708-019B960494DF}">
            <a14:hiddenLine xmlns:a14="http://schemas.microsoft.com/office/drawing/2010/main" w="3175" cap="flat" cmpd="sng" algn="ctr">
              <a:solidFill>
                <a:schemeClr val="accent1">
                  <a:shade val="50000"/>
                </a:schemeClr>
              </a:solidFill>
              <a:prstDash val="solid"/>
            </a14:hiddenLine>
          </a:ext>
        </a:ex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0.61843</cdr:x>
      <cdr:y>0.05267</cdr:y>
    </cdr:from>
    <cdr:to>
      <cdr:x>0.63143</cdr:x>
      <cdr:y>0.08691</cdr:y>
    </cdr:to>
    <cdr:sp macro="" textlink="">
      <cdr:nvSpPr>
        <cdr:cNvPr id="8" name="xlamShapesMarker"/>
        <cdr:cNvSpPr/>
      </cdr:nvSpPr>
      <cdr:spPr>
        <a:xfrm xmlns:a="http://schemas.openxmlformats.org/drawingml/2006/main">
          <a:off x="3518457" y="113744"/>
          <a:ext cx="73949" cy="73949"/>
        </a:xfrm>
        <a:prstGeom xmlns:a="http://schemas.openxmlformats.org/drawingml/2006/main" prst="rect">
          <a:avLst/>
        </a:prstGeom>
        <a:solidFill xmlns:a="http://schemas.openxmlformats.org/drawingml/2006/main">
          <a:srgbClr val="EAEAEA"/>
        </a:solidFill>
        <a:ln xmlns:a="http://schemas.openxmlformats.org/drawingml/2006/main" w="6350" cap="flat" cmpd="sng" algn="ctr">
          <a:noFill/>
          <a:prstDash val="solid"/>
        </a:ln>
        <a:effectLst xmlns:a="http://schemas.openxmlformats.org/drawingml/2006/main"/>
        <a:extLst xmlns:a="http://schemas.openxmlformats.org/drawingml/2006/main">
          <a:ext uri="{91240B29-F687-4F45-9708-019B960494DF}">
            <a14:hiddenLine xmlns:a14="http://schemas.microsoft.com/office/drawing/2010/main" w="6350" cap="flat" cmpd="sng" algn="ctr">
              <a:solidFill>
                <a:srgbClr val="EAEAEA"/>
              </a:solidFill>
              <a:prstDash val="solid"/>
            </a14:hiddenLine>
          </a:ext>
        </a:ex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0.5963</cdr:x>
      <cdr:y>0.05025</cdr:y>
    </cdr:from>
    <cdr:to>
      <cdr:x>0.62161</cdr:x>
      <cdr:y>0.08359</cdr:y>
    </cdr:to>
    <cdr:sp macro="" textlink="">
      <cdr:nvSpPr>
        <cdr:cNvPr id="9" name="xlamShapesMarker"/>
        <cdr:cNvSpPr/>
      </cdr:nvSpPr>
      <cdr:spPr>
        <a:xfrm xmlns:a="http://schemas.openxmlformats.org/drawingml/2006/main">
          <a:off x="3392530" y="108520"/>
          <a:ext cx="144000" cy="72000"/>
        </a:xfrm>
        <a:prstGeom xmlns:a="http://schemas.openxmlformats.org/drawingml/2006/main" prst="rect">
          <a:avLst/>
        </a:prstGeom>
        <a:solidFill xmlns:a="http://schemas.openxmlformats.org/drawingml/2006/main">
          <a:srgbClr val="7FA8D9"/>
        </a:solidFill>
        <a:ln xmlns:a="http://schemas.openxmlformats.org/drawingml/2006/main" w="3175" cap="flat" cmpd="sng" algn="ctr">
          <a:noFill/>
          <a:prstDash val="solid"/>
        </a:ln>
        <a:effectLst xmlns:a="http://schemas.openxmlformats.org/drawingml/2006/main"/>
        <a:extLst xmlns:a="http://schemas.openxmlformats.org/drawingml/2006/main">
          <a:ext uri="{91240B29-F687-4F45-9708-019B960494DF}">
            <a14:hiddenLine xmlns:a14="http://schemas.microsoft.com/office/drawing/2010/main" w="3175" cap="flat" cmpd="sng" algn="ctr">
              <a:solidFill>
                <a:schemeClr val="accent1">
                  <a:shade val="50000"/>
                </a:schemeClr>
              </a:solidFill>
              <a:prstDash val="solid"/>
            </a14:hiddenLine>
          </a:ext>
        </a:ex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63874</xdr:colOff>
      <xdr:row>3</xdr:row>
      <xdr:rowOff>124945</xdr:rowOff>
    </xdr:from>
    <xdr:to>
      <xdr:col>9</xdr:col>
      <xdr:colOff>129612</xdr:colOff>
      <xdr:row>17</xdr:row>
      <xdr:rowOff>158762</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0.25677</cdr:x>
      <cdr:y>0.04206</cdr:y>
    </cdr:from>
    <cdr:to>
      <cdr:x>0.26993</cdr:x>
      <cdr:y>0.0694</cdr:y>
    </cdr:to>
    <cdr:sp macro="" textlink="">
      <cdr:nvSpPr>
        <cdr:cNvPr id="10" name="xlamShapesMarker"/>
        <cdr:cNvSpPr/>
      </cdr:nvSpPr>
      <cdr:spPr>
        <a:xfrm xmlns:a="http://schemas.openxmlformats.org/drawingml/2006/main">
          <a:off x="1475294" y="114089"/>
          <a:ext cx="75612" cy="74161"/>
        </a:xfrm>
        <a:prstGeom xmlns:a="http://schemas.openxmlformats.org/drawingml/2006/main" prst="rect">
          <a:avLst/>
        </a:prstGeom>
        <a:solidFill xmlns:a="http://schemas.openxmlformats.org/drawingml/2006/main">
          <a:srgbClr val="EAEAEA"/>
        </a:solidFill>
        <a:ln xmlns:a="http://schemas.openxmlformats.org/drawingml/2006/main" w="6350" cap="flat" cmpd="sng" algn="ctr">
          <a:noFill/>
          <a:prstDash val="solid"/>
        </a:ln>
        <a:effectLst xmlns:a="http://schemas.openxmlformats.org/drawingml/2006/main"/>
        <a:extLst xmlns:a="http://schemas.openxmlformats.org/drawingml/2006/main">
          <a:ext uri="{91240B29-F687-4F45-9708-019B960494DF}">
            <a14:hiddenLine xmlns:a14="http://schemas.microsoft.com/office/drawing/2010/main" w="6350" cap="flat" cmpd="sng" algn="ctr">
              <a:solidFill>
                <a:srgbClr val="EAEAEA"/>
              </a:solidFill>
              <a:prstDash val="solid"/>
            </a14:hiddenLine>
          </a:ext>
        </a:ex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0.23029</cdr:x>
      <cdr:y>0.04013</cdr:y>
    </cdr:from>
    <cdr:to>
      <cdr:x>0.25591</cdr:x>
      <cdr:y>0.06675</cdr:y>
    </cdr:to>
    <cdr:sp macro="" textlink="">
      <cdr:nvSpPr>
        <cdr:cNvPr id="11" name="xlamShapesMarker"/>
        <cdr:cNvSpPr/>
      </cdr:nvSpPr>
      <cdr:spPr>
        <a:xfrm xmlns:a="http://schemas.openxmlformats.org/drawingml/2006/main">
          <a:off x="1294393" y="108520"/>
          <a:ext cx="144000" cy="72000"/>
        </a:xfrm>
        <a:prstGeom xmlns:a="http://schemas.openxmlformats.org/drawingml/2006/main" prst="rect">
          <a:avLst/>
        </a:prstGeom>
        <a:solidFill xmlns:a="http://schemas.openxmlformats.org/drawingml/2006/main">
          <a:srgbClr val="7FA8D9"/>
        </a:solidFill>
        <a:ln xmlns:a="http://schemas.openxmlformats.org/drawingml/2006/main" w="3175" cap="flat" cmpd="sng" algn="ctr">
          <a:noFill/>
          <a:prstDash val="solid"/>
        </a:ln>
        <a:effectLst xmlns:a="http://schemas.openxmlformats.org/drawingml/2006/main"/>
        <a:extLst xmlns:a="http://schemas.openxmlformats.org/drawingml/2006/main">
          <a:ext uri="{91240B29-F687-4F45-9708-019B960494DF}">
            <a14:hiddenLine xmlns:a14="http://schemas.microsoft.com/office/drawing/2010/main" w="3175" cap="flat" cmpd="sng" algn="ctr">
              <a:solidFill>
                <a:schemeClr val="accent1">
                  <a:shade val="50000"/>
                </a:schemeClr>
              </a:solidFill>
              <a:prstDash val="solid"/>
            </a14:hiddenLine>
          </a:ext>
        </a:ex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0.62363</cdr:x>
      <cdr:y>0.04206</cdr:y>
    </cdr:from>
    <cdr:to>
      <cdr:x>0.63679</cdr:x>
      <cdr:y>0.0694</cdr:y>
    </cdr:to>
    <cdr:sp macro="" textlink="">
      <cdr:nvSpPr>
        <cdr:cNvPr id="12" name="xlamShapesMarker"/>
        <cdr:cNvSpPr/>
      </cdr:nvSpPr>
      <cdr:spPr>
        <a:xfrm xmlns:a="http://schemas.openxmlformats.org/drawingml/2006/main">
          <a:off x="3505249" y="113744"/>
          <a:ext cx="73949" cy="73949"/>
        </a:xfrm>
        <a:prstGeom xmlns:a="http://schemas.openxmlformats.org/drawingml/2006/main" prst="rect">
          <a:avLst/>
        </a:prstGeom>
        <a:solidFill xmlns:a="http://schemas.openxmlformats.org/drawingml/2006/main">
          <a:srgbClr val="EAEAEA"/>
        </a:solidFill>
        <a:ln xmlns:a="http://schemas.openxmlformats.org/drawingml/2006/main" w="6350" cap="flat" cmpd="sng" algn="ctr">
          <a:noFill/>
          <a:prstDash val="solid"/>
        </a:ln>
        <a:effectLst xmlns:a="http://schemas.openxmlformats.org/drawingml/2006/main"/>
        <a:extLst xmlns:a="http://schemas.openxmlformats.org/drawingml/2006/main">
          <a:ext uri="{91240B29-F687-4F45-9708-019B960494DF}">
            <a14:hiddenLine xmlns:a14="http://schemas.microsoft.com/office/drawing/2010/main" w="6350" cap="flat" cmpd="sng" algn="ctr">
              <a:solidFill>
                <a:srgbClr val="EAEAEA"/>
              </a:solidFill>
              <a:prstDash val="solid"/>
            </a14:hiddenLine>
          </a:ext>
        </a:ex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0.60123</cdr:x>
      <cdr:y>0.04013</cdr:y>
    </cdr:from>
    <cdr:to>
      <cdr:x>0.62685</cdr:x>
      <cdr:y>0.06675</cdr:y>
    </cdr:to>
    <cdr:sp macro="" textlink="">
      <cdr:nvSpPr>
        <cdr:cNvPr id="13" name="xlamShapesMarker"/>
        <cdr:cNvSpPr/>
      </cdr:nvSpPr>
      <cdr:spPr>
        <a:xfrm xmlns:a="http://schemas.openxmlformats.org/drawingml/2006/main">
          <a:off x="3379322" y="108520"/>
          <a:ext cx="144000" cy="72000"/>
        </a:xfrm>
        <a:prstGeom xmlns:a="http://schemas.openxmlformats.org/drawingml/2006/main" prst="rect">
          <a:avLst/>
        </a:prstGeom>
        <a:solidFill xmlns:a="http://schemas.openxmlformats.org/drawingml/2006/main">
          <a:srgbClr val="002F6C"/>
        </a:solidFill>
        <a:ln xmlns:a="http://schemas.openxmlformats.org/drawingml/2006/main" w="3175" cap="flat" cmpd="sng" algn="ctr">
          <a:noFill/>
          <a:prstDash val="solid"/>
        </a:ln>
        <a:effectLst xmlns:a="http://schemas.openxmlformats.org/drawingml/2006/main"/>
        <a:extLst xmlns:a="http://schemas.openxmlformats.org/drawingml/2006/main">
          <a:ext uri="{91240B29-F687-4F45-9708-019B960494DF}">
            <a14:hiddenLine xmlns:a14="http://schemas.microsoft.com/office/drawing/2010/main" w="3175" cap="flat" cmpd="sng" algn="ctr">
              <a:solidFill>
                <a:schemeClr val="accent1">
                  <a:shade val="50000"/>
                </a:schemeClr>
              </a:solidFill>
              <a:prstDash val="solid"/>
            </a14:hiddenLine>
          </a:ext>
        </a:extLst>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8.xml><?xml version="1.0" encoding="utf-8"?>
<xdr:wsDr xmlns:xdr="http://schemas.openxmlformats.org/drawingml/2006/spreadsheetDrawing" xmlns:a="http://schemas.openxmlformats.org/drawingml/2006/main">
  <xdr:twoCellAnchor>
    <xdr:from>
      <xdr:col>0</xdr:col>
      <xdr:colOff>106680</xdr:colOff>
      <xdr:row>3</xdr:row>
      <xdr:rowOff>232115</xdr:rowOff>
    </xdr:from>
    <xdr:to>
      <xdr:col>9</xdr:col>
      <xdr:colOff>162893</xdr:colOff>
      <xdr:row>18</xdr:row>
      <xdr:rowOff>102326</xdr:rowOff>
    </xdr:to>
    <xdr:graphicFrame macro="">
      <xdr:nvGraphicFramePr>
        <xdr:cNvPr id="5" name="Chart 4">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L4:P47" totalsRowShown="0" headerRowDxfId="16" dataDxfId="15" tableBorderDxfId="14">
  <sortState xmlns:xlrd2="http://schemas.microsoft.com/office/spreadsheetml/2017/richdata2" ref="L5:P47">
    <sortCondition descending="1" ref="N5:N47"/>
  </sortState>
  <tableColumns count="5">
    <tableColumn id="1" xr3:uid="{00000000-0010-0000-0000-000001000000}" name="Country" dataDxfId="13"/>
    <tableColumn id="2" xr3:uid="{00000000-0010-0000-0000-000002000000}" name="Share (2011)" dataDxfId="12"/>
    <tableColumn id="3" xr3:uid="{00000000-0010-0000-0000-000003000000}" name="Share (2020 or latest year available)" dataDxfId="11"/>
    <tableColumn id="4" xr3:uid="{00000000-0010-0000-0000-000004000000}" name="Year (around 2011)" dataDxfId="10"/>
    <tableColumn id="5" xr3:uid="{00000000-0010-0000-0000-000005000000}" name="Year (around 2020)" dataDxfId="9"/>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G46" totalsRowShown="0" headerRowDxfId="8" dataDxfId="7">
  <tableColumns count="7">
    <tableColumn id="1" xr3:uid="{00000000-0010-0000-0100-000001000000}" name="Country" dataDxfId="6"/>
    <tableColumn id="2" xr3:uid="{00000000-0010-0000-0100-000002000000}" name="Amount (around 2011)" dataDxfId="5"/>
    <tableColumn id="3" xr3:uid="{00000000-0010-0000-0100-000003000000}" name="Amount (around 2018)" dataDxfId="4"/>
    <tableColumn id="4" xr3:uid="{00000000-0010-0000-0100-000004000000}" name="Amount (around 2020)" dataDxfId="3"/>
    <tableColumn id="5" xr3:uid="{00000000-0010-0000-0100-000005000000}" name="Year_x000a_(around 2011)" dataDxfId="2"/>
    <tableColumn id="6" xr3:uid="{00000000-0010-0000-0100-000006000000}" name="Year_x000a_(around 2018)" dataDxfId="1"/>
    <tableColumn id="7" xr3:uid="{00000000-0010-0000-0100-000007000000}" name="Year_x000a_(around 2020)"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e.cd/disclaimer" TargetMode="External"/></Relationships>
</file>

<file path=xl/worksheets/_rels/sheet2.xml.rels><?xml version="1.0" encoding="UTF-8" standalone="yes"?>
<Relationships xmlns="http://schemas.openxmlformats.org/package/2006/relationships"><Relationship Id="rId8" Type="http://schemas.openxmlformats.org/officeDocument/2006/relationships/customProperty" Target="../customProperty7.bin"/><Relationship Id="rId13" Type="http://schemas.openxmlformats.org/officeDocument/2006/relationships/customProperty" Target="../customProperty12.bin"/><Relationship Id="rId3" Type="http://schemas.openxmlformats.org/officeDocument/2006/relationships/customProperty" Target="../customProperty2.bin"/><Relationship Id="rId7" Type="http://schemas.openxmlformats.org/officeDocument/2006/relationships/customProperty" Target="../customProperty6.bin"/><Relationship Id="rId12" Type="http://schemas.openxmlformats.org/officeDocument/2006/relationships/customProperty" Target="../customProperty11.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ustomProperty" Target="../customProperty10.bin"/><Relationship Id="rId5" Type="http://schemas.openxmlformats.org/officeDocument/2006/relationships/customProperty" Target="../customProperty4.bin"/><Relationship Id="rId10" Type="http://schemas.openxmlformats.org/officeDocument/2006/relationships/customProperty" Target="../customProperty9.bin"/><Relationship Id="rId4" Type="http://schemas.openxmlformats.org/officeDocument/2006/relationships/customProperty" Target="../customProperty3.bin"/><Relationship Id="rId9" Type="http://schemas.openxmlformats.org/officeDocument/2006/relationships/customProperty" Target="../customProperty8.bin"/><Relationship Id="rId14" Type="http://schemas.openxmlformats.org/officeDocument/2006/relationships/customProperty" Target="../customProperty13.bin"/></Relationships>
</file>

<file path=xl/worksheets/_rels/sheet3.xml.rels><?xml version="1.0" encoding="UTF-8" standalone="yes"?>
<Relationships xmlns="http://schemas.openxmlformats.org/package/2006/relationships"><Relationship Id="rId8" Type="http://schemas.openxmlformats.org/officeDocument/2006/relationships/customProperty" Target="../customProperty20.bin"/><Relationship Id="rId13" Type="http://schemas.openxmlformats.org/officeDocument/2006/relationships/customProperty" Target="../customProperty25.bin"/><Relationship Id="rId3" Type="http://schemas.openxmlformats.org/officeDocument/2006/relationships/customProperty" Target="../customProperty15.bin"/><Relationship Id="rId7" Type="http://schemas.openxmlformats.org/officeDocument/2006/relationships/customProperty" Target="../customProperty19.bin"/><Relationship Id="rId12" Type="http://schemas.openxmlformats.org/officeDocument/2006/relationships/customProperty" Target="../customProperty24.bin"/><Relationship Id="rId2" Type="http://schemas.openxmlformats.org/officeDocument/2006/relationships/customProperty" Target="../customProperty14.bin"/><Relationship Id="rId1" Type="http://schemas.openxmlformats.org/officeDocument/2006/relationships/printerSettings" Target="../printerSettings/printerSettings3.bin"/><Relationship Id="rId6" Type="http://schemas.openxmlformats.org/officeDocument/2006/relationships/customProperty" Target="../customProperty18.bin"/><Relationship Id="rId11" Type="http://schemas.openxmlformats.org/officeDocument/2006/relationships/customProperty" Target="../customProperty23.bin"/><Relationship Id="rId5" Type="http://schemas.openxmlformats.org/officeDocument/2006/relationships/customProperty" Target="../customProperty17.bin"/><Relationship Id="rId15" Type="http://schemas.openxmlformats.org/officeDocument/2006/relationships/drawing" Target="../drawings/drawing2.xml"/><Relationship Id="rId10" Type="http://schemas.openxmlformats.org/officeDocument/2006/relationships/customProperty" Target="../customProperty22.bin"/><Relationship Id="rId4" Type="http://schemas.openxmlformats.org/officeDocument/2006/relationships/customProperty" Target="../customProperty16.bin"/><Relationship Id="rId9" Type="http://schemas.openxmlformats.org/officeDocument/2006/relationships/customProperty" Target="../customProperty21.bin"/><Relationship Id="rId14" Type="http://schemas.openxmlformats.org/officeDocument/2006/relationships/customProperty" Target="../customProperty26.bin"/></Relationships>
</file>

<file path=xl/worksheets/_rels/sheet4.xml.rels><?xml version="1.0" encoding="UTF-8" standalone="yes"?>
<Relationships xmlns="http://schemas.openxmlformats.org/package/2006/relationships"><Relationship Id="rId8" Type="http://schemas.openxmlformats.org/officeDocument/2006/relationships/customProperty" Target="../customProperty33.bin"/><Relationship Id="rId13" Type="http://schemas.openxmlformats.org/officeDocument/2006/relationships/customProperty" Target="../customProperty38.bin"/><Relationship Id="rId3" Type="http://schemas.openxmlformats.org/officeDocument/2006/relationships/customProperty" Target="../customProperty28.bin"/><Relationship Id="rId7" Type="http://schemas.openxmlformats.org/officeDocument/2006/relationships/customProperty" Target="../customProperty32.bin"/><Relationship Id="rId12" Type="http://schemas.openxmlformats.org/officeDocument/2006/relationships/customProperty" Target="../customProperty37.bin"/><Relationship Id="rId2" Type="http://schemas.openxmlformats.org/officeDocument/2006/relationships/customProperty" Target="../customProperty27.bin"/><Relationship Id="rId1" Type="http://schemas.openxmlformats.org/officeDocument/2006/relationships/printerSettings" Target="../printerSettings/printerSettings4.bin"/><Relationship Id="rId6" Type="http://schemas.openxmlformats.org/officeDocument/2006/relationships/customProperty" Target="../customProperty31.bin"/><Relationship Id="rId11" Type="http://schemas.openxmlformats.org/officeDocument/2006/relationships/customProperty" Target="../customProperty36.bin"/><Relationship Id="rId5" Type="http://schemas.openxmlformats.org/officeDocument/2006/relationships/customProperty" Target="../customProperty30.bin"/><Relationship Id="rId15" Type="http://schemas.openxmlformats.org/officeDocument/2006/relationships/drawing" Target="../drawings/drawing4.xml"/><Relationship Id="rId10" Type="http://schemas.openxmlformats.org/officeDocument/2006/relationships/customProperty" Target="../customProperty35.bin"/><Relationship Id="rId4" Type="http://schemas.openxmlformats.org/officeDocument/2006/relationships/customProperty" Target="../customProperty29.bin"/><Relationship Id="rId9" Type="http://schemas.openxmlformats.org/officeDocument/2006/relationships/customProperty" Target="../customProperty34.bin"/><Relationship Id="rId14" Type="http://schemas.openxmlformats.org/officeDocument/2006/relationships/customProperty" Target="../customProperty39.bin"/></Relationships>
</file>

<file path=xl/worksheets/_rels/sheet5.xml.rels><?xml version="1.0" encoding="UTF-8" standalone="yes"?>
<Relationships xmlns="http://schemas.openxmlformats.org/package/2006/relationships"><Relationship Id="rId8" Type="http://schemas.openxmlformats.org/officeDocument/2006/relationships/customProperty" Target="../customProperty46.bin"/><Relationship Id="rId13" Type="http://schemas.openxmlformats.org/officeDocument/2006/relationships/customProperty" Target="../customProperty51.bin"/><Relationship Id="rId3" Type="http://schemas.openxmlformats.org/officeDocument/2006/relationships/customProperty" Target="../customProperty41.bin"/><Relationship Id="rId7" Type="http://schemas.openxmlformats.org/officeDocument/2006/relationships/customProperty" Target="../customProperty45.bin"/><Relationship Id="rId12" Type="http://schemas.openxmlformats.org/officeDocument/2006/relationships/customProperty" Target="../customProperty50.bin"/><Relationship Id="rId2" Type="http://schemas.openxmlformats.org/officeDocument/2006/relationships/customProperty" Target="../customProperty40.bin"/><Relationship Id="rId1" Type="http://schemas.openxmlformats.org/officeDocument/2006/relationships/printerSettings" Target="../printerSettings/printerSettings5.bin"/><Relationship Id="rId6" Type="http://schemas.openxmlformats.org/officeDocument/2006/relationships/customProperty" Target="../customProperty44.bin"/><Relationship Id="rId11" Type="http://schemas.openxmlformats.org/officeDocument/2006/relationships/customProperty" Target="../customProperty49.bin"/><Relationship Id="rId5" Type="http://schemas.openxmlformats.org/officeDocument/2006/relationships/customProperty" Target="../customProperty43.bin"/><Relationship Id="rId15" Type="http://schemas.openxmlformats.org/officeDocument/2006/relationships/drawing" Target="../drawings/drawing6.xml"/><Relationship Id="rId10" Type="http://schemas.openxmlformats.org/officeDocument/2006/relationships/customProperty" Target="../customProperty48.bin"/><Relationship Id="rId4" Type="http://schemas.openxmlformats.org/officeDocument/2006/relationships/customProperty" Target="../customProperty42.bin"/><Relationship Id="rId9" Type="http://schemas.openxmlformats.org/officeDocument/2006/relationships/customProperty" Target="../customProperty47.bin"/><Relationship Id="rId14" Type="http://schemas.openxmlformats.org/officeDocument/2006/relationships/customProperty" Target="../customProperty52.bin"/></Relationships>
</file>

<file path=xl/worksheets/_rels/sheet6.xml.rels><?xml version="1.0" encoding="UTF-8" standalone="yes"?>
<Relationships xmlns="http://schemas.openxmlformats.org/package/2006/relationships"><Relationship Id="rId8" Type="http://schemas.openxmlformats.org/officeDocument/2006/relationships/customProperty" Target="../customProperty59.bin"/><Relationship Id="rId13" Type="http://schemas.openxmlformats.org/officeDocument/2006/relationships/customProperty" Target="../customProperty64.bin"/><Relationship Id="rId3" Type="http://schemas.openxmlformats.org/officeDocument/2006/relationships/customProperty" Target="../customProperty54.bin"/><Relationship Id="rId7" Type="http://schemas.openxmlformats.org/officeDocument/2006/relationships/customProperty" Target="../customProperty58.bin"/><Relationship Id="rId12" Type="http://schemas.openxmlformats.org/officeDocument/2006/relationships/customProperty" Target="../customProperty63.bin"/><Relationship Id="rId2" Type="http://schemas.openxmlformats.org/officeDocument/2006/relationships/customProperty" Target="../customProperty53.bin"/><Relationship Id="rId16" Type="http://schemas.openxmlformats.org/officeDocument/2006/relationships/table" Target="../tables/table1.xml"/><Relationship Id="rId1" Type="http://schemas.openxmlformats.org/officeDocument/2006/relationships/printerSettings" Target="../printerSettings/printerSettings6.bin"/><Relationship Id="rId6" Type="http://schemas.openxmlformats.org/officeDocument/2006/relationships/customProperty" Target="../customProperty57.bin"/><Relationship Id="rId11" Type="http://schemas.openxmlformats.org/officeDocument/2006/relationships/customProperty" Target="../customProperty62.bin"/><Relationship Id="rId5" Type="http://schemas.openxmlformats.org/officeDocument/2006/relationships/customProperty" Target="../customProperty56.bin"/><Relationship Id="rId15" Type="http://schemas.openxmlformats.org/officeDocument/2006/relationships/drawing" Target="../drawings/drawing8.xml"/><Relationship Id="rId10" Type="http://schemas.openxmlformats.org/officeDocument/2006/relationships/customProperty" Target="../customProperty61.bin"/><Relationship Id="rId4" Type="http://schemas.openxmlformats.org/officeDocument/2006/relationships/customProperty" Target="../customProperty55.bin"/><Relationship Id="rId9" Type="http://schemas.openxmlformats.org/officeDocument/2006/relationships/customProperty" Target="../customProperty60.bin"/><Relationship Id="rId14" Type="http://schemas.openxmlformats.org/officeDocument/2006/relationships/customProperty" Target="../customProperty6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2"/>
  <sheetViews>
    <sheetView showGridLines="0" zoomScale="110" zoomScaleNormal="110" workbookViewId="0">
      <selection activeCell="A3" sqref="A3:I16"/>
    </sheetView>
  </sheetViews>
  <sheetFormatPr defaultRowHeight="13.5" x14ac:dyDescent="0.25"/>
  <cols>
    <col min="12" max="12" width="9.5703125" style="108" customWidth="1"/>
    <col min="13" max="13" width="12" style="108" customWidth="1"/>
    <col min="14" max="15" width="14" style="107" customWidth="1"/>
    <col min="16" max="16" width="12.140625" style="107" customWidth="1"/>
    <col min="17" max="17" width="6.140625" style="107" customWidth="1"/>
    <col min="18" max="18" width="6.140625" style="196" customWidth="1"/>
  </cols>
  <sheetData>
    <row r="1" spans="1:21" ht="26.25" customHeight="1" x14ac:dyDescent="0.2">
      <c r="A1" s="305" t="s">
        <v>302</v>
      </c>
      <c r="B1" s="306"/>
      <c r="C1" s="306"/>
      <c r="D1" s="306"/>
      <c r="E1" s="306"/>
      <c r="F1" s="306"/>
      <c r="G1" s="306"/>
      <c r="H1" s="306"/>
      <c r="I1" s="306"/>
      <c r="J1" s="91"/>
      <c r="L1" s="307" t="s">
        <v>318</v>
      </c>
      <c r="M1" s="307"/>
      <c r="N1" s="308"/>
      <c r="O1" s="308"/>
      <c r="P1" s="308"/>
      <c r="Q1" s="308"/>
      <c r="R1" s="308"/>
    </row>
    <row r="2" spans="1:21" ht="32.25" customHeight="1" thickBot="1" x14ac:dyDescent="0.25">
      <c r="A2" s="309" t="s">
        <v>325</v>
      </c>
      <c r="B2" s="306"/>
      <c r="C2" s="306"/>
      <c r="D2" s="306"/>
      <c r="E2" s="306"/>
      <c r="F2" s="306"/>
      <c r="G2" s="306"/>
      <c r="H2" s="306"/>
      <c r="I2" s="306"/>
      <c r="J2" s="91"/>
      <c r="L2" s="310" t="s">
        <v>325</v>
      </c>
      <c r="M2" s="310"/>
      <c r="N2" s="311"/>
      <c r="O2" s="311"/>
      <c r="P2" s="311"/>
      <c r="Q2" s="311"/>
      <c r="R2" s="311"/>
    </row>
    <row r="3" spans="1:21" ht="28.5" customHeight="1" x14ac:dyDescent="0.25">
      <c r="A3" s="84"/>
      <c r="B3" s="84"/>
      <c r="C3" s="84"/>
      <c r="D3" s="84"/>
      <c r="E3" s="84"/>
      <c r="F3" s="84"/>
      <c r="G3" s="84"/>
      <c r="H3" s="84"/>
      <c r="I3" s="84"/>
      <c r="L3" s="89"/>
      <c r="M3" s="89"/>
      <c r="Q3" s="106"/>
      <c r="R3" s="197"/>
      <c r="U3" s="74"/>
    </row>
    <row r="4" spans="1:21" ht="38.25" x14ac:dyDescent="0.25">
      <c r="A4" s="84"/>
      <c r="B4" s="84"/>
      <c r="C4" s="84"/>
      <c r="D4" s="84"/>
      <c r="E4" s="84"/>
      <c r="F4" s="84"/>
      <c r="G4" s="84"/>
      <c r="H4" s="84"/>
      <c r="I4" s="84"/>
      <c r="M4" s="115" t="s">
        <v>358</v>
      </c>
      <c r="N4" s="115" t="s">
        <v>357</v>
      </c>
      <c r="O4" s="115">
        <v>2011</v>
      </c>
      <c r="P4" s="115" t="s">
        <v>340</v>
      </c>
      <c r="S4" s="84"/>
      <c r="T4" s="84"/>
    </row>
    <row r="5" spans="1:21" x14ac:dyDescent="0.25">
      <c r="A5" s="84"/>
      <c r="B5" s="84"/>
      <c r="C5" s="84"/>
      <c r="D5" s="84"/>
      <c r="E5" s="84"/>
      <c r="F5" s="84"/>
      <c r="G5" s="84"/>
      <c r="H5" s="84"/>
      <c r="I5" s="84"/>
      <c r="K5" s="97"/>
      <c r="L5" s="190" t="s">
        <v>15</v>
      </c>
      <c r="M5" s="191">
        <v>573.78693101617785</v>
      </c>
      <c r="N5" s="192">
        <v>594.56819189122155</v>
      </c>
      <c r="O5" s="192">
        <v>2011</v>
      </c>
      <c r="P5" s="193">
        <v>2015</v>
      </c>
      <c r="R5" s="200"/>
      <c r="S5" s="152"/>
      <c r="T5" s="152"/>
      <c r="U5" s="152"/>
    </row>
    <row r="6" spans="1:21" x14ac:dyDescent="0.25">
      <c r="A6" s="84"/>
      <c r="B6" s="84"/>
      <c r="C6" s="84"/>
      <c r="D6" s="84"/>
      <c r="E6" s="84"/>
      <c r="F6" s="84"/>
      <c r="G6" s="84"/>
      <c r="H6" s="84"/>
      <c r="I6" s="84"/>
      <c r="K6" s="97"/>
      <c r="L6" s="248" t="s">
        <v>30</v>
      </c>
      <c r="M6" s="249">
        <v>515.41405173733358</v>
      </c>
      <c r="N6" s="250">
        <v>590.10317836812146</v>
      </c>
      <c r="O6" s="250">
        <v>2011</v>
      </c>
      <c r="P6" s="251">
        <v>2019</v>
      </c>
      <c r="R6" s="200"/>
      <c r="S6" s="152"/>
      <c r="T6" s="152"/>
      <c r="U6" s="152"/>
    </row>
    <row r="7" spans="1:21" x14ac:dyDescent="0.25">
      <c r="A7" s="84"/>
      <c r="B7" s="84"/>
      <c r="C7" s="84"/>
      <c r="D7" s="84"/>
      <c r="E7" s="84"/>
      <c r="F7" s="84"/>
      <c r="G7" s="84"/>
      <c r="H7" s="84"/>
      <c r="I7" s="84"/>
      <c r="L7" s="190" t="s">
        <v>133</v>
      </c>
      <c r="M7" s="191">
        <v>556.60006660006661</v>
      </c>
      <c r="N7" s="192">
        <v>587.23159438968787</v>
      </c>
      <c r="O7" s="192">
        <v>2011</v>
      </c>
      <c r="P7" s="193">
        <v>2020</v>
      </c>
      <c r="R7" s="200"/>
      <c r="S7" s="152"/>
      <c r="T7" s="152"/>
      <c r="U7" s="152"/>
    </row>
    <row r="8" spans="1:21" x14ac:dyDescent="0.25">
      <c r="A8" s="84"/>
      <c r="B8" s="84"/>
      <c r="C8" s="84"/>
      <c r="D8" s="84"/>
      <c r="E8" s="84"/>
      <c r="F8" s="84"/>
      <c r="G8" s="84"/>
      <c r="H8" s="84"/>
      <c r="I8" s="84"/>
      <c r="L8" s="252" t="s">
        <v>7</v>
      </c>
      <c r="M8" s="253">
        <v>555.00681973175722</v>
      </c>
      <c r="N8" s="254">
        <v>578.88420092918591</v>
      </c>
      <c r="O8" s="254">
        <v>2011</v>
      </c>
      <c r="P8" s="252">
        <v>2020</v>
      </c>
      <c r="R8" s="200"/>
      <c r="S8" s="152"/>
      <c r="T8" s="152"/>
      <c r="U8" s="152"/>
    </row>
    <row r="9" spans="1:21" x14ac:dyDescent="0.25">
      <c r="A9" s="84"/>
      <c r="B9" s="84"/>
      <c r="C9" s="84"/>
      <c r="D9" s="84"/>
      <c r="E9" s="84"/>
      <c r="F9" s="84"/>
      <c r="G9" s="84"/>
      <c r="H9" s="84"/>
      <c r="I9" s="84"/>
      <c r="K9" s="74"/>
      <c r="L9" s="260" t="s">
        <v>0</v>
      </c>
      <c r="M9" s="261">
        <v>537.75452352811169</v>
      </c>
      <c r="N9" s="262">
        <v>560.75769143470279</v>
      </c>
      <c r="O9" s="262">
        <v>2011</v>
      </c>
      <c r="P9" s="260">
        <v>2018</v>
      </c>
      <c r="R9" s="200"/>
      <c r="S9" s="152"/>
      <c r="T9" s="152"/>
      <c r="U9" s="152"/>
    </row>
    <row r="10" spans="1:21" x14ac:dyDescent="0.25">
      <c r="A10" s="84"/>
      <c r="B10" s="84"/>
      <c r="C10" s="84"/>
      <c r="D10" s="84"/>
      <c r="E10" s="84"/>
      <c r="F10" s="84"/>
      <c r="G10" s="84"/>
      <c r="H10" s="84"/>
      <c r="I10" s="84"/>
      <c r="L10" s="252" t="s">
        <v>10</v>
      </c>
      <c r="M10" s="253">
        <v>528.97421018767807</v>
      </c>
      <c r="N10" s="254">
        <v>558.48443738233459</v>
      </c>
      <c r="O10" s="254">
        <v>2011</v>
      </c>
      <c r="P10" s="252">
        <v>2017</v>
      </c>
      <c r="R10" s="200"/>
      <c r="S10" s="152"/>
      <c r="T10" s="152"/>
      <c r="U10" s="152"/>
    </row>
    <row r="11" spans="1:21" x14ac:dyDescent="0.25">
      <c r="A11" s="84"/>
      <c r="B11" s="84"/>
      <c r="C11" s="84"/>
      <c r="D11" s="84"/>
      <c r="E11" s="84"/>
      <c r="F11" s="84"/>
      <c r="G11" s="84"/>
      <c r="H11" s="84"/>
      <c r="I11" s="84"/>
      <c r="L11" s="190" t="s">
        <v>31</v>
      </c>
      <c r="M11" s="191">
        <v>523.45620315471535</v>
      </c>
      <c r="N11" s="192">
        <v>557.08490292668785</v>
      </c>
      <c r="O11" s="192">
        <v>2010</v>
      </c>
      <c r="P11" s="193">
        <v>2019</v>
      </c>
      <c r="R11" s="200"/>
      <c r="S11" s="152"/>
      <c r="T11" s="152"/>
      <c r="U11" s="152"/>
    </row>
    <row r="12" spans="1:21" x14ac:dyDescent="0.25">
      <c r="A12" s="84"/>
      <c r="B12" s="84"/>
      <c r="C12" s="84"/>
      <c r="D12" s="84"/>
      <c r="E12" s="84"/>
      <c r="F12" s="84"/>
      <c r="G12" s="84"/>
      <c r="H12" s="84"/>
      <c r="I12" s="84"/>
      <c r="L12" s="252" t="s">
        <v>21</v>
      </c>
      <c r="M12" s="253">
        <v>539.19484920939465</v>
      </c>
      <c r="N12" s="254">
        <v>551.11796351950704</v>
      </c>
      <c r="O12" s="254">
        <v>2010</v>
      </c>
      <c r="P12" s="252">
        <v>2017</v>
      </c>
      <c r="R12" s="200"/>
      <c r="S12" s="152"/>
      <c r="T12" s="152"/>
      <c r="U12" s="152"/>
    </row>
    <row r="13" spans="1:21" x14ac:dyDescent="0.25">
      <c r="A13" s="84"/>
      <c r="B13" s="84"/>
      <c r="C13" s="84"/>
      <c r="D13" s="84"/>
      <c r="E13" s="84"/>
      <c r="F13" s="84"/>
      <c r="G13" s="84"/>
      <c r="H13" s="84"/>
      <c r="I13" s="84"/>
      <c r="L13" s="190" t="s">
        <v>16</v>
      </c>
      <c r="M13" s="191">
        <v>485.54943336346747</v>
      </c>
      <c r="N13" s="192">
        <v>549.9126039389788</v>
      </c>
      <c r="O13" s="192">
        <v>2010</v>
      </c>
      <c r="P13" s="193">
        <v>2017</v>
      </c>
      <c r="R13" s="200"/>
      <c r="S13" s="152"/>
      <c r="T13" s="152"/>
      <c r="U13" s="152"/>
    </row>
    <row r="14" spans="1:21" x14ac:dyDescent="0.25">
      <c r="A14" s="84"/>
      <c r="B14" s="84"/>
      <c r="C14" s="84"/>
      <c r="D14" s="84"/>
      <c r="E14" s="84"/>
      <c r="F14" s="84"/>
      <c r="G14" s="84"/>
      <c r="H14" s="84"/>
      <c r="I14" s="84"/>
      <c r="L14" s="252" t="s">
        <v>14</v>
      </c>
      <c r="M14" s="253">
        <v>529.46176292544089</v>
      </c>
      <c r="N14" s="254">
        <v>546.58134391739054</v>
      </c>
      <c r="O14" s="254">
        <v>2011</v>
      </c>
      <c r="P14" s="252">
        <v>2020</v>
      </c>
      <c r="R14" s="200"/>
      <c r="S14" s="152"/>
      <c r="T14" s="152"/>
      <c r="U14" s="152"/>
    </row>
    <row r="15" spans="1:21" x14ac:dyDescent="0.25">
      <c r="A15" s="84"/>
      <c r="B15" s="84"/>
      <c r="C15" s="84"/>
      <c r="D15" s="84"/>
      <c r="E15" s="84"/>
      <c r="F15" s="84"/>
      <c r="G15" s="84"/>
      <c r="H15" s="84"/>
      <c r="I15" s="84"/>
      <c r="K15" s="74"/>
      <c r="L15" s="190" t="s">
        <v>6</v>
      </c>
      <c r="M15" s="191">
        <v>494.69128374821389</v>
      </c>
      <c r="N15" s="192">
        <v>538.94927536231887</v>
      </c>
      <c r="O15" s="192">
        <v>2011</v>
      </c>
      <c r="P15" s="193">
        <v>2019</v>
      </c>
      <c r="R15" s="200"/>
      <c r="S15" s="152"/>
      <c r="T15" s="152"/>
      <c r="U15" s="152"/>
    </row>
    <row r="16" spans="1:21" x14ac:dyDescent="0.25">
      <c r="A16" s="84"/>
      <c r="B16" s="84"/>
      <c r="C16" s="84"/>
      <c r="D16" s="84"/>
      <c r="E16" s="84"/>
      <c r="F16" s="84"/>
      <c r="G16" s="84"/>
      <c r="H16" s="84"/>
      <c r="I16" s="84"/>
      <c r="L16" s="252" t="s">
        <v>2</v>
      </c>
      <c r="M16" s="253">
        <v>436.78683439221868</v>
      </c>
      <c r="N16" s="254">
        <v>530.76889214809432</v>
      </c>
      <c r="O16" s="254">
        <v>2010</v>
      </c>
      <c r="P16" s="252">
        <v>2019</v>
      </c>
      <c r="R16" s="200"/>
      <c r="S16" s="152"/>
      <c r="T16" s="152"/>
      <c r="U16" s="152"/>
    </row>
    <row r="17" spans="1:21" ht="13.15" customHeight="1" x14ac:dyDescent="0.25">
      <c r="A17" s="313" t="s">
        <v>378</v>
      </c>
      <c r="B17" s="313"/>
      <c r="C17" s="313"/>
      <c r="D17" s="313"/>
      <c r="E17" s="313"/>
      <c r="F17" s="313"/>
      <c r="G17" s="313"/>
      <c r="H17" s="313"/>
      <c r="I17" s="313"/>
      <c r="L17" s="190" t="s">
        <v>25</v>
      </c>
      <c r="M17" s="191">
        <v>523.51651935252357</v>
      </c>
      <c r="N17" s="192">
        <v>528.81952332273204</v>
      </c>
      <c r="O17" s="192">
        <v>2013</v>
      </c>
      <c r="P17" s="193">
        <v>2017</v>
      </c>
      <c r="R17" s="200"/>
      <c r="S17" s="152"/>
      <c r="T17" s="152"/>
      <c r="U17" s="152"/>
    </row>
    <row r="18" spans="1:21" ht="13.9" customHeight="1" x14ac:dyDescent="0.25">
      <c r="A18" s="313"/>
      <c r="B18" s="313"/>
      <c r="C18" s="313"/>
      <c r="D18" s="313"/>
      <c r="E18" s="313"/>
      <c r="F18" s="313"/>
      <c r="G18" s="313"/>
      <c r="H18" s="313"/>
      <c r="I18" s="313"/>
      <c r="L18" s="252" t="s">
        <v>134</v>
      </c>
      <c r="M18" s="253">
        <v>508.03307267742565</v>
      </c>
      <c r="N18" s="254">
        <v>523.41885921560151</v>
      </c>
      <c r="O18" s="254">
        <v>2010</v>
      </c>
      <c r="P18" s="252">
        <v>2018</v>
      </c>
      <c r="R18" s="200"/>
      <c r="S18" s="152"/>
      <c r="T18" s="152"/>
      <c r="U18" s="152"/>
    </row>
    <row r="19" spans="1:21" ht="22.15" customHeight="1" x14ac:dyDescent="0.25">
      <c r="A19" s="313"/>
      <c r="B19" s="313"/>
      <c r="C19" s="313"/>
      <c r="D19" s="313"/>
      <c r="E19" s="313"/>
      <c r="F19" s="313"/>
      <c r="G19" s="313"/>
      <c r="H19" s="313"/>
      <c r="I19" s="313"/>
      <c r="L19" s="190" t="s">
        <v>23</v>
      </c>
      <c r="M19" s="191">
        <v>505.08024914356901</v>
      </c>
      <c r="N19" s="192">
        <v>509.43721805418187</v>
      </c>
      <c r="O19" s="192">
        <v>2011</v>
      </c>
      <c r="P19" s="193">
        <v>2018</v>
      </c>
      <c r="R19" s="200"/>
      <c r="S19" s="152"/>
      <c r="T19" s="152"/>
      <c r="U19" s="152"/>
    </row>
    <row r="20" spans="1:21" x14ac:dyDescent="0.25">
      <c r="A20" s="313"/>
      <c r="B20" s="313"/>
      <c r="C20" s="313"/>
      <c r="D20" s="313"/>
      <c r="E20" s="313"/>
      <c r="F20" s="313"/>
      <c r="G20" s="313"/>
      <c r="H20" s="313"/>
      <c r="I20" s="313"/>
      <c r="L20" s="252" t="s">
        <v>33</v>
      </c>
      <c r="M20" s="253">
        <v>486.74959437533801</v>
      </c>
      <c r="N20" s="254">
        <v>497.42710120068608</v>
      </c>
      <c r="O20" s="254">
        <v>2010</v>
      </c>
      <c r="P20" s="252">
        <v>2020</v>
      </c>
      <c r="R20" s="200"/>
      <c r="S20" s="152"/>
      <c r="T20" s="152"/>
      <c r="U20" s="152"/>
    </row>
    <row r="21" spans="1:21" ht="14.25" customHeight="1" x14ac:dyDescent="0.25">
      <c r="A21" s="313"/>
      <c r="B21" s="313"/>
      <c r="C21" s="313"/>
      <c r="D21" s="313"/>
      <c r="E21" s="313"/>
      <c r="F21" s="313"/>
      <c r="G21" s="313"/>
      <c r="H21" s="313"/>
      <c r="I21" s="313"/>
      <c r="L21" s="260" t="s">
        <v>343</v>
      </c>
      <c r="M21" s="261">
        <v>474.41156321840123</v>
      </c>
      <c r="N21" s="262">
        <v>494.71705875720909</v>
      </c>
      <c r="O21" s="262"/>
      <c r="P21" s="263"/>
      <c r="R21" s="200"/>
      <c r="S21" s="152"/>
      <c r="T21" s="152"/>
      <c r="U21" s="152"/>
    </row>
    <row r="22" spans="1:21" ht="101.25" customHeight="1" x14ac:dyDescent="0.25">
      <c r="A22" s="313"/>
      <c r="B22" s="313"/>
      <c r="C22" s="313"/>
      <c r="D22" s="313"/>
      <c r="E22" s="313"/>
      <c r="F22" s="313"/>
      <c r="G22" s="313"/>
      <c r="H22" s="313"/>
      <c r="I22" s="313"/>
      <c r="L22" s="248" t="s">
        <v>26</v>
      </c>
      <c r="M22" s="249">
        <v>476.14208414158151</v>
      </c>
      <c r="N22" s="250">
        <v>493.66117539128305</v>
      </c>
      <c r="O22" s="250">
        <v>2013</v>
      </c>
      <c r="P22" s="251">
        <v>2018</v>
      </c>
      <c r="R22" s="200"/>
      <c r="S22" s="152"/>
      <c r="T22" s="152"/>
      <c r="U22" s="152"/>
    </row>
    <row r="23" spans="1:21" ht="30" customHeight="1" x14ac:dyDescent="0.25">
      <c r="A23" s="304" t="s">
        <v>370</v>
      </c>
      <c r="B23" s="314"/>
      <c r="C23" s="314"/>
      <c r="D23" s="314"/>
      <c r="E23" s="314"/>
      <c r="F23" s="314"/>
      <c r="G23" s="314"/>
      <c r="H23" s="314"/>
      <c r="I23" s="314"/>
      <c r="K23" s="74"/>
      <c r="L23" s="190" t="s">
        <v>12</v>
      </c>
      <c r="M23" s="191">
        <v>445.2232990107006</v>
      </c>
      <c r="N23" s="192">
        <v>488.04038893044128</v>
      </c>
      <c r="O23" s="192">
        <v>2011</v>
      </c>
      <c r="P23" s="193">
        <v>2019</v>
      </c>
      <c r="R23" s="200"/>
      <c r="S23" s="152"/>
      <c r="T23" s="152"/>
      <c r="U23" s="152"/>
    </row>
    <row r="24" spans="1:21" ht="13.9" customHeight="1" x14ac:dyDescent="0.25">
      <c r="K24" t="s">
        <v>52</v>
      </c>
      <c r="L24" s="252" t="s">
        <v>127</v>
      </c>
      <c r="M24" s="253">
        <v>437.45888399412627</v>
      </c>
      <c r="N24" s="254">
        <v>483.48643259644558</v>
      </c>
      <c r="O24" s="254">
        <v>2010</v>
      </c>
      <c r="P24" s="252">
        <v>2020</v>
      </c>
      <c r="R24" s="200"/>
      <c r="S24" s="152"/>
      <c r="T24" s="152"/>
      <c r="U24" s="152"/>
    </row>
    <row r="25" spans="1:21" x14ac:dyDescent="0.25">
      <c r="A25" s="312" t="s">
        <v>327</v>
      </c>
      <c r="B25" s="302"/>
      <c r="C25" s="302"/>
      <c r="D25" s="302"/>
      <c r="E25" s="302"/>
      <c r="F25" s="302"/>
      <c r="G25" s="302"/>
      <c r="H25" s="302"/>
      <c r="I25" s="302"/>
      <c r="L25" s="190" t="s">
        <v>29</v>
      </c>
      <c r="M25" s="191">
        <v>460.70950614951727</v>
      </c>
      <c r="N25" s="192">
        <v>480.82937056101736</v>
      </c>
      <c r="O25" s="192">
        <v>2017</v>
      </c>
      <c r="P25" s="193">
        <v>2020</v>
      </c>
      <c r="R25" s="200"/>
      <c r="S25" s="152"/>
      <c r="T25" s="152"/>
      <c r="U25" s="152"/>
    </row>
    <row r="26" spans="1:21" ht="36" customHeight="1" x14ac:dyDescent="0.25">
      <c r="A26" s="302"/>
      <c r="B26" s="302"/>
      <c r="C26" s="302"/>
      <c r="D26" s="302"/>
      <c r="E26" s="302"/>
      <c r="F26" s="302"/>
      <c r="G26" s="302"/>
      <c r="H26" s="302"/>
      <c r="I26" s="302"/>
      <c r="L26" s="252" t="s">
        <v>86</v>
      </c>
      <c r="M26" s="253">
        <v>416.26039670466446</v>
      </c>
      <c r="N26" s="254">
        <v>469.42445838893775</v>
      </c>
      <c r="O26" s="254">
        <v>2010</v>
      </c>
      <c r="P26" s="252">
        <v>2019</v>
      </c>
      <c r="R26" s="200"/>
      <c r="S26" s="152"/>
      <c r="T26" s="152"/>
      <c r="U26" s="152"/>
    </row>
    <row r="27" spans="1:21" ht="46.15" customHeight="1" x14ac:dyDescent="0.25">
      <c r="A27" s="303" t="s">
        <v>377</v>
      </c>
      <c r="B27" s="303"/>
      <c r="C27" s="303"/>
      <c r="D27" s="303"/>
      <c r="E27" s="303"/>
      <c r="F27" s="303"/>
      <c r="G27" s="303"/>
      <c r="H27" s="303"/>
      <c r="I27" s="303"/>
      <c r="K27" s="74"/>
      <c r="L27" s="264" t="s">
        <v>349</v>
      </c>
      <c r="M27" s="265">
        <v>443.80525049123349</v>
      </c>
      <c r="N27" s="266">
        <v>468.26333394379344</v>
      </c>
      <c r="O27" s="262"/>
      <c r="P27" s="263"/>
      <c r="R27" s="200"/>
      <c r="S27" s="152"/>
      <c r="T27" s="152"/>
      <c r="U27" s="152"/>
    </row>
    <row r="28" spans="1:21" x14ac:dyDescent="0.25">
      <c r="A28" s="304" t="s">
        <v>379</v>
      </c>
      <c r="B28" s="304"/>
      <c r="C28" s="304"/>
      <c r="D28" s="304"/>
      <c r="E28" s="304"/>
      <c r="F28" s="304"/>
      <c r="G28" s="304"/>
      <c r="H28" s="304"/>
      <c r="I28" s="304"/>
      <c r="L28" s="248" t="s">
        <v>376</v>
      </c>
      <c r="M28" s="249">
        <v>395.74978808345412</v>
      </c>
      <c r="N28" s="250">
        <v>464.49272175611435</v>
      </c>
      <c r="O28" s="250">
        <v>2010</v>
      </c>
      <c r="P28" s="251">
        <v>2020</v>
      </c>
      <c r="R28" s="200"/>
      <c r="S28" s="152"/>
      <c r="T28" s="152"/>
      <c r="U28" s="152"/>
    </row>
    <row r="29" spans="1:21" x14ac:dyDescent="0.25">
      <c r="A29" s="304"/>
      <c r="B29" s="304"/>
      <c r="C29" s="304"/>
      <c r="D29" s="304"/>
      <c r="E29" s="304"/>
      <c r="F29" s="304"/>
      <c r="G29" s="304"/>
      <c r="H29" s="304"/>
      <c r="I29" s="304"/>
      <c r="L29" s="190" t="s">
        <v>19</v>
      </c>
      <c r="M29" s="191">
        <v>444.58370635631155</v>
      </c>
      <c r="N29" s="192">
        <v>456.73986583338109</v>
      </c>
      <c r="O29" s="192">
        <v>2012</v>
      </c>
      <c r="P29" s="193">
        <v>2020</v>
      </c>
      <c r="R29" s="200"/>
      <c r="S29" s="152"/>
      <c r="T29" s="152"/>
      <c r="U29" s="152"/>
    </row>
    <row r="30" spans="1:21" x14ac:dyDescent="0.25">
      <c r="A30" s="304"/>
      <c r="B30" s="304"/>
      <c r="C30" s="304"/>
      <c r="D30" s="304"/>
      <c r="E30" s="304"/>
      <c r="F30" s="304"/>
      <c r="G30" s="304"/>
      <c r="H30" s="304"/>
      <c r="I30" s="304"/>
      <c r="K30" s="74"/>
      <c r="L30" s="252" t="s">
        <v>11</v>
      </c>
      <c r="M30" s="253">
        <v>442.05482159710147</v>
      </c>
      <c r="N30" s="254">
        <v>455.77840828416652</v>
      </c>
      <c r="O30" s="254">
        <v>2011</v>
      </c>
      <c r="P30" s="252">
        <v>2018</v>
      </c>
      <c r="R30" s="200"/>
      <c r="S30" s="152"/>
      <c r="T30" s="152"/>
      <c r="U30" s="152"/>
    </row>
    <row r="31" spans="1:21" ht="13.5" customHeight="1" x14ac:dyDescent="0.25">
      <c r="A31" s="244"/>
      <c r="B31" s="244"/>
      <c r="C31" s="244"/>
      <c r="D31" s="244"/>
      <c r="E31" s="244"/>
      <c r="F31" s="244"/>
      <c r="G31" s="244"/>
      <c r="H31" s="244"/>
      <c r="I31" s="244"/>
      <c r="L31" s="190" t="s">
        <v>354</v>
      </c>
      <c r="M31" s="191">
        <v>433.8509759224961</v>
      </c>
      <c r="N31" s="192">
        <v>433.74136123794125</v>
      </c>
      <c r="O31" s="192">
        <v>2010</v>
      </c>
      <c r="P31" s="193">
        <v>2019</v>
      </c>
      <c r="R31" s="200"/>
      <c r="S31" s="152"/>
      <c r="T31" s="152"/>
      <c r="U31" s="152"/>
    </row>
    <row r="32" spans="1:21" x14ac:dyDescent="0.25">
      <c r="A32" s="176" t="s">
        <v>348</v>
      </c>
      <c r="B32" s="182">
        <f ca="1">TODAY()</f>
        <v>44852</v>
      </c>
      <c r="C32" s="244"/>
      <c r="D32" s="244"/>
      <c r="E32" s="244"/>
      <c r="F32" s="244"/>
      <c r="G32" s="244"/>
      <c r="H32" s="244"/>
      <c r="I32" s="244"/>
      <c r="L32" s="252" t="s">
        <v>22</v>
      </c>
      <c r="M32" s="253">
        <v>424.28416187992963</v>
      </c>
      <c r="N32" s="254">
        <v>426.82531047865621</v>
      </c>
      <c r="O32" s="254">
        <v>2011</v>
      </c>
      <c r="P32" s="252">
        <v>2016</v>
      </c>
      <c r="R32" s="200"/>
      <c r="S32" s="152"/>
      <c r="T32" s="152"/>
      <c r="U32" s="152"/>
    </row>
    <row r="33" spans="1:21" ht="13.5" customHeight="1" x14ac:dyDescent="0.25">
      <c r="A33" s="183"/>
      <c r="B33" s="183"/>
      <c r="C33" s="183"/>
      <c r="D33" s="183"/>
      <c r="E33" s="183"/>
      <c r="F33" s="183"/>
      <c r="G33" s="183"/>
      <c r="H33" s="183"/>
      <c r="I33" s="183"/>
      <c r="K33" s="105"/>
      <c r="L33" s="190" t="s">
        <v>5</v>
      </c>
      <c r="M33" s="191">
        <v>424.43511425915835</v>
      </c>
      <c r="N33" s="192">
        <v>425.18270948810903</v>
      </c>
      <c r="O33" s="192">
        <v>2011</v>
      </c>
      <c r="P33" s="193">
        <v>2019</v>
      </c>
      <c r="R33" s="201"/>
      <c r="S33" s="152"/>
      <c r="T33" s="152"/>
      <c r="U33" s="152"/>
    </row>
    <row r="34" spans="1:21" x14ac:dyDescent="0.25">
      <c r="A34" s="183"/>
      <c r="B34" s="183"/>
      <c r="C34" s="183"/>
      <c r="D34" s="183"/>
      <c r="E34" s="183"/>
      <c r="F34" s="183"/>
      <c r="G34" s="183"/>
      <c r="H34" s="183"/>
      <c r="I34" s="183"/>
      <c r="L34" s="252" t="s">
        <v>69</v>
      </c>
      <c r="M34" s="253">
        <v>452.11741191538459</v>
      </c>
      <c r="N34" s="254">
        <v>419.46285160173625</v>
      </c>
      <c r="O34" s="254">
        <v>2013</v>
      </c>
      <c r="P34" s="252">
        <v>2016</v>
      </c>
      <c r="R34" s="201"/>
      <c r="S34" s="152"/>
      <c r="T34" s="152"/>
      <c r="U34" s="152"/>
    </row>
    <row r="35" spans="1:21" x14ac:dyDescent="0.25">
      <c r="A35" s="183"/>
      <c r="B35" s="183"/>
      <c r="C35" s="183"/>
      <c r="D35" s="183"/>
      <c r="E35" s="183"/>
      <c r="F35" s="183"/>
      <c r="G35" s="183"/>
      <c r="H35" s="183"/>
      <c r="I35" s="183"/>
      <c r="L35" s="260" t="s">
        <v>18</v>
      </c>
      <c r="M35" s="261">
        <v>435.69466155033302</v>
      </c>
      <c r="N35" s="262">
        <v>415.85712537392135</v>
      </c>
      <c r="O35" s="262">
        <v>2011</v>
      </c>
      <c r="P35" s="260">
        <v>2019</v>
      </c>
      <c r="R35" s="200"/>
      <c r="S35" s="152"/>
      <c r="T35" s="152"/>
      <c r="U35" s="152"/>
    </row>
    <row r="36" spans="1:21" x14ac:dyDescent="0.25">
      <c r="K36" s="97"/>
      <c r="L36" s="248" t="s">
        <v>8</v>
      </c>
      <c r="M36" s="249">
        <v>411.45749861533227</v>
      </c>
      <c r="N36" s="250">
        <v>411.29300043051103</v>
      </c>
      <c r="O36" s="250">
        <v>2011</v>
      </c>
      <c r="P36" s="251">
        <v>2018</v>
      </c>
      <c r="R36" s="200"/>
      <c r="S36" s="152"/>
      <c r="T36" s="152"/>
      <c r="U36" s="152"/>
    </row>
    <row r="37" spans="1:21" x14ac:dyDescent="0.25">
      <c r="C37" s="89"/>
      <c r="L37" s="260" t="s">
        <v>20</v>
      </c>
      <c r="M37" s="261">
        <v>402.98567591763651</v>
      </c>
      <c r="N37" s="262">
        <v>410.69263670882526</v>
      </c>
      <c r="O37" s="262">
        <v>2011</v>
      </c>
      <c r="P37" s="260">
        <v>2018</v>
      </c>
      <c r="R37" s="201"/>
      <c r="S37" s="152"/>
      <c r="T37" s="152"/>
      <c r="U37" s="152"/>
    </row>
    <row r="38" spans="1:21" ht="25.5" x14ac:dyDescent="0.25">
      <c r="L38" s="248" t="s">
        <v>32</v>
      </c>
      <c r="M38" s="249">
        <v>453.15048426777554</v>
      </c>
      <c r="N38" s="250">
        <v>408.23519658933913</v>
      </c>
      <c r="O38" s="250">
        <v>2011</v>
      </c>
      <c r="P38" s="251">
        <v>2015</v>
      </c>
      <c r="R38" s="201"/>
      <c r="S38" s="152"/>
      <c r="T38" s="152"/>
      <c r="U38" s="152"/>
    </row>
    <row r="39" spans="1:21" x14ac:dyDescent="0.25">
      <c r="L39" s="190" t="s">
        <v>140</v>
      </c>
      <c r="M39" s="191">
        <v>411.49371069182388</v>
      </c>
      <c r="N39" s="192">
        <v>399.05435385468661</v>
      </c>
      <c r="O39" s="192">
        <v>2010</v>
      </c>
      <c r="P39" s="193">
        <v>2019</v>
      </c>
      <c r="R39" s="201"/>
      <c r="S39" s="152"/>
      <c r="T39" s="152"/>
      <c r="U39" s="152"/>
    </row>
    <row r="40" spans="1:21" x14ac:dyDescent="0.25">
      <c r="B40" s="188"/>
      <c r="C40" s="188"/>
      <c r="D40" s="188"/>
      <c r="E40" s="188"/>
      <c r="F40" s="188"/>
      <c r="G40" s="188"/>
      <c r="H40" s="188"/>
      <c r="I40" s="188"/>
      <c r="L40" s="252" t="s">
        <v>28</v>
      </c>
      <c r="M40" s="253">
        <v>394.05886128174564</v>
      </c>
      <c r="N40" s="254">
        <v>387.51670951156814</v>
      </c>
      <c r="O40" s="254">
        <v>2010</v>
      </c>
      <c r="P40" s="252">
        <v>2018</v>
      </c>
      <c r="R40" s="201"/>
      <c r="S40" s="152"/>
      <c r="T40" s="152"/>
      <c r="U40" s="152"/>
    </row>
    <row r="41" spans="1:21" x14ac:dyDescent="0.25">
      <c r="L41" s="190" t="s">
        <v>17</v>
      </c>
      <c r="M41" s="191">
        <v>400.36386388795307</v>
      </c>
      <c r="N41" s="192">
        <v>386.99832669928759</v>
      </c>
      <c r="O41" s="192">
        <v>2011</v>
      </c>
      <c r="P41" s="193">
        <v>2020</v>
      </c>
      <c r="R41" s="200"/>
      <c r="S41" s="152"/>
      <c r="T41" s="152"/>
      <c r="U41" s="152"/>
    </row>
    <row r="42" spans="1:21" x14ac:dyDescent="0.25">
      <c r="L42" s="252" t="s">
        <v>13</v>
      </c>
      <c r="M42" s="253">
        <v>349.72682192278734</v>
      </c>
      <c r="N42" s="254">
        <v>385.89001198353566</v>
      </c>
      <c r="O42" s="254">
        <v>2010</v>
      </c>
      <c r="P42" s="252">
        <v>2019</v>
      </c>
      <c r="R42" s="200"/>
      <c r="S42" s="162"/>
      <c r="T42" s="162"/>
      <c r="U42" s="152"/>
    </row>
    <row r="43" spans="1:21" x14ac:dyDescent="0.25">
      <c r="L43" s="194" t="s">
        <v>27</v>
      </c>
      <c r="M43" s="195">
        <v>369.55485144054177</v>
      </c>
      <c r="N43" s="192">
        <v>369.61378094293218</v>
      </c>
      <c r="O43" s="192">
        <v>2011</v>
      </c>
      <c r="P43" s="193">
        <v>2016</v>
      </c>
      <c r="R43" s="200"/>
      <c r="S43" s="152"/>
      <c r="T43" s="152"/>
      <c r="U43" s="152"/>
    </row>
    <row r="44" spans="1:21" x14ac:dyDescent="0.25">
      <c r="L44" s="252" t="s">
        <v>1</v>
      </c>
      <c r="M44" s="253">
        <v>278.48202539889712</v>
      </c>
      <c r="N44" s="254">
        <v>350.1987326530799</v>
      </c>
      <c r="O44" s="254">
        <v>2011</v>
      </c>
      <c r="P44" s="252">
        <v>2017</v>
      </c>
      <c r="R44" s="200"/>
      <c r="S44" s="152"/>
      <c r="T44" s="152"/>
      <c r="U44" s="152"/>
    </row>
    <row r="45" spans="1:21" x14ac:dyDescent="0.25">
      <c r="L45" s="260" t="s">
        <v>315</v>
      </c>
      <c r="M45" s="261">
        <v>286.36439237483165</v>
      </c>
      <c r="N45" s="261">
        <v>294.38563084675127</v>
      </c>
      <c r="O45" s="261">
        <v>2015</v>
      </c>
      <c r="P45" s="267">
        <v>2018</v>
      </c>
      <c r="R45" s="200"/>
      <c r="S45" s="152"/>
      <c r="T45" s="152"/>
      <c r="U45" s="152"/>
    </row>
    <row r="46" spans="1:21" x14ac:dyDescent="0.25">
      <c r="L46" s="248" t="s">
        <v>316</v>
      </c>
      <c r="M46" s="249">
        <v>278.79654446305148</v>
      </c>
      <c r="N46" s="250">
        <v>309.5963444734395</v>
      </c>
      <c r="O46" s="250">
        <v>2010</v>
      </c>
      <c r="P46" s="251">
        <v>2020</v>
      </c>
      <c r="R46" s="200"/>
      <c r="S46" s="152"/>
      <c r="T46" s="152"/>
      <c r="U46" s="152"/>
    </row>
    <row r="47" spans="1:21" x14ac:dyDescent="0.25">
      <c r="L47" s="190" t="s">
        <v>4</v>
      </c>
      <c r="M47" s="191">
        <v>309.90372603065697</v>
      </c>
      <c r="N47" s="192"/>
      <c r="O47" s="192">
        <v>2013</v>
      </c>
      <c r="P47" s="193"/>
      <c r="R47" s="200"/>
      <c r="S47" s="152"/>
      <c r="T47" s="152"/>
      <c r="U47" s="152"/>
    </row>
    <row r="48" spans="1:21" x14ac:dyDescent="0.25">
      <c r="L48" s="257"/>
      <c r="M48" s="257"/>
      <c r="N48" s="258"/>
      <c r="O48" s="258"/>
      <c r="P48" s="259"/>
      <c r="R48" s="198"/>
      <c r="S48" s="152"/>
      <c r="T48" s="152"/>
      <c r="U48" s="152"/>
    </row>
    <row r="49" spans="12:21" x14ac:dyDescent="0.25">
      <c r="L49" s="260" t="s">
        <v>314</v>
      </c>
      <c r="M49" s="261">
        <v>294.13507311755416</v>
      </c>
      <c r="N49" s="261">
        <v>343.02460566029691</v>
      </c>
      <c r="O49" s="261">
        <v>2010</v>
      </c>
      <c r="P49" s="267">
        <v>2019</v>
      </c>
    </row>
    <row r="50" spans="12:21" x14ac:dyDescent="0.25">
      <c r="L50" s="252" t="s">
        <v>317</v>
      </c>
      <c r="M50" s="253">
        <v>279.10965228114202</v>
      </c>
      <c r="N50" s="253">
        <v>283.05814186355957</v>
      </c>
      <c r="O50" s="253">
        <v>2011</v>
      </c>
      <c r="P50" s="256">
        <v>2016</v>
      </c>
    </row>
    <row r="51" spans="12:21" x14ac:dyDescent="0.25">
      <c r="R51" s="199"/>
    </row>
    <row r="52" spans="12:21" x14ac:dyDescent="0.25">
      <c r="M52" s="220"/>
      <c r="N52" s="220"/>
      <c r="O52" s="220"/>
      <c r="S52" s="220"/>
      <c r="T52" s="220"/>
      <c r="U52" s="220"/>
    </row>
    <row r="53" spans="12:21" x14ac:dyDescent="0.25">
      <c r="M53" s="156"/>
      <c r="N53" s="247"/>
      <c r="O53" s="247"/>
      <c r="S53" s="220"/>
      <c r="T53" s="220"/>
      <c r="U53" s="220"/>
    </row>
    <row r="54" spans="12:21" x14ac:dyDescent="0.25">
      <c r="M54" s="156"/>
      <c r="N54" s="156"/>
      <c r="O54" s="247"/>
      <c r="S54" s="220"/>
      <c r="T54" s="220"/>
      <c r="U54" s="220"/>
    </row>
    <row r="55" spans="12:21" x14ac:dyDescent="0.25">
      <c r="O55" s="220"/>
      <c r="P55" s="220"/>
    </row>
    <row r="57" spans="12:21" x14ac:dyDescent="0.25">
      <c r="M57" s="220"/>
      <c r="N57" s="246"/>
    </row>
    <row r="61" spans="12:21" x14ac:dyDescent="0.25">
      <c r="M61" s="220"/>
      <c r="N61" s="220"/>
    </row>
    <row r="62" spans="12:21" x14ac:dyDescent="0.25">
      <c r="M62" s="220"/>
      <c r="N62" s="220"/>
    </row>
  </sheetData>
  <sortState xmlns:xlrd2="http://schemas.microsoft.com/office/spreadsheetml/2017/richdata2" ref="L5:R48">
    <sortCondition descending="1" ref="N5:N48"/>
  </sortState>
  <mergeCells count="10">
    <mergeCell ref="A26:I26"/>
    <mergeCell ref="A27:I27"/>
    <mergeCell ref="A28:I30"/>
    <mergeCell ref="A1:I1"/>
    <mergeCell ref="L1:R1"/>
    <mergeCell ref="A2:I2"/>
    <mergeCell ref="L2:R2"/>
    <mergeCell ref="A25:I25"/>
    <mergeCell ref="A17:I22"/>
    <mergeCell ref="A23:I23"/>
  </mergeCells>
  <hyperlinks>
    <hyperlink ref="A25" r:id="rId1" display="http://oe.cd/disclaimer" xr:uid="{00000000-0004-0000-0000-000000000000}"/>
  </hyperlinks>
  <pageMargins left="0.70866141732283472" right="0.70866141732283472" top="0.74803149606299213" bottom="0.74803149606299213" header="0.31496062992125984" footer="0.31496062992125984"/>
  <pageSetup paperSize="9" orientation="landscape" r:id="rId2"/>
  <headerFooter>
    <oddHeader>&amp;COECD Affordable Housing Database, http://oe.cd/ahd</oddHeader>
    <oddFooter>&amp;R&amp;F - &amp;A</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68"/>
  <sheetViews>
    <sheetView showGridLines="0" zoomScaleNormal="100" workbookViewId="0">
      <selection sqref="A1:J53"/>
    </sheetView>
  </sheetViews>
  <sheetFormatPr defaultRowHeight="12.75" x14ac:dyDescent="0.2"/>
  <cols>
    <col min="1" max="1" width="20.7109375" customWidth="1"/>
    <col min="2" max="3" width="9.85546875" style="103" customWidth="1"/>
    <col min="4" max="4" width="11.7109375" style="103" customWidth="1"/>
    <col min="5" max="5" width="6.85546875" style="103" customWidth="1"/>
    <col min="6" max="6" width="8.28515625" style="106" customWidth="1"/>
    <col min="7" max="7" width="9.42578125" style="106" customWidth="1"/>
    <col min="8" max="8" width="11.5703125" customWidth="1"/>
    <col min="9" max="9" width="14.85546875" customWidth="1"/>
    <col min="10" max="10" width="10.5703125" customWidth="1"/>
    <col min="13" max="14" width="9.140625" style="143"/>
    <col min="15" max="15" width="9.140625" style="132"/>
  </cols>
  <sheetData>
    <row r="1" spans="1:13" ht="36.75" customHeight="1" x14ac:dyDescent="0.2">
      <c r="A1" s="305" t="s">
        <v>355</v>
      </c>
      <c r="B1" s="305"/>
      <c r="C1" s="305"/>
      <c r="D1" s="305"/>
      <c r="E1" s="305"/>
      <c r="F1" s="305"/>
      <c r="G1" s="305"/>
      <c r="H1" s="305"/>
      <c r="I1" s="305"/>
      <c r="J1" s="305"/>
    </row>
    <row r="2" spans="1:13" ht="34.5" customHeight="1" x14ac:dyDescent="0.2">
      <c r="A2" s="315" t="s">
        <v>336</v>
      </c>
      <c r="B2" s="315"/>
      <c r="C2" s="315"/>
      <c r="D2" s="315"/>
      <c r="E2" s="315"/>
      <c r="F2" s="315"/>
      <c r="G2" s="315"/>
      <c r="H2" s="315"/>
      <c r="I2" s="315"/>
      <c r="J2" s="315"/>
    </row>
    <row r="3" spans="1:13" ht="13.5" x14ac:dyDescent="0.25">
      <c r="A3" s="74"/>
      <c r="B3" s="104"/>
      <c r="C3" s="104"/>
      <c r="D3" s="104"/>
      <c r="E3" s="104"/>
      <c r="F3" s="107"/>
      <c r="G3" s="107"/>
    </row>
    <row r="4" spans="1:13" ht="13.5" customHeight="1" x14ac:dyDescent="0.2">
      <c r="A4" s="74"/>
      <c r="B4" s="319" t="s">
        <v>279</v>
      </c>
      <c r="C4" s="319"/>
      <c r="D4" s="319"/>
      <c r="E4" s="319" t="s">
        <v>275</v>
      </c>
      <c r="F4" s="319"/>
      <c r="G4" s="319"/>
      <c r="H4" s="319" t="s">
        <v>84</v>
      </c>
      <c r="I4" s="319"/>
      <c r="J4" s="319"/>
    </row>
    <row r="5" spans="1:13" x14ac:dyDescent="0.2">
      <c r="A5" s="74"/>
      <c r="B5" s="104">
        <v>2011</v>
      </c>
      <c r="C5" s="104">
        <v>2018</v>
      </c>
      <c r="D5" s="104">
        <v>2020</v>
      </c>
      <c r="E5" s="104">
        <v>2011</v>
      </c>
      <c r="F5" s="104">
        <v>2018</v>
      </c>
      <c r="G5" s="104">
        <v>2020</v>
      </c>
      <c r="H5" s="104" t="s">
        <v>333</v>
      </c>
      <c r="I5" s="104" t="s">
        <v>334</v>
      </c>
      <c r="J5" s="104" t="s">
        <v>335</v>
      </c>
    </row>
    <row r="6" spans="1:13" x14ac:dyDescent="0.2">
      <c r="A6" s="148" t="s">
        <v>20</v>
      </c>
      <c r="B6" s="153">
        <v>9002700</v>
      </c>
      <c r="C6" s="153">
        <v>10264400</v>
      </c>
      <c r="D6" s="153">
        <v>10562800</v>
      </c>
      <c r="E6" s="149">
        <v>402.98567591763651</v>
      </c>
      <c r="F6" s="149">
        <v>410.69263670882526</v>
      </c>
      <c r="G6" s="149"/>
      <c r="H6" s="149">
        <v>2011</v>
      </c>
      <c r="I6" s="149">
        <v>2018</v>
      </c>
      <c r="J6" s="149">
        <v>2020</v>
      </c>
    </row>
    <row r="7" spans="1:13" x14ac:dyDescent="0.2">
      <c r="A7" s="150" t="s">
        <v>14</v>
      </c>
      <c r="B7" s="154">
        <v>4441408</v>
      </c>
      <c r="C7" s="154">
        <v>4756000</v>
      </c>
      <c r="D7" s="154">
        <v>4875000</v>
      </c>
      <c r="E7" s="151">
        <v>529.46176292544089</v>
      </c>
      <c r="F7" s="151">
        <v>538.14863968674229</v>
      </c>
      <c r="G7" s="151">
        <v>546.58134391739054</v>
      </c>
      <c r="H7" s="151">
        <v>2011</v>
      </c>
      <c r="I7" s="151">
        <v>2018</v>
      </c>
      <c r="J7" s="151">
        <v>2020</v>
      </c>
    </row>
    <row r="8" spans="1:13" x14ac:dyDescent="0.2">
      <c r="A8" s="148" t="s">
        <v>127</v>
      </c>
      <c r="B8" s="153">
        <v>4766552</v>
      </c>
      <c r="C8" s="153">
        <v>5153019</v>
      </c>
      <c r="D8" s="153">
        <v>5577016</v>
      </c>
      <c r="E8" s="149">
        <v>437.45888399412627</v>
      </c>
      <c r="F8" s="149">
        <v>450.95116828563926</v>
      </c>
      <c r="G8" s="149">
        <v>483.48643259644558</v>
      </c>
      <c r="H8" s="149">
        <v>2010</v>
      </c>
      <c r="I8" s="149">
        <v>2018</v>
      </c>
      <c r="J8" s="149">
        <v>2020</v>
      </c>
      <c r="M8" s="289"/>
    </row>
    <row r="9" spans="1:13" x14ac:dyDescent="0.2">
      <c r="A9" s="150" t="s">
        <v>314</v>
      </c>
      <c r="B9" s="154">
        <v>57324185</v>
      </c>
      <c r="C9" s="154">
        <v>71015000</v>
      </c>
      <c r="D9" s="154">
        <v>72395000</v>
      </c>
      <c r="E9" s="151">
        <v>294.13507311755416</v>
      </c>
      <c r="F9" s="151">
        <v>340.60785179877303</v>
      </c>
      <c r="G9" s="151">
        <v>343.02460566029691</v>
      </c>
      <c r="H9" s="151">
        <v>2010</v>
      </c>
      <c r="I9" s="151">
        <v>2018</v>
      </c>
      <c r="J9" s="151">
        <v>2019</v>
      </c>
      <c r="M9" s="289"/>
    </row>
    <row r="10" spans="1:13" x14ac:dyDescent="0.2">
      <c r="A10" s="148" t="s">
        <v>10</v>
      </c>
      <c r="B10" s="153">
        <v>3887076</v>
      </c>
      <c r="C10" s="153">
        <v>3951806</v>
      </c>
      <c r="D10" s="153"/>
      <c r="E10" s="149">
        <v>528.97421018767807</v>
      </c>
      <c r="F10" s="149">
        <v>558.48443738233459</v>
      </c>
      <c r="G10" s="149"/>
      <c r="H10" s="149">
        <v>2011</v>
      </c>
      <c r="I10" s="149">
        <v>2017</v>
      </c>
      <c r="J10" s="149"/>
      <c r="M10" s="289"/>
    </row>
    <row r="11" spans="1:13" x14ac:dyDescent="0.2">
      <c r="A11" s="150" t="s">
        <v>22</v>
      </c>
      <c r="B11" s="154">
        <v>14569633</v>
      </c>
      <c r="C11" s="154">
        <v>15412443</v>
      </c>
      <c r="D11" s="154"/>
      <c r="E11" s="151">
        <v>424.28416187992963</v>
      </c>
      <c r="F11" s="151">
        <v>426.82531047865621</v>
      </c>
      <c r="G11" s="151"/>
      <c r="H11" s="151">
        <v>2011</v>
      </c>
      <c r="I11" s="151">
        <v>2016</v>
      </c>
      <c r="J11" s="151"/>
      <c r="M11" s="289"/>
    </row>
    <row r="12" spans="1:13" x14ac:dyDescent="0.2">
      <c r="A12" s="148" t="s">
        <v>1</v>
      </c>
      <c r="B12" s="153">
        <v>4808645</v>
      </c>
      <c r="C12" s="153">
        <v>6486533</v>
      </c>
      <c r="D12" s="153"/>
      <c r="E12" s="149">
        <v>278.48202539889712</v>
      </c>
      <c r="F12" s="149">
        <v>350.1987326530799</v>
      </c>
      <c r="G12" s="149"/>
      <c r="H12" s="149">
        <v>2011</v>
      </c>
      <c r="I12" s="149">
        <v>2017</v>
      </c>
      <c r="J12" s="149"/>
      <c r="M12" s="289"/>
    </row>
    <row r="13" spans="1:13" x14ac:dyDescent="0.2">
      <c r="A13" s="150" t="s">
        <v>315</v>
      </c>
      <c r="B13" s="154">
        <v>13407206</v>
      </c>
      <c r="C13" s="154">
        <v>14245482</v>
      </c>
      <c r="D13" s="154"/>
      <c r="E13" s="151">
        <v>286.36439237483165</v>
      </c>
      <c r="F13" s="151">
        <v>294.38563084675127</v>
      </c>
      <c r="G13" s="151"/>
      <c r="H13" s="151">
        <v>2015</v>
      </c>
      <c r="I13" s="151">
        <v>2018</v>
      </c>
      <c r="J13" s="151"/>
      <c r="M13" s="289"/>
    </row>
    <row r="14" spans="1:13" x14ac:dyDescent="0.2">
      <c r="A14" s="148" t="s">
        <v>316</v>
      </c>
      <c r="B14" s="153">
        <v>1267597</v>
      </c>
      <c r="C14" s="153">
        <v>1540029</v>
      </c>
      <c r="D14" s="153">
        <v>1581585</v>
      </c>
      <c r="E14" s="149">
        <v>278.79654446305148</v>
      </c>
      <c r="F14" s="149">
        <v>307.94864473153785</v>
      </c>
      <c r="G14" s="149">
        <v>309.5963444734395</v>
      </c>
      <c r="H14" s="149">
        <v>2010</v>
      </c>
      <c r="I14" s="149">
        <v>2018</v>
      </c>
      <c r="J14" s="149">
        <v>2020</v>
      </c>
      <c r="M14" s="289"/>
    </row>
    <row r="15" spans="1:13" x14ac:dyDescent="0.2">
      <c r="A15" s="150" t="s">
        <v>69</v>
      </c>
      <c r="B15" s="154">
        <v>1923522</v>
      </c>
      <c r="C15" s="154">
        <v>1750184</v>
      </c>
      <c r="D15" s="154"/>
      <c r="E15" s="151">
        <v>452.11741191538459</v>
      </c>
      <c r="F15" s="151">
        <v>419.46285160173625</v>
      </c>
      <c r="G15" s="151"/>
      <c r="H15" s="151">
        <v>2013</v>
      </c>
      <c r="I15" s="151">
        <v>2016</v>
      </c>
      <c r="J15" s="151"/>
      <c r="M15" s="289"/>
    </row>
    <row r="16" spans="1:13" x14ac:dyDescent="0.2">
      <c r="A16" s="148" t="s">
        <v>134</v>
      </c>
      <c r="B16" s="153">
        <v>421386</v>
      </c>
      <c r="C16" s="153">
        <v>455410</v>
      </c>
      <c r="D16" s="153"/>
      <c r="E16" s="149">
        <v>508.03307267742565</v>
      </c>
      <c r="F16" s="149">
        <v>523.41885921560151</v>
      </c>
      <c r="G16" s="149"/>
      <c r="H16" s="149">
        <v>2010</v>
      </c>
      <c r="I16" s="149">
        <v>2018</v>
      </c>
      <c r="J16" s="149"/>
      <c r="M16" s="289"/>
    </row>
    <row r="17" spans="1:13" x14ac:dyDescent="0.2">
      <c r="A17" s="150" t="s">
        <v>32</v>
      </c>
      <c r="B17" s="154">
        <v>4756572</v>
      </c>
      <c r="C17" s="154">
        <v>4304000</v>
      </c>
      <c r="D17" s="154"/>
      <c r="E17" s="151">
        <v>453.15048426777554</v>
      </c>
      <c r="F17" s="151">
        <v>408.23519658933913</v>
      </c>
      <c r="G17" s="151"/>
      <c r="H17" s="151">
        <v>2011</v>
      </c>
      <c r="I17" s="151">
        <v>2015</v>
      </c>
      <c r="J17" s="151"/>
      <c r="M17" s="289"/>
    </row>
    <row r="18" spans="1:13" x14ac:dyDescent="0.2">
      <c r="A18" s="148" t="s">
        <v>33</v>
      </c>
      <c r="B18" s="153">
        <v>2700000</v>
      </c>
      <c r="C18" s="153">
        <v>2900000</v>
      </c>
      <c r="D18" s="153">
        <v>2900000</v>
      </c>
      <c r="E18" s="149">
        <v>486.74959437533801</v>
      </c>
      <c r="F18" s="149">
        <v>500.51777701070074</v>
      </c>
      <c r="G18" s="149">
        <v>497.42710120068608</v>
      </c>
      <c r="H18" s="149">
        <v>2010</v>
      </c>
      <c r="I18" s="149">
        <v>2018</v>
      </c>
      <c r="J18" s="149">
        <v>2020</v>
      </c>
      <c r="M18" s="289"/>
    </row>
    <row r="19" spans="1:13" x14ac:dyDescent="0.2">
      <c r="A19" s="150" t="s">
        <v>6</v>
      </c>
      <c r="B19" s="154">
        <v>657791</v>
      </c>
      <c r="C19" s="154">
        <v>700512</v>
      </c>
      <c r="D19" s="154">
        <v>714000</v>
      </c>
      <c r="E19" s="151">
        <v>494.69128374821389</v>
      </c>
      <c r="F19" s="151">
        <v>532.46579507449076</v>
      </c>
      <c r="G19" s="151">
        <v>538.94927536231887</v>
      </c>
      <c r="H19" s="151">
        <v>2011</v>
      </c>
      <c r="I19" s="151">
        <v>2017</v>
      </c>
      <c r="J19" s="151">
        <v>2019</v>
      </c>
      <c r="M19" s="289"/>
    </row>
    <row r="20" spans="1:13" x14ac:dyDescent="0.2">
      <c r="A20" s="148" t="s">
        <v>31</v>
      </c>
      <c r="B20" s="153">
        <v>2807505</v>
      </c>
      <c r="C20" s="153">
        <v>3002665</v>
      </c>
      <c r="D20" s="153">
        <v>3076000</v>
      </c>
      <c r="E20" s="149">
        <v>523.45620315471535</v>
      </c>
      <c r="F20" s="149">
        <v>545.12635706764468</v>
      </c>
      <c r="G20" s="149">
        <v>557.08490292668785</v>
      </c>
      <c r="H20" s="149">
        <v>2010</v>
      </c>
      <c r="I20" s="149">
        <v>2017</v>
      </c>
      <c r="J20" s="149">
        <v>2019</v>
      </c>
      <c r="M20" s="289"/>
    </row>
    <row r="21" spans="1:13" x14ac:dyDescent="0.2">
      <c r="A21" s="150" t="s">
        <v>30</v>
      </c>
      <c r="B21" s="154">
        <v>33672000</v>
      </c>
      <c r="C21" s="154">
        <v>36330000</v>
      </c>
      <c r="D21" s="154">
        <v>39806000</v>
      </c>
      <c r="E21" s="151">
        <v>515.41405173733358</v>
      </c>
      <c r="F21" s="151">
        <v>540.10257935033076</v>
      </c>
      <c r="G21" s="151">
        <v>590.10317836812146</v>
      </c>
      <c r="H21" s="151">
        <v>2011</v>
      </c>
      <c r="I21" s="151">
        <v>2018</v>
      </c>
      <c r="J21" s="151">
        <v>2019</v>
      </c>
      <c r="M21" s="289"/>
    </row>
    <row r="22" spans="1:13" x14ac:dyDescent="0.2">
      <c r="A22" s="148" t="s">
        <v>23</v>
      </c>
      <c r="B22" s="153">
        <v>40545317</v>
      </c>
      <c r="C22" s="153">
        <v>42235402</v>
      </c>
      <c r="D22" s="153"/>
      <c r="E22" s="149">
        <v>505.08024914356901</v>
      </c>
      <c r="F22" s="149">
        <v>509.43721805418187</v>
      </c>
      <c r="G22" s="149"/>
      <c r="H22" s="149">
        <v>2011</v>
      </c>
      <c r="I22" s="149">
        <v>2018</v>
      </c>
      <c r="J22" s="149"/>
      <c r="M22" s="289"/>
    </row>
    <row r="23" spans="1:13" x14ac:dyDescent="0.2">
      <c r="A23" s="150" t="s">
        <v>15</v>
      </c>
      <c r="B23" s="154">
        <v>6371901</v>
      </c>
      <c r="C23" s="154">
        <v>6433801</v>
      </c>
      <c r="D23" s="154"/>
      <c r="E23" s="151">
        <v>573.78693101617785</v>
      </c>
      <c r="F23" s="151">
        <v>594.56819189122155</v>
      </c>
      <c r="G23" s="151"/>
      <c r="H23" s="151">
        <v>2011</v>
      </c>
      <c r="I23" s="151">
        <v>2015</v>
      </c>
      <c r="J23" s="151"/>
      <c r="M23" s="289"/>
    </row>
    <row r="24" spans="1:13" x14ac:dyDescent="0.2">
      <c r="A24" s="148" t="s">
        <v>11</v>
      </c>
      <c r="B24" s="153">
        <v>4408050</v>
      </c>
      <c r="C24" s="153">
        <v>4455491</v>
      </c>
      <c r="D24" s="153"/>
      <c r="E24" s="149">
        <v>442.05482159710147</v>
      </c>
      <c r="F24" s="149">
        <v>455.77840828416652</v>
      </c>
      <c r="G24" s="149"/>
      <c r="H24" s="149">
        <v>2011</v>
      </c>
      <c r="I24" s="149">
        <v>2018</v>
      </c>
      <c r="J24" s="149"/>
      <c r="M24" s="289"/>
    </row>
    <row r="25" spans="1:13" x14ac:dyDescent="0.2">
      <c r="A25" s="150" t="s">
        <v>140</v>
      </c>
      <c r="B25" s="154">
        <v>130855</v>
      </c>
      <c r="C25" s="154">
        <v>140600</v>
      </c>
      <c r="D25" s="154">
        <v>143899</v>
      </c>
      <c r="E25" s="151">
        <v>411.49371069182388</v>
      </c>
      <c r="F25" s="151">
        <v>398.639070031188</v>
      </c>
      <c r="G25" s="151">
        <v>399.05435385468661</v>
      </c>
      <c r="H25" s="151">
        <v>2010</v>
      </c>
      <c r="I25" s="151">
        <v>2018</v>
      </c>
      <c r="J25" s="151">
        <v>2019</v>
      </c>
      <c r="M25" s="289"/>
    </row>
    <row r="26" spans="1:13" x14ac:dyDescent="0.2">
      <c r="A26" s="148" t="s">
        <v>18</v>
      </c>
      <c r="B26" s="153">
        <v>1994845</v>
      </c>
      <c r="C26" s="153">
        <v>2003645</v>
      </c>
      <c r="D26" s="153">
        <v>2049000</v>
      </c>
      <c r="E26" s="149">
        <v>435.69466155033302</v>
      </c>
      <c r="F26" s="149">
        <v>421.90935596044136</v>
      </c>
      <c r="G26" s="149">
        <v>415.85712537392135</v>
      </c>
      <c r="H26" s="149">
        <v>2011</v>
      </c>
      <c r="I26" s="149">
        <v>2016</v>
      </c>
      <c r="J26" s="149">
        <v>2019</v>
      </c>
      <c r="M26" s="289"/>
    </row>
    <row r="27" spans="1:13" x14ac:dyDescent="0.2">
      <c r="A27" s="268" t="s">
        <v>133</v>
      </c>
      <c r="B27" s="269">
        <v>33429400</v>
      </c>
      <c r="C27" s="269">
        <f>35088.87*1000</f>
        <v>35088870</v>
      </c>
      <c r="D27" s="269">
        <v>35265430</v>
      </c>
      <c r="E27" s="270">
        <v>556.60006660006661</v>
      </c>
      <c r="F27" s="270">
        <v>580.37751390618723</v>
      </c>
      <c r="G27" s="270">
        <v>587.23159438968787</v>
      </c>
      <c r="H27" s="270">
        <v>2011</v>
      </c>
      <c r="I27" s="270">
        <v>2018</v>
      </c>
      <c r="J27" s="270">
        <v>2020</v>
      </c>
      <c r="M27" s="289"/>
    </row>
    <row r="28" spans="1:13" x14ac:dyDescent="0.2">
      <c r="A28" s="274" t="s">
        <v>26</v>
      </c>
      <c r="B28" s="275">
        <v>60628600</v>
      </c>
      <c r="C28" s="275">
        <v>62420000</v>
      </c>
      <c r="D28" s="275"/>
      <c r="E28" s="276">
        <v>476.14208414158151</v>
      </c>
      <c r="F28" s="276">
        <v>493.66117539128305</v>
      </c>
      <c r="G28" s="276"/>
      <c r="H28" s="276">
        <v>2013</v>
      </c>
      <c r="I28" s="276">
        <v>2018</v>
      </c>
      <c r="J28" s="276"/>
      <c r="M28" s="289"/>
    </row>
    <row r="29" spans="1:13" x14ac:dyDescent="0.2">
      <c r="A29" s="268" t="s">
        <v>4</v>
      </c>
      <c r="B29" s="269">
        <v>15628135</v>
      </c>
      <c r="C29" s="269"/>
      <c r="D29" s="269"/>
      <c r="E29" s="270">
        <v>309.90372603065697</v>
      </c>
      <c r="F29" s="270"/>
      <c r="G29" s="270"/>
      <c r="H29" s="270">
        <v>2013</v>
      </c>
      <c r="I29" s="270"/>
      <c r="J29" s="270"/>
      <c r="M29" s="289"/>
    </row>
    <row r="30" spans="1:13" x14ac:dyDescent="0.2">
      <c r="A30" s="274" t="s">
        <v>16</v>
      </c>
      <c r="B30" s="275">
        <v>1018337</v>
      </c>
      <c r="C30" s="275">
        <v>1067470</v>
      </c>
      <c r="D30" s="275"/>
      <c r="E30" s="276">
        <v>485.54943336346747</v>
      </c>
      <c r="F30" s="276">
        <v>549.9126039389788</v>
      </c>
      <c r="G30" s="276"/>
      <c r="H30" s="276">
        <v>2010</v>
      </c>
      <c r="I30" s="276">
        <v>2017</v>
      </c>
      <c r="J30" s="276"/>
      <c r="M30" s="289"/>
    </row>
    <row r="31" spans="1:13" x14ac:dyDescent="0.2">
      <c r="A31" s="268" t="s">
        <v>2</v>
      </c>
      <c r="B31" s="269">
        <v>1352852</v>
      </c>
      <c r="C31" s="269">
        <v>1472623</v>
      </c>
      <c r="D31" s="269">
        <v>1483041</v>
      </c>
      <c r="E31" s="270">
        <v>436.78683439221868</v>
      </c>
      <c r="F31" s="270">
        <v>525.64711660681269</v>
      </c>
      <c r="G31" s="270">
        <v>530.76889214809432</v>
      </c>
      <c r="H31" s="270">
        <v>2010</v>
      </c>
      <c r="I31" s="270">
        <v>2018</v>
      </c>
      <c r="J31" s="270">
        <v>2019</v>
      </c>
      <c r="M31" s="289"/>
    </row>
    <row r="32" spans="1:13" x14ac:dyDescent="0.2">
      <c r="A32" s="274" t="s">
        <v>17</v>
      </c>
      <c r="B32" s="275">
        <v>207959</v>
      </c>
      <c r="C32" s="275">
        <v>233675</v>
      </c>
      <c r="D32" s="275">
        <v>244230</v>
      </c>
      <c r="E32" s="276">
        <v>400.36386388795307</v>
      </c>
      <c r="F32" s="276">
        <v>391.43114631073945</v>
      </c>
      <c r="G32" s="276">
        <v>386.99832669928759</v>
      </c>
      <c r="H32" s="276">
        <v>2011</v>
      </c>
      <c r="I32" s="276">
        <v>2017</v>
      </c>
      <c r="J32" s="276">
        <v>2020</v>
      </c>
      <c r="M32" s="289"/>
    </row>
    <row r="33" spans="1:13" x14ac:dyDescent="0.2">
      <c r="A33" s="271" t="s">
        <v>0</v>
      </c>
      <c r="B33" s="272">
        <v>223850</v>
      </c>
      <c r="C33" s="272">
        <v>271760</v>
      </c>
      <c r="D33" s="272"/>
      <c r="E33" s="273">
        <v>537.75452352811169</v>
      </c>
      <c r="F33" s="273">
        <v>560.75769143470279</v>
      </c>
      <c r="G33" s="273"/>
      <c r="H33" s="273">
        <v>2011</v>
      </c>
      <c r="I33" s="273">
        <v>2018</v>
      </c>
      <c r="J33" s="273"/>
      <c r="M33" s="289"/>
    </row>
    <row r="34" spans="1:13" x14ac:dyDescent="0.2">
      <c r="A34" s="148" t="s">
        <v>19</v>
      </c>
      <c r="B34" s="153">
        <v>7449000</v>
      </c>
      <c r="C34" s="153">
        <v>7815000</v>
      </c>
      <c r="D34" s="153">
        <v>7966000</v>
      </c>
      <c r="E34" s="149">
        <v>444.58370635631155</v>
      </c>
      <c r="F34" s="149">
        <v>453.51671309192199</v>
      </c>
      <c r="G34" s="149">
        <v>456.73986583338109</v>
      </c>
      <c r="H34" s="149">
        <v>2012</v>
      </c>
      <c r="I34" s="149">
        <v>2018</v>
      </c>
      <c r="J34" s="149">
        <v>2020</v>
      </c>
      <c r="M34" s="289"/>
    </row>
    <row r="35" spans="1:13" x14ac:dyDescent="0.2">
      <c r="A35" s="271" t="s">
        <v>28</v>
      </c>
      <c r="B35" s="272">
        <v>1719200</v>
      </c>
      <c r="C35" s="272">
        <v>1884300</v>
      </c>
      <c r="D35" s="272"/>
      <c r="E35" s="273">
        <v>394.05886128174564</v>
      </c>
      <c r="F35" s="273">
        <v>387.51670951156814</v>
      </c>
      <c r="G35" s="273"/>
      <c r="H35" s="273">
        <v>2010</v>
      </c>
      <c r="I35" s="273">
        <v>2018</v>
      </c>
      <c r="J35" s="273"/>
      <c r="M35" s="289"/>
    </row>
    <row r="36" spans="1:13" x14ac:dyDescent="0.2">
      <c r="A36" s="148" t="s">
        <v>12</v>
      </c>
      <c r="B36" s="153">
        <v>2205191</v>
      </c>
      <c r="C36" s="153">
        <v>2581155</v>
      </c>
      <c r="D36" s="153">
        <v>2610040</v>
      </c>
      <c r="E36" s="149">
        <v>445.2232990107006</v>
      </c>
      <c r="F36" s="149">
        <v>485.91020331325302</v>
      </c>
      <c r="G36" s="149">
        <v>488.04038893044128</v>
      </c>
      <c r="H36" s="149">
        <v>2011</v>
      </c>
      <c r="I36" s="149">
        <v>2018</v>
      </c>
      <c r="J36" s="149">
        <v>2019</v>
      </c>
      <c r="M36" s="289"/>
    </row>
    <row r="37" spans="1:13" x14ac:dyDescent="0.2">
      <c r="A37" s="271" t="s">
        <v>13</v>
      </c>
      <c r="B37" s="272">
        <v>13470428</v>
      </c>
      <c r="C37" s="272">
        <v>14615112</v>
      </c>
      <c r="D37" s="272">
        <v>14812774</v>
      </c>
      <c r="E37" s="273">
        <v>349.72682192278734</v>
      </c>
      <c r="F37" s="273">
        <v>380.47306901309452</v>
      </c>
      <c r="G37" s="273">
        <v>385.89001198353566</v>
      </c>
      <c r="H37" s="273">
        <v>2010</v>
      </c>
      <c r="I37" s="273">
        <v>2018</v>
      </c>
      <c r="J37" s="273">
        <v>2019</v>
      </c>
      <c r="M37" s="289"/>
    </row>
    <row r="38" spans="1:13" x14ac:dyDescent="0.2">
      <c r="A38" s="274" t="s">
        <v>7</v>
      </c>
      <c r="B38" s="275">
        <v>5859540</v>
      </c>
      <c r="C38" s="275">
        <v>5944466</v>
      </c>
      <c r="D38" s="275">
        <v>5968354</v>
      </c>
      <c r="E38" s="276">
        <v>555.00681973175722</v>
      </c>
      <c r="F38" s="276">
        <v>577.11581216081095</v>
      </c>
      <c r="G38" s="276">
        <v>578.88420092918591</v>
      </c>
      <c r="H38" s="276">
        <v>2011</v>
      </c>
      <c r="I38" s="276">
        <v>2017</v>
      </c>
      <c r="J38" s="276">
        <v>2020</v>
      </c>
      <c r="M38" s="289"/>
    </row>
    <row r="39" spans="1:13" x14ac:dyDescent="0.2">
      <c r="A39" s="268" t="s">
        <v>86</v>
      </c>
      <c r="B39" s="269">
        <v>8427941</v>
      </c>
      <c r="C39" s="269">
        <v>8976794</v>
      </c>
      <c r="D39" s="269">
        <v>9092963</v>
      </c>
      <c r="E39" s="270">
        <v>416.26039670466446</v>
      </c>
      <c r="F39" s="270">
        <v>458.16496052402573</v>
      </c>
      <c r="G39" s="270">
        <v>469.42445838893775</v>
      </c>
      <c r="H39" s="270">
        <v>2010</v>
      </c>
      <c r="I39" s="270">
        <v>2017</v>
      </c>
      <c r="J39" s="270">
        <v>2019</v>
      </c>
      <c r="M39" s="289"/>
    </row>
    <row r="40" spans="1:13" x14ac:dyDescent="0.2">
      <c r="A40" s="274" t="s">
        <v>27</v>
      </c>
      <c r="B40" s="275">
        <v>1994897</v>
      </c>
      <c r="C40" s="275">
        <v>2007300</v>
      </c>
      <c r="D40" s="275"/>
      <c r="E40" s="276">
        <v>369.55485144054177</v>
      </c>
      <c r="F40" s="276">
        <v>369.61378094293218</v>
      </c>
      <c r="G40" s="276"/>
      <c r="H40" s="276">
        <v>2011</v>
      </c>
      <c r="I40" s="276">
        <v>2016</v>
      </c>
      <c r="J40" s="276"/>
      <c r="M40" s="289"/>
    </row>
    <row r="41" spans="1:13" x14ac:dyDescent="0.2">
      <c r="A41" s="292" t="s">
        <v>8</v>
      </c>
      <c r="B41" s="293">
        <v>844656</v>
      </c>
      <c r="C41" s="293">
        <v>852181</v>
      </c>
      <c r="D41" s="293"/>
      <c r="E41" s="294">
        <v>411.45749861533227</v>
      </c>
      <c r="F41" s="294">
        <v>411.29300043051103</v>
      </c>
      <c r="G41" s="294"/>
      <c r="H41" s="294">
        <v>2011</v>
      </c>
      <c r="I41" s="294">
        <v>2018</v>
      </c>
      <c r="J41" s="294"/>
      <c r="M41" s="289"/>
    </row>
    <row r="42" spans="1:13" x14ac:dyDescent="0.2">
      <c r="A42" s="274" t="s">
        <v>317</v>
      </c>
      <c r="B42" s="275">
        <v>14449663</v>
      </c>
      <c r="C42" s="275">
        <v>15743677</v>
      </c>
      <c r="D42" s="275"/>
      <c r="E42" s="276">
        <v>279.10965228114202</v>
      </c>
      <c r="F42" s="276"/>
      <c r="G42" s="276"/>
      <c r="H42" s="276">
        <v>2011</v>
      </c>
      <c r="I42" s="276">
        <v>2016</v>
      </c>
      <c r="J42" s="276"/>
      <c r="M42" s="289"/>
    </row>
    <row r="43" spans="1:13" x14ac:dyDescent="0.2">
      <c r="A43" s="292" t="s">
        <v>21</v>
      </c>
      <c r="B43" s="293">
        <v>25106251</v>
      </c>
      <c r="C43" s="293">
        <v>25645100</v>
      </c>
      <c r="D43" s="293"/>
      <c r="E43" s="294">
        <v>539.19484920939465</v>
      </c>
      <c r="F43" s="294">
        <v>551.11796351950704</v>
      </c>
      <c r="G43" s="294"/>
      <c r="H43" s="294">
        <v>2010</v>
      </c>
      <c r="I43" s="294">
        <v>2017</v>
      </c>
      <c r="J43" s="294"/>
      <c r="M43" s="289"/>
    </row>
    <row r="44" spans="1:13" x14ac:dyDescent="0.2">
      <c r="A44" s="274" t="s">
        <v>29</v>
      </c>
      <c r="B44" s="275">
        <v>4633678</v>
      </c>
      <c r="C44" s="275">
        <v>4924792</v>
      </c>
      <c r="D44" s="275">
        <v>4978239</v>
      </c>
      <c r="E44" s="276">
        <v>460.70950614951727</v>
      </c>
      <c r="F44" s="276">
        <v>483.9988861167385</v>
      </c>
      <c r="G44" s="276">
        <v>480.82937056101736</v>
      </c>
      <c r="H44" s="276">
        <v>2017</v>
      </c>
      <c r="I44" s="276">
        <v>2018</v>
      </c>
      <c r="J44" s="276">
        <v>2020</v>
      </c>
      <c r="M44" s="289"/>
    </row>
    <row r="45" spans="1:13" x14ac:dyDescent="0.2">
      <c r="A45" s="292" t="s">
        <v>25</v>
      </c>
      <c r="B45" s="293">
        <v>4234906</v>
      </c>
      <c r="C45" s="293">
        <v>4469498</v>
      </c>
      <c r="D45" s="293"/>
      <c r="E45" s="294">
        <v>523.51651935252357</v>
      </c>
      <c r="F45" s="294">
        <v>528.81952332273204</v>
      </c>
      <c r="G45" s="294"/>
      <c r="H45" s="294">
        <v>2013</v>
      </c>
      <c r="I45" s="294">
        <v>2017</v>
      </c>
      <c r="J45" s="294"/>
      <c r="M45" s="289"/>
    </row>
    <row r="46" spans="1:13" x14ac:dyDescent="0.2">
      <c r="A46" s="274" t="s">
        <v>376</v>
      </c>
      <c r="B46" s="275">
        <v>28945931</v>
      </c>
      <c r="C46" s="275">
        <v>37812959</v>
      </c>
      <c r="D46" s="275">
        <v>39307621</v>
      </c>
      <c r="E46" s="276">
        <v>395.74978808345412</v>
      </c>
      <c r="F46" s="276">
        <v>464.49272175611435</v>
      </c>
      <c r="G46" s="276"/>
      <c r="H46" s="276">
        <v>2010</v>
      </c>
      <c r="I46" s="276">
        <v>2018</v>
      </c>
      <c r="J46" s="276">
        <v>2020</v>
      </c>
      <c r="M46" s="289"/>
    </row>
    <row r="47" spans="1:13" x14ac:dyDescent="0.2">
      <c r="A47" s="292" t="s">
        <v>354</v>
      </c>
      <c r="B47" s="293">
        <v>22839000</v>
      </c>
      <c r="C47" s="293">
        <v>24172000</v>
      </c>
      <c r="D47" s="293">
        <v>24414000</v>
      </c>
      <c r="E47" s="294">
        <v>433.8509759224961</v>
      </c>
      <c r="F47" s="294">
        <v>431.81866902953345</v>
      </c>
      <c r="G47" s="294">
        <v>433.74136123794125</v>
      </c>
      <c r="H47" s="294">
        <v>2010</v>
      </c>
      <c r="I47" s="294">
        <v>2018</v>
      </c>
      <c r="J47" s="294">
        <v>2019</v>
      </c>
      <c r="M47" s="289"/>
    </row>
    <row r="48" spans="1:13" x14ac:dyDescent="0.2">
      <c r="A48" s="274" t="s">
        <v>5</v>
      </c>
      <c r="B48" s="275">
        <v>132428000</v>
      </c>
      <c r="C48" s="275">
        <v>137400000</v>
      </c>
      <c r="D48" s="275">
        <v>139684000</v>
      </c>
      <c r="E48" s="276">
        <v>424.43511425915835</v>
      </c>
      <c r="F48" s="276">
        <v>422.48324211303117</v>
      </c>
      <c r="G48" s="276">
        <v>425.18270948810903</v>
      </c>
      <c r="H48" s="276">
        <v>2011</v>
      </c>
      <c r="I48" s="276">
        <v>2017</v>
      </c>
      <c r="J48" s="276">
        <v>2019</v>
      </c>
      <c r="M48" s="289"/>
    </row>
    <row r="50" spans="1:10" ht="28.5" customHeight="1" x14ac:dyDescent="0.2">
      <c r="A50" s="318" t="s">
        <v>374</v>
      </c>
      <c r="B50" s="318"/>
      <c r="C50" s="318"/>
      <c r="D50" s="318"/>
      <c r="E50" s="318"/>
      <c r="F50" s="318"/>
      <c r="G50" s="318"/>
      <c r="H50" s="318"/>
      <c r="I50" s="318"/>
      <c r="J50" s="318"/>
    </row>
    <row r="51" spans="1:10" ht="13.5" x14ac:dyDescent="0.25">
      <c r="A51" s="145" t="s">
        <v>375</v>
      </c>
      <c r="B51" s="146"/>
      <c r="C51" s="146"/>
      <c r="D51" s="146"/>
      <c r="E51" s="146"/>
      <c r="F51" s="146"/>
      <c r="G51" s="146"/>
      <c r="H51" s="108"/>
      <c r="I51" s="108"/>
      <c r="J51" s="108"/>
    </row>
    <row r="52" spans="1:10" ht="13.5" x14ac:dyDescent="0.25">
      <c r="H52" s="108"/>
      <c r="I52" s="108"/>
      <c r="J52" s="108"/>
    </row>
    <row r="53" spans="1:10" ht="31.5" customHeight="1" x14ac:dyDescent="0.2">
      <c r="A53" s="318" t="s">
        <v>332</v>
      </c>
      <c r="B53" s="318"/>
      <c r="C53" s="318"/>
      <c r="D53" s="318"/>
      <c r="E53" s="318"/>
      <c r="F53" s="318"/>
      <c r="G53" s="318"/>
      <c r="H53" s="219"/>
      <c r="I53" s="219"/>
      <c r="J53" s="219"/>
    </row>
    <row r="54" spans="1:10" ht="12.75" customHeight="1" x14ac:dyDescent="0.2">
      <c r="A54" s="318" t="s">
        <v>380</v>
      </c>
      <c r="B54" s="318"/>
      <c r="C54" s="318"/>
      <c r="D54" s="318"/>
      <c r="E54" s="318"/>
      <c r="F54" s="318"/>
      <c r="G54" s="318"/>
      <c r="H54" s="318"/>
      <c r="I54" s="318"/>
      <c r="J54" s="318"/>
    </row>
    <row r="55" spans="1:10" x14ac:dyDescent="0.2">
      <c r="A55" s="318"/>
      <c r="B55" s="318"/>
      <c r="C55" s="318"/>
      <c r="D55" s="318"/>
      <c r="E55" s="318"/>
      <c r="F55" s="318"/>
      <c r="G55" s="318"/>
      <c r="H55" s="318"/>
      <c r="I55" s="318"/>
      <c r="J55" s="318"/>
    </row>
    <row r="56" spans="1:10" ht="9" customHeight="1" x14ac:dyDescent="0.2">
      <c r="A56" s="318"/>
      <c r="B56" s="318"/>
      <c r="C56" s="318"/>
      <c r="D56" s="318"/>
      <c r="E56" s="318"/>
      <c r="F56" s="318"/>
      <c r="G56" s="318"/>
      <c r="H56" s="318"/>
      <c r="I56" s="318"/>
      <c r="J56" s="318"/>
    </row>
    <row r="57" spans="1:10" ht="6" customHeight="1" x14ac:dyDescent="0.2">
      <c r="A57" s="318"/>
      <c r="B57" s="318"/>
      <c r="C57" s="318"/>
      <c r="D57" s="318"/>
      <c r="E57" s="318"/>
      <c r="F57" s="318"/>
      <c r="G57" s="318"/>
      <c r="H57" s="318"/>
      <c r="I57" s="318"/>
      <c r="J57" s="318"/>
    </row>
    <row r="58" spans="1:10" ht="15.75" customHeight="1" x14ac:dyDescent="0.2">
      <c r="A58" s="304" t="s">
        <v>379</v>
      </c>
      <c r="B58" s="304"/>
      <c r="C58" s="304"/>
      <c r="D58" s="304"/>
      <c r="E58" s="304"/>
      <c r="F58" s="304"/>
      <c r="G58" s="304"/>
      <c r="H58" s="304"/>
      <c r="I58" s="304"/>
      <c r="J58" s="304"/>
    </row>
    <row r="59" spans="1:10" ht="9" customHeight="1" x14ac:dyDescent="0.2">
      <c r="A59" s="304"/>
      <c r="B59" s="304"/>
      <c r="C59" s="304"/>
      <c r="D59" s="304"/>
      <c r="E59" s="304"/>
      <c r="F59" s="304"/>
      <c r="G59" s="304"/>
      <c r="H59" s="304"/>
      <c r="I59" s="304"/>
      <c r="J59" s="304"/>
    </row>
    <row r="60" spans="1:10" hidden="1" x14ac:dyDescent="0.2">
      <c r="A60" s="304"/>
      <c r="B60" s="304"/>
      <c r="C60" s="304"/>
      <c r="D60" s="304"/>
      <c r="E60" s="304"/>
      <c r="F60" s="304"/>
      <c r="G60" s="304"/>
      <c r="H60" s="304"/>
      <c r="I60" s="304"/>
      <c r="J60" s="304"/>
    </row>
    <row r="61" spans="1:10" ht="12.75" customHeight="1" x14ac:dyDescent="0.2"/>
    <row r="62" spans="1:10" ht="13.5" x14ac:dyDescent="0.25">
      <c r="A62" s="176" t="s">
        <v>348</v>
      </c>
      <c r="B62" s="182">
        <f ca="1">TODAY()</f>
        <v>44852</v>
      </c>
      <c r="C62" s="89"/>
      <c r="D62" s="176"/>
      <c r="E62" s="182"/>
      <c r="F62" s="89"/>
      <c r="G62" s="176"/>
      <c r="H62" s="182"/>
      <c r="I62" s="89"/>
    </row>
    <row r="63" spans="1:10" ht="13.5" x14ac:dyDescent="0.25">
      <c r="A63" s="176"/>
      <c r="B63" s="182"/>
      <c r="C63" s="89"/>
      <c r="D63" s="176"/>
      <c r="E63" s="182"/>
      <c r="F63" s="89"/>
      <c r="G63" s="176"/>
      <c r="H63" s="182"/>
      <c r="I63" s="89"/>
    </row>
    <row r="64" spans="1:10" ht="13.5" x14ac:dyDescent="0.25">
      <c r="A64" s="176"/>
      <c r="B64" s="182"/>
      <c r="C64" s="89"/>
      <c r="D64" s="176"/>
      <c r="E64" s="182"/>
      <c r="F64" s="89"/>
      <c r="G64" s="176"/>
      <c r="H64" s="182"/>
      <c r="I64" s="89"/>
    </row>
    <row r="65" spans="1:5" x14ac:dyDescent="0.2">
      <c r="A65" s="316"/>
      <c r="B65" s="317"/>
      <c r="C65" s="317"/>
      <c r="D65" s="317"/>
      <c r="E65" s="317"/>
    </row>
    <row r="66" spans="1:5" x14ac:dyDescent="0.2">
      <c r="A66" s="317"/>
      <c r="B66" s="317"/>
      <c r="C66" s="317"/>
      <c r="D66" s="317"/>
      <c r="E66" s="317"/>
    </row>
    <row r="67" spans="1:5" x14ac:dyDescent="0.2">
      <c r="A67" s="89"/>
      <c r="B67" s="106"/>
      <c r="C67" s="106"/>
      <c r="D67" s="106"/>
      <c r="E67" s="106"/>
    </row>
    <row r="68" spans="1:5" x14ac:dyDescent="0.2">
      <c r="A68" s="90"/>
    </row>
  </sheetData>
  <sortState xmlns:xlrd2="http://schemas.microsoft.com/office/spreadsheetml/2017/richdata2" ref="A6:J52">
    <sortCondition ref="A6"/>
  </sortState>
  <mergeCells count="10">
    <mergeCell ref="A1:J1"/>
    <mergeCell ref="A2:J2"/>
    <mergeCell ref="A65:E66"/>
    <mergeCell ref="A54:J57"/>
    <mergeCell ref="A58:J60"/>
    <mergeCell ref="H4:J4"/>
    <mergeCell ref="E4:G4"/>
    <mergeCell ref="B4:D4"/>
    <mergeCell ref="A53:G53"/>
    <mergeCell ref="A50:J50"/>
  </mergeCells>
  <phoneticPr fontId="15" type="noConversion"/>
  <pageMargins left="0.70866141732283472" right="0.70866141732283472" top="0.74803149606299213" bottom="0.74803149606299213" header="0.31496062992125984" footer="0.31496062992125984"/>
  <pageSetup paperSize="9" scale="61" orientation="landscape" r:id="rId1"/>
  <headerFooter>
    <oddHeader>&amp;COECD Affordable Housing Database, http://oe.cd/ahd</oddHeader>
    <oddFooter>&amp;R&amp;F - &amp;A</oddFooter>
  </headerFooter>
  <customProperties>
    <customPr name="CycleColor" r:id="rId2"/>
    <customPr name="DashStyle" r:id="rId3"/>
    <customPr name="GraphSizeIndex" r:id="rId4"/>
    <customPr name="GraphSizeName" r:id="rId5"/>
    <customPr name="PageSizeIndex" r:id="rId6"/>
    <customPr name="PageSizeName" r:id="rId7"/>
    <customPr name="PaletteIndex" r:id="rId8"/>
    <customPr name="PaletteName" r:id="rId9"/>
    <customPr name="SinglePanel" r:id="rId10"/>
    <customPr name="StartColorIndex" r:id="rId11"/>
    <customPr name="StartColorName" r:id="rId12"/>
    <customPr name="StyleTemplateIndex" r:id="rId13"/>
    <customPr name="StyleTemplateName" r:id="rId14"/>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52"/>
  <sheetViews>
    <sheetView showGridLines="0" tabSelected="1" topLeftCell="A14" zoomScale="210" zoomScaleNormal="210" workbookViewId="0">
      <selection activeCell="A18" sqref="A18:I18"/>
    </sheetView>
  </sheetViews>
  <sheetFormatPr defaultRowHeight="13.5" x14ac:dyDescent="0.25"/>
  <cols>
    <col min="11" max="11" width="9.140625" style="89"/>
    <col min="12" max="12" width="17.5703125" style="89" customWidth="1"/>
    <col min="13" max="15" width="12.42578125" style="89" customWidth="1"/>
    <col min="16" max="16" width="9.140625" style="108"/>
    <col min="17" max="17" width="10.140625" style="108" customWidth="1"/>
    <col min="18" max="18" width="8.7109375" style="288" customWidth="1"/>
    <col min="19" max="19" width="8.7109375" style="290" customWidth="1"/>
  </cols>
  <sheetData>
    <row r="1" spans="1:23" ht="16.5" x14ac:dyDescent="0.25">
      <c r="A1" s="305" t="s">
        <v>339</v>
      </c>
      <c r="B1" s="321"/>
      <c r="C1" s="321"/>
      <c r="D1" s="321"/>
      <c r="E1" s="321"/>
      <c r="F1" s="321"/>
      <c r="G1" s="321"/>
      <c r="H1" s="321"/>
      <c r="I1" s="321"/>
      <c r="K1" s="307" t="s">
        <v>304</v>
      </c>
      <c r="L1" s="320"/>
      <c r="M1" s="320"/>
      <c r="N1" s="320"/>
      <c r="O1" s="320"/>
      <c r="P1" s="320"/>
    </row>
    <row r="2" spans="1:23" ht="14.25" thickBot="1" x14ac:dyDescent="0.3">
      <c r="A2" s="309" t="s">
        <v>324</v>
      </c>
      <c r="B2" s="309"/>
      <c r="C2" s="309"/>
      <c r="D2" s="309"/>
      <c r="E2" s="309"/>
      <c r="F2" s="309"/>
      <c r="G2" s="309"/>
      <c r="H2" s="309"/>
      <c r="I2" s="309"/>
      <c r="K2" s="310" t="s">
        <v>324</v>
      </c>
      <c r="L2" s="310"/>
      <c r="M2" s="310"/>
      <c r="N2" s="310"/>
      <c r="O2" s="310"/>
      <c r="P2" s="310"/>
    </row>
    <row r="3" spans="1:23" ht="25.5" x14ac:dyDescent="0.25">
      <c r="A3" s="84"/>
      <c r="B3" s="84"/>
      <c r="C3" s="84"/>
      <c r="D3" s="84"/>
      <c r="E3" s="84"/>
      <c r="F3" s="84"/>
      <c r="G3" s="84"/>
      <c r="H3" s="84"/>
      <c r="I3" s="84"/>
      <c r="L3" s="116"/>
      <c r="M3" s="170" t="s">
        <v>265</v>
      </c>
      <c r="N3" s="170" t="s">
        <v>306</v>
      </c>
      <c r="O3" s="170" t="s">
        <v>267</v>
      </c>
      <c r="P3" s="177" t="s">
        <v>326</v>
      </c>
    </row>
    <row r="4" spans="1:23" x14ac:dyDescent="0.25">
      <c r="A4" s="84"/>
      <c r="B4" s="84"/>
      <c r="C4" s="84"/>
      <c r="D4" s="84"/>
      <c r="E4" s="84"/>
      <c r="F4" s="84"/>
      <c r="G4" s="84"/>
      <c r="H4" s="84"/>
      <c r="I4" s="84"/>
      <c r="L4" s="126" t="s">
        <v>0</v>
      </c>
      <c r="M4" s="245"/>
      <c r="N4" s="245"/>
      <c r="O4" s="277">
        <v>0.16400000000000001</v>
      </c>
      <c r="P4" s="278">
        <v>2018</v>
      </c>
      <c r="S4" s="288"/>
    </row>
    <row r="5" spans="1:23" ht="14.25" customHeight="1" x14ac:dyDescent="0.25">
      <c r="A5" s="84"/>
      <c r="B5" s="84"/>
      <c r="C5" s="84"/>
      <c r="D5" s="84"/>
      <c r="E5" s="84"/>
      <c r="F5" s="84"/>
      <c r="G5" s="84"/>
      <c r="H5" s="84"/>
      <c r="I5" s="84"/>
      <c r="L5" s="117" t="s">
        <v>26</v>
      </c>
      <c r="M5" s="155">
        <v>62420000</v>
      </c>
      <c r="N5" s="155">
        <v>8460100</v>
      </c>
      <c r="O5" s="147">
        <v>0.1355350849086831</v>
      </c>
      <c r="P5" s="127">
        <v>2018</v>
      </c>
      <c r="S5" s="288"/>
    </row>
    <row r="6" spans="1:23" ht="14.25" customHeight="1" x14ac:dyDescent="0.25">
      <c r="A6" s="84"/>
      <c r="B6" s="84"/>
      <c r="C6" s="84"/>
      <c r="D6" s="84"/>
      <c r="E6" s="84"/>
      <c r="F6" s="84"/>
      <c r="G6" s="84"/>
      <c r="H6" s="84"/>
      <c r="I6" s="84"/>
      <c r="L6" s="108" t="s">
        <v>134</v>
      </c>
      <c r="M6" s="156">
        <v>455410</v>
      </c>
      <c r="N6" s="156">
        <v>56851</v>
      </c>
      <c r="O6" s="119">
        <v>0.12483476427834259</v>
      </c>
      <c r="P6" s="108">
        <v>2018</v>
      </c>
      <c r="S6" s="288"/>
    </row>
    <row r="7" spans="1:23" ht="14.25" thickBot="1" x14ac:dyDescent="0.3">
      <c r="A7" s="84"/>
      <c r="B7" s="84"/>
      <c r="C7" s="84"/>
      <c r="D7" s="84"/>
      <c r="E7" s="84"/>
      <c r="F7" s="84"/>
      <c r="G7" s="84"/>
      <c r="H7" s="84"/>
      <c r="I7" s="84"/>
      <c r="L7" s="117" t="s">
        <v>11</v>
      </c>
      <c r="M7" s="155">
        <v>4455491</v>
      </c>
      <c r="N7" s="155">
        <v>550113</v>
      </c>
      <c r="O7" s="147">
        <v>0.12346854701311258</v>
      </c>
      <c r="P7" s="127">
        <v>2016</v>
      </c>
      <c r="S7" s="288"/>
    </row>
    <row r="8" spans="1:23" ht="14.25" customHeight="1" thickBot="1" x14ac:dyDescent="0.3">
      <c r="A8" s="84"/>
      <c r="B8" s="84"/>
      <c r="C8" s="84"/>
      <c r="D8" s="84"/>
      <c r="E8" s="84"/>
      <c r="F8" s="84"/>
      <c r="G8" s="84"/>
      <c r="H8" s="84"/>
      <c r="I8" s="84"/>
      <c r="L8" s="108" t="s">
        <v>5</v>
      </c>
      <c r="M8" s="156">
        <v>139684000</v>
      </c>
      <c r="N8" s="156">
        <v>15549000</v>
      </c>
      <c r="O8" s="119">
        <v>0.11131554079207354</v>
      </c>
      <c r="P8" s="108">
        <v>2019</v>
      </c>
      <c r="S8" s="288"/>
      <c r="T8" s="202"/>
    </row>
    <row r="9" spans="1:23" x14ac:dyDescent="0.25">
      <c r="A9" s="84"/>
      <c r="B9" s="84"/>
      <c r="C9" s="84"/>
      <c r="D9" s="84"/>
      <c r="E9" s="84"/>
      <c r="F9" s="84"/>
      <c r="G9" s="84"/>
      <c r="H9" s="84"/>
      <c r="I9" s="84"/>
      <c r="L9" s="117" t="s">
        <v>31</v>
      </c>
      <c r="M9" s="155">
        <v>3076000</v>
      </c>
      <c r="N9" s="155">
        <v>330000</v>
      </c>
      <c r="O9" s="147">
        <v>0.10728218465539661</v>
      </c>
      <c r="P9" s="127">
        <v>2019</v>
      </c>
      <c r="Q9" s="128"/>
      <c r="S9" s="288"/>
      <c r="T9" s="132"/>
      <c r="U9" s="132"/>
      <c r="V9" s="132"/>
      <c r="W9" s="132"/>
    </row>
    <row r="10" spans="1:23" ht="15.75" x14ac:dyDescent="0.25">
      <c r="A10" s="84"/>
      <c r="B10" s="84"/>
      <c r="C10" s="84"/>
      <c r="D10" s="84"/>
      <c r="E10" s="84"/>
      <c r="F10" s="84"/>
      <c r="G10" s="84"/>
      <c r="H10" s="84"/>
      <c r="I10" s="84"/>
      <c r="L10" s="128" t="s">
        <v>338</v>
      </c>
      <c r="M10" s="156">
        <v>6486533</v>
      </c>
      <c r="N10" s="156">
        <v>695199</v>
      </c>
      <c r="O10" s="119">
        <v>0.10717574396060268</v>
      </c>
      <c r="P10" s="108">
        <v>2017</v>
      </c>
      <c r="S10" s="288"/>
      <c r="T10" s="203"/>
    </row>
    <row r="11" spans="1:23" x14ac:dyDescent="0.25">
      <c r="A11" s="84"/>
      <c r="B11" s="84"/>
      <c r="C11" s="84"/>
      <c r="D11" s="84"/>
      <c r="E11" s="84"/>
      <c r="F11" s="84"/>
      <c r="G11" s="84"/>
      <c r="H11" s="84"/>
      <c r="I11" s="84"/>
      <c r="L11" s="117" t="s">
        <v>8</v>
      </c>
      <c r="M11" s="155">
        <v>852181</v>
      </c>
      <c r="N11" s="155">
        <v>89728</v>
      </c>
      <c r="O11" s="147">
        <v>0.10529218558029339</v>
      </c>
      <c r="P11" s="127">
        <v>2018</v>
      </c>
      <c r="S11" s="288"/>
    </row>
    <row r="12" spans="1:23" x14ac:dyDescent="0.25">
      <c r="A12" s="84"/>
      <c r="B12" s="84"/>
      <c r="C12" s="84"/>
      <c r="D12" s="84"/>
      <c r="E12" s="84"/>
      <c r="F12" s="84"/>
      <c r="G12" s="84"/>
      <c r="H12" s="84"/>
      <c r="I12" s="84"/>
      <c r="L12" s="117" t="s">
        <v>27</v>
      </c>
      <c r="M12" s="155"/>
      <c r="N12" s="155"/>
      <c r="O12" s="147">
        <v>9.9000000000000005E-2</v>
      </c>
      <c r="P12" s="127">
        <v>2016</v>
      </c>
      <c r="S12" s="288"/>
    </row>
    <row r="13" spans="1:23" x14ac:dyDescent="0.25">
      <c r="A13" s="84"/>
      <c r="B13" s="84"/>
      <c r="C13" s="84"/>
      <c r="D13" s="84"/>
      <c r="E13" s="84"/>
      <c r="F13" s="84"/>
      <c r="G13" s="84"/>
      <c r="H13" s="84"/>
      <c r="I13" s="84"/>
      <c r="L13" s="108" t="s">
        <v>20</v>
      </c>
      <c r="M13" s="156">
        <v>10562800</v>
      </c>
      <c r="N13" s="156">
        <v>1039879</v>
      </c>
      <c r="O13" s="119">
        <v>9.844728670428296E-2</v>
      </c>
      <c r="P13" s="108">
        <v>2016</v>
      </c>
      <c r="S13" s="288"/>
    </row>
    <row r="14" spans="1:23" ht="14.25" customHeight="1" x14ac:dyDescent="0.25">
      <c r="A14" s="84"/>
      <c r="B14" s="84"/>
      <c r="C14" s="84"/>
      <c r="D14" s="84"/>
      <c r="E14" s="84"/>
      <c r="F14" s="84"/>
      <c r="G14" s="84"/>
      <c r="H14" s="84"/>
      <c r="I14" s="84"/>
      <c r="L14" s="117" t="s">
        <v>18</v>
      </c>
      <c r="M14" s="155">
        <v>2003645</v>
      </c>
      <c r="N14" s="155">
        <v>183312</v>
      </c>
      <c r="O14" s="147">
        <v>9.1489260822151627E-2</v>
      </c>
      <c r="P14" s="127">
        <v>2016</v>
      </c>
      <c r="S14" s="288"/>
    </row>
    <row r="15" spans="1:23" ht="40.9" customHeight="1" x14ac:dyDescent="0.25">
      <c r="A15" s="94" t="s">
        <v>307</v>
      </c>
      <c r="B15" s="89"/>
      <c r="C15" s="89"/>
      <c r="D15" s="89"/>
      <c r="E15" s="89"/>
      <c r="F15" s="89"/>
      <c r="G15" s="89"/>
      <c r="H15" s="89"/>
      <c r="I15" s="89"/>
      <c r="L15" s="108" t="s">
        <v>22</v>
      </c>
      <c r="M15" s="156">
        <v>15412443</v>
      </c>
      <c r="N15" s="156">
        <v>1340364</v>
      </c>
      <c r="O15" s="119">
        <v>8.6966355690658512E-2</v>
      </c>
      <c r="P15" s="108">
        <v>2016</v>
      </c>
      <c r="S15" s="288"/>
    </row>
    <row r="16" spans="1:23" ht="66" customHeight="1" x14ac:dyDescent="0.25">
      <c r="A16" s="318" t="s">
        <v>371</v>
      </c>
      <c r="B16" s="318"/>
      <c r="C16" s="318"/>
      <c r="D16" s="318"/>
      <c r="E16" s="318"/>
      <c r="F16" s="318"/>
      <c r="G16" s="318"/>
      <c r="H16" s="318"/>
      <c r="I16" s="318"/>
      <c r="L16" s="108" t="s">
        <v>23</v>
      </c>
      <c r="M16" s="156"/>
      <c r="N16" s="156"/>
      <c r="O16" s="119">
        <v>8.2000000000000003E-2</v>
      </c>
      <c r="P16" s="108">
        <v>2018</v>
      </c>
      <c r="S16" s="288"/>
    </row>
    <row r="17" spans="1:22" ht="78" customHeight="1" x14ac:dyDescent="0.25">
      <c r="A17" s="318" t="s">
        <v>382</v>
      </c>
      <c r="B17" s="318"/>
      <c r="C17" s="318"/>
      <c r="D17" s="318"/>
      <c r="E17" s="318"/>
      <c r="F17" s="318"/>
      <c r="G17" s="318"/>
      <c r="H17" s="318"/>
      <c r="I17" s="318"/>
      <c r="L17" s="117" t="s">
        <v>30</v>
      </c>
      <c r="M17" s="155">
        <v>39806000</v>
      </c>
      <c r="N17" s="155">
        <v>3085000</v>
      </c>
      <c r="O17" s="147">
        <v>7.7500879264432498E-2</v>
      </c>
      <c r="P17" s="127">
        <v>2019</v>
      </c>
      <c r="S17" s="288"/>
    </row>
    <row r="18" spans="1:22" s="125" customFormat="1" ht="13.5" customHeight="1" x14ac:dyDescent="0.25">
      <c r="A18" s="318" t="s">
        <v>328</v>
      </c>
      <c r="B18" s="318"/>
      <c r="C18" s="318"/>
      <c r="D18" s="318"/>
      <c r="E18" s="318"/>
      <c r="F18" s="318"/>
      <c r="G18" s="318"/>
      <c r="H18" s="318"/>
      <c r="I18" s="318"/>
      <c r="K18" s="124"/>
      <c r="L18" s="108" t="s">
        <v>13</v>
      </c>
      <c r="M18" s="156">
        <v>14439777</v>
      </c>
      <c r="N18" s="156">
        <v>1038220</v>
      </c>
      <c r="O18" s="119">
        <v>7.1900002333831051E-2</v>
      </c>
      <c r="P18" s="108">
        <v>2017</v>
      </c>
      <c r="Q18" s="126"/>
      <c r="R18" s="288"/>
      <c r="S18" s="288"/>
      <c r="T18"/>
      <c r="U18"/>
      <c r="V18"/>
    </row>
    <row r="19" spans="1:22" ht="35.25" customHeight="1" x14ac:dyDescent="0.25">
      <c r="A19" s="318"/>
      <c r="B19" s="318"/>
      <c r="C19" s="318"/>
      <c r="D19" s="318"/>
      <c r="E19" s="318"/>
      <c r="F19" s="318"/>
      <c r="G19" s="318"/>
      <c r="H19" s="318"/>
      <c r="I19" s="318"/>
      <c r="L19" s="117" t="s">
        <v>28</v>
      </c>
      <c r="M19" s="155">
        <v>1884300</v>
      </c>
      <c r="N19" s="155">
        <v>125400</v>
      </c>
      <c r="O19" s="147">
        <v>6.6549912434325745E-2</v>
      </c>
      <c r="P19" s="127">
        <v>2018</v>
      </c>
      <c r="S19" s="288"/>
      <c r="T19" s="175"/>
      <c r="U19" s="175"/>
      <c r="V19" s="175"/>
    </row>
    <row r="20" spans="1:22" ht="28.15" customHeight="1" x14ac:dyDescent="0.25">
      <c r="A20" s="318" t="s">
        <v>377</v>
      </c>
      <c r="B20" s="318"/>
      <c r="C20" s="318"/>
      <c r="D20" s="318"/>
      <c r="E20" s="318"/>
      <c r="F20" s="318"/>
      <c r="G20" s="318"/>
      <c r="H20" s="318"/>
      <c r="I20" s="318"/>
      <c r="L20" s="108" t="s">
        <v>315</v>
      </c>
      <c r="M20" s="156">
        <v>14245482</v>
      </c>
      <c r="N20" s="156">
        <v>879395</v>
      </c>
      <c r="O20" s="119">
        <v>6.1731501959709049E-2</v>
      </c>
      <c r="P20" s="108">
        <v>2018</v>
      </c>
      <c r="S20" s="288"/>
    </row>
    <row r="21" spans="1:22" ht="13.15" customHeight="1" x14ac:dyDescent="0.25">
      <c r="A21" s="318" t="s">
        <v>379</v>
      </c>
      <c r="B21" s="318"/>
      <c r="C21" s="318"/>
      <c r="D21" s="318"/>
      <c r="E21" s="318"/>
      <c r="F21" s="318"/>
      <c r="G21" s="318"/>
      <c r="H21" s="318"/>
      <c r="I21" s="318"/>
      <c r="L21" s="117" t="s">
        <v>33</v>
      </c>
      <c r="M21" s="155">
        <v>2900000</v>
      </c>
      <c r="N21" s="155">
        <v>170000</v>
      </c>
      <c r="O21" s="147">
        <v>5.8620689655172413E-2</v>
      </c>
      <c r="P21" s="127">
        <v>2020</v>
      </c>
      <c r="S21" s="288"/>
    </row>
    <row r="22" spans="1:22" ht="13.9" customHeight="1" x14ac:dyDescent="0.25">
      <c r="A22" s="318"/>
      <c r="B22" s="318"/>
      <c r="C22" s="318"/>
      <c r="D22" s="318"/>
      <c r="E22" s="318"/>
      <c r="F22" s="318"/>
      <c r="G22" s="318"/>
      <c r="H22" s="318"/>
      <c r="I22" s="318"/>
      <c r="L22" s="108" t="s">
        <v>19</v>
      </c>
      <c r="M22" s="156">
        <v>7966000</v>
      </c>
      <c r="N22" s="156">
        <v>344000</v>
      </c>
      <c r="O22" s="119">
        <v>4.318353000251067E-2</v>
      </c>
      <c r="P22" s="108">
        <v>2020</v>
      </c>
      <c r="S22" s="288"/>
    </row>
    <row r="23" spans="1:22" x14ac:dyDescent="0.25">
      <c r="A23" s="318"/>
      <c r="B23" s="318"/>
      <c r="C23" s="318"/>
      <c r="D23" s="318"/>
      <c r="E23" s="318"/>
      <c r="F23" s="318"/>
      <c r="G23" s="318"/>
      <c r="H23" s="318"/>
      <c r="I23" s="318"/>
      <c r="L23" s="117" t="s">
        <v>354</v>
      </c>
      <c r="M23" s="155">
        <v>24414000</v>
      </c>
      <c r="N23" s="155">
        <v>648114</v>
      </c>
      <c r="O23" s="147">
        <v>2.6546817399852544E-2</v>
      </c>
      <c r="P23" s="127">
        <v>2019</v>
      </c>
      <c r="S23" s="288"/>
    </row>
    <row r="24" spans="1:22" ht="15.75" customHeight="1" x14ac:dyDescent="0.25">
      <c r="A24" s="176" t="s">
        <v>348</v>
      </c>
      <c r="B24" s="182">
        <f ca="1">TODAY()</f>
        <v>44852</v>
      </c>
      <c r="L24" s="117" t="s">
        <v>25</v>
      </c>
      <c r="M24" s="155">
        <v>4469498</v>
      </c>
      <c r="N24" s="155">
        <v>72294</v>
      </c>
      <c r="O24" s="147">
        <v>1.617497088039865E-2</v>
      </c>
      <c r="P24" s="127">
        <v>2018</v>
      </c>
      <c r="S24" s="288"/>
    </row>
    <row r="25" spans="1:22" ht="13.5" customHeight="1" x14ac:dyDescent="0.25">
      <c r="A25" s="316"/>
      <c r="B25" s="317"/>
      <c r="C25" s="317"/>
      <c r="D25" s="317"/>
      <c r="E25" s="317"/>
      <c r="F25" s="317"/>
      <c r="G25" s="317"/>
      <c r="H25" s="317"/>
      <c r="I25" s="317"/>
      <c r="L25" s="108" t="s">
        <v>140</v>
      </c>
      <c r="M25" s="156">
        <v>140600</v>
      </c>
      <c r="N25" s="156">
        <v>2177</v>
      </c>
      <c r="O25" s="119">
        <v>1.5483641536273116E-2</v>
      </c>
      <c r="P25" s="108">
        <v>2018</v>
      </c>
      <c r="S25" s="288"/>
    </row>
    <row r="26" spans="1:22" x14ac:dyDescent="0.25">
      <c r="A26" s="317"/>
      <c r="B26" s="317"/>
      <c r="C26" s="317"/>
      <c r="D26" s="317"/>
      <c r="E26" s="317"/>
      <c r="F26" s="317"/>
      <c r="G26" s="317"/>
      <c r="H26" s="317"/>
      <c r="I26" s="317"/>
      <c r="S26" s="288"/>
    </row>
    <row r="27" spans="1:22" x14ac:dyDescent="0.25">
      <c r="A27" s="317"/>
      <c r="B27" s="317"/>
      <c r="C27" s="317"/>
      <c r="D27" s="317"/>
      <c r="E27" s="317"/>
      <c r="F27" s="317"/>
      <c r="G27" s="317"/>
      <c r="H27" s="317"/>
      <c r="I27" s="317"/>
      <c r="L27" s="108" t="s">
        <v>314</v>
      </c>
      <c r="M27" s="156">
        <v>71015000</v>
      </c>
      <c r="N27" s="156">
        <v>7906767</v>
      </c>
      <c r="O27" s="119">
        <v>0.11133939308596776</v>
      </c>
      <c r="P27" s="108">
        <v>2015</v>
      </c>
      <c r="S27" s="288"/>
    </row>
    <row r="28" spans="1:22" x14ac:dyDescent="0.25">
      <c r="A28" s="120"/>
      <c r="B28" s="121"/>
      <c r="C28" s="121"/>
      <c r="D28" s="121"/>
      <c r="E28" s="121"/>
      <c r="F28" s="121"/>
      <c r="G28" s="121"/>
      <c r="H28" s="121"/>
      <c r="I28" s="121"/>
      <c r="L28" s="139"/>
      <c r="M28" s="184"/>
      <c r="N28" s="184"/>
      <c r="O28" s="185"/>
      <c r="P28" s="129"/>
      <c r="R28" s="291"/>
    </row>
    <row r="29" spans="1:22" x14ac:dyDescent="0.25">
      <c r="A29" s="120"/>
      <c r="B29" s="121"/>
      <c r="C29" s="121"/>
      <c r="D29" s="121"/>
      <c r="E29" s="121"/>
      <c r="F29" s="121"/>
      <c r="G29" s="121"/>
      <c r="H29" s="121"/>
      <c r="I29" s="121"/>
      <c r="R29" s="291"/>
    </row>
    <row r="30" spans="1:22" x14ac:dyDescent="0.25">
      <c r="A30" s="121"/>
      <c r="B30" s="121"/>
      <c r="C30" s="121"/>
      <c r="D30" s="121"/>
      <c r="E30" s="121"/>
      <c r="F30" s="121"/>
      <c r="G30" s="121"/>
      <c r="H30" s="121"/>
      <c r="I30" s="121"/>
      <c r="R30" s="291"/>
    </row>
    <row r="31" spans="1:22" x14ac:dyDescent="0.25">
      <c r="A31" s="121"/>
      <c r="B31" s="121"/>
      <c r="C31" s="121"/>
      <c r="D31" s="121"/>
      <c r="E31" s="121"/>
      <c r="F31" s="121"/>
      <c r="G31" s="121"/>
      <c r="H31" s="121"/>
      <c r="I31" s="121"/>
      <c r="R31" s="291"/>
    </row>
    <row r="36" spans="17:17" x14ac:dyDescent="0.25">
      <c r="Q36" s="128"/>
    </row>
    <row r="37" spans="17:17" x14ac:dyDescent="0.25">
      <c r="Q37" s="129"/>
    </row>
    <row r="38" spans="17:17" x14ac:dyDescent="0.25">
      <c r="Q38" s="129"/>
    </row>
    <row r="39" spans="17:17" x14ac:dyDescent="0.25">
      <c r="Q39" s="129"/>
    </row>
    <row r="40" spans="17:17" x14ac:dyDescent="0.25">
      <c r="Q40" s="129"/>
    </row>
    <row r="41" spans="17:17" x14ac:dyDescent="0.25">
      <c r="Q41" s="128"/>
    </row>
    <row r="42" spans="17:17" x14ac:dyDescent="0.25">
      <c r="Q42" s="128"/>
    </row>
    <row r="43" spans="17:17" x14ac:dyDescent="0.25">
      <c r="Q43" s="128"/>
    </row>
    <row r="44" spans="17:17" x14ac:dyDescent="0.25">
      <c r="Q44" s="128"/>
    </row>
    <row r="45" spans="17:17" x14ac:dyDescent="0.25">
      <c r="Q45" s="129"/>
    </row>
    <row r="46" spans="17:17" x14ac:dyDescent="0.25">
      <c r="Q46" s="129"/>
    </row>
    <row r="50" spans="17:17" x14ac:dyDescent="0.25">
      <c r="Q50" s="109"/>
    </row>
    <row r="51" spans="17:17" x14ac:dyDescent="0.25">
      <c r="Q51" s="109"/>
    </row>
    <row r="52" spans="17:17" x14ac:dyDescent="0.25">
      <c r="Q52" s="109"/>
    </row>
  </sheetData>
  <sortState xmlns:xlrd2="http://schemas.microsoft.com/office/spreadsheetml/2017/richdata2" ref="R4:V24">
    <sortCondition descending="1" ref="U4"/>
  </sortState>
  <mergeCells count="11">
    <mergeCell ref="A17:I17"/>
    <mergeCell ref="K1:P1"/>
    <mergeCell ref="A1:I1"/>
    <mergeCell ref="A2:I2"/>
    <mergeCell ref="K2:P2"/>
    <mergeCell ref="A16:I16"/>
    <mergeCell ref="A25:I27"/>
    <mergeCell ref="A18:I18"/>
    <mergeCell ref="A20:I20"/>
    <mergeCell ref="A19:I19"/>
    <mergeCell ref="A21:I23"/>
  </mergeCells>
  <phoneticPr fontId="15" type="noConversion"/>
  <pageMargins left="0.70866141732283472" right="0.70866141732283472" top="0.74803149606299213" bottom="0.74803149606299213" header="0.31496062992125984" footer="0.31496062992125984"/>
  <pageSetup paperSize="9" orientation="landscape" r:id="rId1"/>
  <headerFooter>
    <oddHeader>&amp;COECD Affordable Housing Database, http://oe.cd/ahd</oddHeader>
    <oddFooter>&amp;R&amp;F - &amp;A</oddFooter>
  </headerFooter>
  <customProperties>
    <customPr name="CycleColor" r:id="rId2"/>
    <customPr name="DashStyle" r:id="rId3"/>
    <customPr name="GraphSizeIndex" r:id="rId4"/>
    <customPr name="GraphSizeName" r:id="rId5"/>
    <customPr name="PageSizeIndex" r:id="rId6"/>
    <customPr name="PageSizeName" r:id="rId7"/>
    <customPr name="PaletteIndex" r:id="rId8"/>
    <customPr name="PaletteName" r:id="rId9"/>
    <customPr name="SinglePanel" r:id="rId10"/>
    <customPr name="StartColorIndex" r:id="rId11"/>
    <customPr name="StartColorName" r:id="rId12"/>
    <customPr name="StyleTemplateIndex" r:id="rId13"/>
    <customPr name="StyleTemplateName" r:id="rId14"/>
  </customProperties>
  <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B44"/>
  <sheetViews>
    <sheetView showGridLines="0" zoomScaleNormal="100" workbookViewId="0">
      <selection activeCell="K12" sqref="K12"/>
    </sheetView>
  </sheetViews>
  <sheetFormatPr defaultRowHeight="12.75" x14ac:dyDescent="0.2"/>
  <cols>
    <col min="2" max="2" width="10.28515625" bestFit="1" customWidth="1"/>
    <col min="12" max="12" width="13.28515625" customWidth="1"/>
    <col min="13" max="18" width="11" customWidth="1"/>
    <col min="19" max="19" width="9.140625" style="89"/>
    <col min="20" max="20" width="9.28515625" customWidth="1"/>
    <col min="22" max="24" width="9.140625" style="74"/>
    <col min="25" max="25" width="11.42578125" customWidth="1"/>
  </cols>
  <sheetData>
    <row r="1" spans="1:28" ht="16.5" x14ac:dyDescent="0.2">
      <c r="A1" s="305" t="s">
        <v>303</v>
      </c>
      <c r="B1" s="321"/>
      <c r="C1" s="321"/>
      <c r="D1" s="321"/>
      <c r="E1" s="321"/>
      <c r="F1" s="321"/>
      <c r="G1" s="321"/>
      <c r="H1" s="321"/>
      <c r="I1" s="321"/>
      <c r="K1" s="95"/>
      <c r="L1" s="321" t="s">
        <v>310</v>
      </c>
      <c r="M1" s="321"/>
      <c r="N1" s="321"/>
      <c r="O1" s="321"/>
      <c r="P1" s="321"/>
      <c r="Q1" s="321"/>
      <c r="R1" s="321"/>
      <c r="S1" s="110"/>
    </row>
    <row r="2" spans="1:28" ht="30.6" customHeight="1" thickBot="1" x14ac:dyDescent="0.25">
      <c r="A2" s="319" t="s">
        <v>344</v>
      </c>
      <c r="B2" s="324"/>
      <c r="C2" s="324"/>
      <c r="D2" s="324"/>
      <c r="E2" s="324"/>
      <c r="F2" s="324"/>
      <c r="G2" s="324"/>
      <c r="H2" s="324"/>
      <c r="I2" s="324"/>
      <c r="K2" s="92"/>
      <c r="L2" s="323" t="s">
        <v>345</v>
      </c>
      <c r="M2" s="323"/>
      <c r="N2" s="323"/>
      <c r="O2" s="323"/>
      <c r="P2" s="323"/>
      <c r="Q2" s="323"/>
      <c r="R2" s="323"/>
      <c r="S2" s="110"/>
    </row>
    <row r="3" spans="1:28" ht="67.150000000000006" customHeight="1" x14ac:dyDescent="0.2">
      <c r="A3" s="84"/>
      <c r="B3" s="84"/>
      <c r="C3" s="84"/>
      <c r="D3" s="84"/>
      <c r="E3" s="84"/>
      <c r="F3" s="84"/>
      <c r="G3" s="84"/>
      <c r="H3" s="84"/>
      <c r="I3" s="84"/>
      <c r="J3" s="84"/>
      <c r="L3" s="73"/>
      <c r="M3" s="55" t="s">
        <v>356</v>
      </c>
      <c r="N3" s="55" t="s">
        <v>269</v>
      </c>
      <c r="O3" s="55" t="s">
        <v>308</v>
      </c>
      <c r="P3" s="55" t="s">
        <v>309</v>
      </c>
      <c r="Q3" s="3" t="s">
        <v>270</v>
      </c>
      <c r="R3" s="3" t="s">
        <v>271</v>
      </c>
      <c r="S3" s="55" t="s">
        <v>340</v>
      </c>
      <c r="T3" s="75"/>
      <c r="V3" s="102"/>
    </row>
    <row r="4" spans="1:28" ht="15.75" customHeight="1" x14ac:dyDescent="0.25">
      <c r="A4" s="84"/>
      <c r="B4" s="84"/>
      <c r="C4" s="84"/>
      <c r="D4" s="84"/>
      <c r="E4" s="84"/>
      <c r="F4" s="84"/>
      <c r="G4" s="84"/>
      <c r="H4" s="84"/>
      <c r="I4" s="84"/>
      <c r="J4" s="84"/>
      <c r="L4" s="96" t="s">
        <v>350</v>
      </c>
      <c r="M4" s="93">
        <v>464615</v>
      </c>
      <c r="N4" s="93">
        <v>230584</v>
      </c>
      <c r="O4" s="93">
        <v>5523639</v>
      </c>
      <c r="P4" s="93">
        <v>962894</v>
      </c>
      <c r="Q4" s="130">
        <v>8.4113932862013616E-2</v>
      </c>
      <c r="R4" s="130">
        <v>0.23946976510394705</v>
      </c>
      <c r="S4" s="112">
        <v>2017</v>
      </c>
      <c r="T4" s="139"/>
      <c r="U4" s="74"/>
      <c r="Z4" s="159"/>
      <c r="AA4" s="159"/>
    </row>
    <row r="5" spans="1:28" ht="12.75" customHeight="1" x14ac:dyDescent="0.25">
      <c r="A5" s="84"/>
      <c r="B5" s="84"/>
      <c r="C5" s="84"/>
      <c r="D5" s="84"/>
      <c r="E5" s="84"/>
      <c r="F5" s="84"/>
      <c r="G5" s="84"/>
      <c r="H5" s="84"/>
      <c r="I5" s="84"/>
      <c r="J5" s="84"/>
      <c r="L5" s="143" t="s">
        <v>8</v>
      </c>
      <c r="M5" s="111">
        <v>62876</v>
      </c>
      <c r="N5" s="111">
        <v>90913</v>
      </c>
      <c r="O5" s="111">
        <v>438189</v>
      </c>
      <c r="P5" s="111">
        <v>406467</v>
      </c>
      <c r="Q5" s="131">
        <v>0.1434905942412977</v>
      </c>
      <c r="R5" s="131">
        <v>0.22366637389997221</v>
      </c>
      <c r="S5" s="109">
        <v>2011</v>
      </c>
      <c r="T5" s="128"/>
      <c r="U5" s="74"/>
      <c r="Z5" s="159"/>
      <c r="AA5" s="159"/>
    </row>
    <row r="6" spans="1:28" ht="13.5" x14ac:dyDescent="0.25">
      <c r="A6" s="84"/>
      <c r="B6" s="84"/>
      <c r="C6" s="84"/>
      <c r="D6" s="84"/>
      <c r="E6" s="84"/>
      <c r="F6" s="84"/>
      <c r="G6" s="84"/>
      <c r="H6" s="84"/>
      <c r="I6" s="84"/>
      <c r="J6" s="84"/>
      <c r="L6" s="96" t="s">
        <v>32</v>
      </c>
      <c r="M6" s="93">
        <v>339477</v>
      </c>
      <c r="N6" s="93">
        <v>312460</v>
      </c>
      <c r="O6" s="93">
        <v>3341086</v>
      </c>
      <c r="P6" s="93">
        <v>1415486</v>
      </c>
      <c r="Q6" s="130">
        <v>0.10160678294422831</v>
      </c>
      <c r="R6" s="130">
        <v>0.22074397062210435</v>
      </c>
      <c r="S6" s="112">
        <v>2011</v>
      </c>
      <c r="T6" s="139"/>
      <c r="U6" s="74"/>
      <c r="Z6" s="159"/>
      <c r="AA6" s="159"/>
    </row>
    <row r="7" spans="1:28" ht="15" customHeight="1" x14ac:dyDescent="0.25">
      <c r="A7" s="84"/>
      <c r="B7" s="84"/>
      <c r="C7" s="84"/>
      <c r="D7" s="84"/>
      <c r="E7" s="84"/>
      <c r="F7" s="84"/>
      <c r="G7" s="84"/>
      <c r="H7" s="84"/>
      <c r="I7" s="84"/>
      <c r="J7" s="84"/>
      <c r="L7" s="105" t="s">
        <v>86</v>
      </c>
      <c r="M7" s="111">
        <v>642331</v>
      </c>
      <c r="N7" s="111">
        <v>785079</v>
      </c>
      <c r="O7" s="111">
        <v>4567674</v>
      </c>
      <c r="P7" s="111">
        <v>3860267</v>
      </c>
      <c r="Q7" s="131">
        <v>0.14062540365183679</v>
      </c>
      <c r="R7" s="131">
        <v>0.20337427437014072</v>
      </c>
      <c r="S7" s="109">
        <v>2010</v>
      </c>
      <c r="T7" s="128"/>
      <c r="U7" s="105"/>
      <c r="V7" s="105"/>
      <c r="W7" s="105"/>
      <c r="X7" s="105"/>
      <c r="Y7" s="97"/>
      <c r="Z7" s="167"/>
      <c r="AA7" s="167"/>
      <c r="AB7" s="97"/>
    </row>
    <row r="8" spans="1:28" ht="13.5" x14ac:dyDescent="0.25">
      <c r="A8" s="84"/>
      <c r="B8" s="84"/>
      <c r="C8" s="84"/>
      <c r="D8" s="84"/>
      <c r="E8" s="84"/>
      <c r="F8" s="84"/>
      <c r="G8" s="84"/>
      <c r="H8" s="84"/>
      <c r="I8" s="84"/>
      <c r="J8" s="84"/>
      <c r="L8" s="96" t="s">
        <v>20</v>
      </c>
      <c r="M8" s="93">
        <v>845247</v>
      </c>
      <c r="N8" s="93">
        <v>194628</v>
      </c>
      <c r="O8" s="93">
        <v>8805567</v>
      </c>
      <c r="P8" s="93">
        <v>1119097</v>
      </c>
      <c r="Q8" s="130">
        <v>9.5990070826784915E-2</v>
      </c>
      <c r="R8" s="130">
        <v>0.17391521914543601</v>
      </c>
      <c r="S8" s="112">
        <v>2016</v>
      </c>
      <c r="T8" s="139"/>
      <c r="U8" s="74"/>
      <c r="Z8" s="159"/>
      <c r="AA8" s="159"/>
    </row>
    <row r="9" spans="1:28" ht="13.5" x14ac:dyDescent="0.25">
      <c r="A9" s="84"/>
      <c r="B9" s="84"/>
      <c r="C9" s="84"/>
      <c r="D9" s="84"/>
      <c r="E9" s="84"/>
      <c r="F9" s="84"/>
      <c r="G9" s="84"/>
      <c r="H9" s="84"/>
      <c r="I9" s="84"/>
      <c r="J9" s="84"/>
      <c r="L9" s="105" t="s">
        <v>26</v>
      </c>
      <c r="M9" s="111">
        <v>5241900</v>
      </c>
      <c r="N9" s="111">
        <v>3246700</v>
      </c>
      <c r="O9" s="111">
        <v>42849600</v>
      </c>
      <c r="P9" s="111">
        <v>19557800</v>
      </c>
      <c r="Q9" s="131">
        <v>0.12233253052537246</v>
      </c>
      <c r="R9" s="131">
        <v>0.1660053789281003</v>
      </c>
      <c r="S9" s="109">
        <v>2018</v>
      </c>
      <c r="T9" s="128"/>
      <c r="U9" s="74"/>
    </row>
    <row r="10" spans="1:28" ht="12.75" customHeight="1" x14ac:dyDescent="0.25">
      <c r="A10" s="84"/>
      <c r="B10" s="84"/>
      <c r="C10" s="84"/>
      <c r="D10" s="84"/>
      <c r="E10" s="84"/>
      <c r="F10" s="84"/>
      <c r="G10" s="84"/>
      <c r="H10" s="84"/>
      <c r="I10" s="84"/>
      <c r="J10" s="84"/>
      <c r="L10" s="96" t="s">
        <v>5</v>
      </c>
      <c r="M10" s="93">
        <v>11098000</v>
      </c>
      <c r="N10" s="93">
        <v>4746000</v>
      </c>
      <c r="O10" s="93">
        <v>108660000</v>
      </c>
      <c r="P10" s="93">
        <v>28740000</v>
      </c>
      <c r="Q10" s="130">
        <v>0.10213510031290263</v>
      </c>
      <c r="R10" s="130">
        <v>0.16513569937369521</v>
      </c>
      <c r="S10" s="112">
        <v>2017</v>
      </c>
      <c r="T10" s="139"/>
      <c r="U10" s="74"/>
      <c r="Z10" s="159"/>
      <c r="AA10" s="159"/>
    </row>
    <row r="11" spans="1:28" ht="13.5" x14ac:dyDescent="0.25">
      <c r="A11" s="84"/>
      <c r="B11" s="84"/>
      <c r="C11" s="84"/>
      <c r="D11" s="84"/>
      <c r="E11" s="84"/>
      <c r="F11" s="84"/>
      <c r="G11" s="84"/>
      <c r="H11" s="84"/>
      <c r="I11" s="84"/>
      <c r="J11" s="84"/>
      <c r="L11" s="105" t="s">
        <v>21</v>
      </c>
      <c r="M11" s="111">
        <v>2833825</v>
      </c>
      <c r="N11" s="111">
        <v>609540</v>
      </c>
      <c r="O11" s="111">
        <v>21299258</v>
      </c>
      <c r="P11" s="111">
        <v>3909364</v>
      </c>
      <c r="Q11" s="131">
        <v>0.13304806204986108</v>
      </c>
      <c r="R11" s="131">
        <v>0.15591794470916498</v>
      </c>
      <c r="S11" s="109">
        <v>2011</v>
      </c>
      <c r="T11" s="128"/>
      <c r="U11" s="165"/>
      <c r="V11" s="111"/>
      <c r="W11" s="111"/>
      <c r="X11" s="111"/>
      <c r="Y11" s="131"/>
      <c r="Z11" s="163"/>
      <c r="AA11" s="164"/>
    </row>
    <row r="12" spans="1:28" ht="13.5" x14ac:dyDescent="0.25">
      <c r="A12" s="84"/>
      <c r="B12" s="84"/>
      <c r="C12" s="84"/>
      <c r="D12" s="84"/>
      <c r="E12" s="84"/>
      <c r="F12" s="84"/>
      <c r="G12" s="84"/>
      <c r="H12" s="84"/>
      <c r="I12" s="84"/>
      <c r="J12" s="84"/>
      <c r="L12" s="96" t="s">
        <v>27</v>
      </c>
      <c r="M12" s="93">
        <v>71158</v>
      </c>
      <c r="N12" s="93">
        <v>134571</v>
      </c>
      <c r="O12" s="93">
        <v>1121120</v>
      </c>
      <c r="P12" s="93">
        <v>873777</v>
      </c>
      <c r="Q12" s="130">
        <v>6.3470458113315253E-2</v>
      </c>
      <c r="R12" s="130">
        <v>0.15401069151511199</v>
      </c>
      <c r="S12" s="112">
        <v>2011</v>
      </c>
      <c r="T12" s="139"/>
    </row>
    <row r="13" spans="1:28" ht="13.5" x14ac:dyDescent="0.25">
      <c r="A13" s="84"/>
      <c r="B13" s="84"/>
      <c r="C13" s="84"/>
      <c r="D13" s="84"/>
      <c r="E13" s="84"/>
      <c r="F13" s="84"/>
      <c r="G13" s="84"/>
      <c r="H13" s="84"/>
      <c r="I13" s="84"/>
      <c r="J13" s="84"/>
      <c r="L13" s="105" t="s">
        <v>321</v>
      </c>
      <c r="M13" s="111">
        <v>368591</v>
      </c>
      <c r="N13" s="111">
        <v>181522</v>
      </c>
      <c r="O13" s="111">
        <v>3225233</v>
      </c>
      <c r="P13" s="111">
        <v>1230258</v>
      </c>
      <c r="Q13" s="131">
        <v>0.11428352618244945</v>
      </c>
      <c r="R13" s="131">
        <v>0.14754791271424367</v>
      </c>
      <c r="S13" s="109">
        <v>2018</v>
      </c>
      <c r="T13" s="128"/>
      <c r="U13" s="141"/>
      <c r="V13" s="141"/>
      <c r="W13" s="141"/>
      <c r="X13" s="141"/>
      <c r="Y13" s="142"/>
      <c r="Z13" s="142"/>
      <c r="AA13" s="128"/>
    </row>
    <row r="14" spans="1:28" ht="13.5" x14ac:dyDescent="0.25">
      <c r="A14" s="84"/>
      <c r="B14" s="84"/>
      <c r="C14" s="84"/>
      <c r="D14" s="84"/>
      <c r="E14" s="84"/>
      <c r="F14" s="84"/>
      <c r="G14" s="84"/>
      <c r="H14" s="84"/>
      <c r="I14" s="84"/>
      <c r="J14" s="84"/>
      <c r="L14" s="96" t="s">
        <v>31</v>
      </c>
      <c r="M14" s="93">
        <v>206729</v>
      </c>
      <c r="N14" s="93">
        <v>115859</v>
      </c>
      <c r="O14" s="93">
        <v>2151639</v>
      </c>
      <c r="P14" s="93">
        <v>851026</v>
      </c>
      <c r="Q14" s="130">
        <v>9.607977918228848E-2</v>
      </c>
      <c r="R14" s="130">
        <v>0.13614037643973276</v>
      </c>
      <c r="S14" s="112">
        <v>2017</v>
      </c>
      <c r="T14" s="139"/>
      <c r="U14" s="74"/>
      <c r="Z14" s="159"/>
      <c r="AA14" s="159"/>
    </row>
    <row r="15" spans="1:28" ht="25.5" customHeight="1" x14ac:dyDescent="0.25">
      <c r="A15" s="325" t="s">
        <v>352</v>
      </c>
      <c r="B15" s="326"/>
      <c r="C15" s="326"/>
      <c r="D15" s="326"/>
      <c r="E15" s="326"/>
      <c r="F15" s="326"/>
      <c r="G15" s="326"/>
      <c r="H15" s="326"/>
      <c r="I15" s="326"/>
      <c r="L15" s="105" t="s">
        <v>322</v>
      </c>
      <c r="M15" s="111">
        <v>33711</v>
      </c>
      <c r="N15" s="111">
        <v>23140</v>
      </c>
      <c r="O15" s="111">
        <v>277784</v>
      </c>
      <c r="P15" s="111">
        <v>177626</v>
      </c>
      <c r="Q15" s="131">
        <v>0.12135688160585203</v>
      </c>
      <c r="R15" s="131">
        <v>0.13027372118946551</v>
      </c>
      <c r="S15" s="109">
        <v>2017</v>
      </c>
      <c r="T15" s="128"/>
      <c r="U15" s="165"/>
      <c r="V15" s="111"/>
      <c r="W15" s="111"/>
      <c r="X15" s="111"/>
      <c r="Y15" s="131"/>
      <c r="Z15" s="163"/>
      <c r="AA15" s="164"/>
      <c r="AB15" s="97"/>
    </row>
    <row r="16" spans="1:28" ht="38.25" customHeight="1" x14ac:dyDescent="0.25">
      <c r="A16" s="326"/>
      <c r="B16" s="326"/>
      <c r="C16" s="326"/>
      <c r="D16" s="326"/>
      <c r="E16" s="326"/>
      <c r="F16" s="326"/>
      <c r="G16" s="326"/>
      <c r="H16" s="326"/>
      <c r="I16" s="326"/>
      <c r="L16" s="96" t="s">
        <v>7</v>
      </c>
      <c r="M16" s="93">
        <v>481905</v>
      </c>
      <c r="N16" s="93">
        <v>253223</v>
      </c>
      <c r="O16" s="93">
        <v>3817239</v>
      </c>
      <c r="P16" s="93">
        <v>2042301</v>
      </c>
      <c r="Q16" s="130">
        <v>0.12624438763200313</v>
      </c>
      <c r="R16" s="130">
        <v>0.12398906919205348</v>
      </c>
      <c r="S16" s="112">
        <v>2011</v>
      </c>
      <c r="T16" s="139"/>
      <c r="U16" s="74"/>
      <c r="Z16" s="159"/>
      <c r="AA16" s="159"/>
    </row>
    <row r="17" spans="1:28" ht="13.5" x14ac:dyDescent="0.25">
      <c r="A17" s="304" t="s">
        <v>341</v>
      </c>
      <c r="B17" s="322"/>
      <c r="C17" s="322"/>
      <c r="D17" s="322"/>
      <c r="E17" s="322"/>
      <c r="F17" s="322"/>
      <c r="G17" s="322"/>
      <c r="H17" s="322"/>
      <c r="I17" s="322"/>
      <c r="L17" s="105" t="s">
        <v>18</v>
      </c>
      <c r="M17" s="111">
        <v>95596</v>
      </c>
      <c r="N17" s="111">
        <v>87716</v>
      </c>
      <c r="O17" s="111">
        <v>1228778</v>
      </c>
      <c r="P17" s="111">
        <v>774867</v>
      </c>
      <c r="Q17" s="131">
        <v>7.7797616819311549E-2</v>
      </c>
      <c r="R17" s="131">
        <v>0.11320136229830409</v>
      </c>
      <c r="S17" s="109">
        <v>2016</v>
      </c>
      <c r="T17" s="105"/>
      <c r="U17" s="143"/>
      <c r="V17" s="143"/>
      <c r="W17" s="143"/>
      <c r="X17" s="143"/>
      <c r="Y17" s="132"/>
      <c r="Z17" s="166"/>
      <c r="AA17" s="166"/>
      <c r="AB17" s="132"/>
    </row>
    <row r="18" spans="1:28" ht="16.5" customHeight="1" x14ac:dyDescent="0.25">
      <c r="B18" s="180"/>
      <c r="C18" s="180"/>
      <c r="D18" s="180"/>
      <c r="E18" s="180"/>
      <c r="F18" s="180"/>
      <c r="G18" s="180"/>
      <c r="H18" s="180"/>
      <c r="I18" s="180"/>
      <c r="L18" s="96" t="s">
        <v>13</v>
      </c>
      <c r="M18" s="93">
        <v>513221</v>
      </c>
      <c r="N18" s="93">
        <v>456744</v>
      </c>
      <c r="O18" s="93">
        <v>9087782</v>
      </c>
      <c r="P18" s="93">
        <v>4382646</v>
      </c>
      <c r="Q18" s="130">
        <v>5.6473735835652746E-2</v>
      </c>
      <c r="R18" s="130">
        <v>0.1042164938715105</v>
      </c>
      <c r="S18" s="112">
        <v>2010</v>
      </c>
      <c r="T18" s="140"/>
      <c r="U18" s="74"/>
      <c r="Z18" s="159"/>
      <c r="AA18" s="159"/>
    </row>
    <row r="19" spans="1:28" ht="18" customHeight="1" x14ac:dyDescent="0.25">
      <c r="A19" s="181" t="s">
        <v>342</v>
      </c>
      <c r="B19" s="180"/>
      <c r="C19" s="180"/>
      <c r="D19" s="180"/>
      <c r="E19" s="180"/>
      <c r="F19" s="180"/>
      <c r="G19" s="180"/>
      <c r="H19" s="180"/>
      <c r="I19" s="180"/>
      <c r="L19" s="105" t="s">
        <v>23</v>
      </c>
      <c r="M19" s="111">
        <v>1097616</v>
      </c>
      <c r="N19" s="111">
        <v>733372</v>
      </c>
      <c r="O19" s="111">
        <v>27843642</v>
      </c>
      <c r="P19" s="111">
        <v>12701675</v>
      </c>
      <c r="Q19" s="131">
        <v>3.9420705093105274E-2</v>
      </c>
      <c r="R19" s="131">
        <v>5.773821169255236E-2</v>
      </c>
      <c r="S19" s="109">
        <v>2011</v>
      </c>
      <c r="T19" s="128"/>
      <c r="U19" s="74"/>
      <c r="Z19" s="159"/>
      <c r="AA19" s="159"/>
    </row>
    <row r="20" spans="1:28" ht="13.5" x14ac:dyDescent="0.25">
      <c r="A20" s="303" t="s">
        <v>377</v>
      </c>
      <c r="B20" s="303"/>
      <c r="C20" s="303"/>
      <c r="D20" s="303"/>
      <c r="E20" s="303"/>
      <c r="F20" s="303"/>
      <c r="G20" s="303"/>
      <c r="H20" s="303"/>
      <c r="I20" s="303"/>
      <c r="L20" s="157"/>
      <c r="M20" s="158"/>
      <c r="N20" s="158"/>
      <c r="O20" s="158"/>
      <c r="P20" s="158"/>
      <c r="Q20" s="131"/>
      <c r="R20" s="131"/>
      <c r="S20" s="109"/>
      <c r="T20" s="139"/>
    </row>
    <row r="21" spans="1:28" ht="13.9" customHeight="1" x14ac:dyDescent="0.25">
      <c r="A21" s="303"/>
      <c r="B21" s="303"/>
      <c r="C21" s="303"/>
      <c r="D21" s="303"/>
      <c r="E21" s="303"/>
      <c r="F21" s="303"/>
      <c r="G21" s="303"/>
      <c r="H21" s="303"/>
      <c r="I21" s="303"/>
      <c r="L21" s="105"/>
      <c r="M21" s="111"/>
      <c r="N21" s="111"/>
      <c r="O21" s="111"/>
      <c r="P21" s="111"/>
      <c r="Q21" s="131"/>
      <c r="R21" s="131"/>
      <c r="S21" s="109"/>
      <c r="T21" s="128"/>
    </row>
    <row r="22" spans="1:28" ht="13.15" customHeight="1" x14ac:dyDescent="0.25">
      <c r="A22" s="303"/>
      <c r="B22" s="303"/>
      <c r="C22" s="303"/>
      <c r="D22" s="303"/>
      <c r="E22" s="303"/>
      <c r="F22" s="303"/>
      <c r="G22" s="303"/>
      <c r="H22" s="303"/>
      <c r="I22" s="303"/>
      <c r="L22" s="157"/>
      <c r="M22" s="158"/>
      <c r="N22" s="158"/>
      <c r="O22" s="158"/>
      <c r="P22" s="158"/>
      <c r="Q22" s="131"/>
      <c r="R22" s="131"/>
      <c r="S22" s="109"/>
      <c r="T22" s="139"/>
    </row>
    <row r="23" spans="1:28" ht="21" customHeight="1" x14ac:dyDescent="0.25">
      <c r="A23" s="318" t="s">
        <v>379</v>
      </c>
      <c r="B23" s="318"/>
      <c r="C23" s="318"/>
      <c r="D23" s="318"/>
      <c r="E23" s="318"/>
      <c r="F23" s="318"/>
      <c r="G23" s="318"/>
      <c r="H23" s="318"/>
      <c r="I23" s="318"/>
      <c r="L23" s="140"/>
      <c r="M23" s="141"/>
      <c r="N23" s="141"/>
      <c r="O23" s="141"/>
      <c r="P23" s="141"/>
      <c r="Q23" s="142"/>
      <c r="R23" s="142"/>
      <c r="S23" s="128"/>
    </row>
    <row r="24" spans="1:28" ht="29.45" customHeight="1" x14ac:dyDescent="0.25">
      <c r="A24" s="318"/>
      <c r="B24" s="318"/>
      <c r="C24" s="318"/>
      <c r="D24" s="318"/>
      <c r="E24" s="318"/>
      <c r="F24" s="318"/>
      <c r="G24" s="318"/>
      <c r="H24" s="318"/>
      <c r="I24" s="318"/>
      <c r="L24" s="140"/>
      <c r="M24" s="141"/>
      <c r="N24" s="141"/>
      <c r="O24" s="141"/>
      <c r="P24" s="141"/>
      <c r="Q24" s="142"/>
      <c r="R24" s="142"/>
      <c r="S24" s="128"/>
    </row>
    <row r="25" spans="1:28" ht="12.75" customHeight="1" x14ac:dyDescent="0.25">
      <c r="A25" s="314"/>
      <c r="B25" s="314"/>
      <c r="C25" s="314"/>
      <c r="D25" s="314"/>
      <c r="E25" s="314"/>
      <c r="F25" s="314"/>
      <c r="G25" s="314"/>
      <c r="H25" s="314"/>
      <c r="I25" s="314"/>
      <c r="L25" s="140"/>
      <c r="M25" s="141"/>
      <c r="N25" s="141"/>
      <c r="O25" s="141"/>
      <c r="P25" s="141"/>
      <c r="Q25" s="142"/>
      <c r="R25" s="142"/>
      <c r="S25" s="128"/>
    </row>
    <row r="26" spans="1:28" ht="13.5" customHeight="1" x14ac:dyDescent="0.25">
      <c r="A26" s="176" t="s">
        <v>348</v>
      </c>
      <c r="B26" s="182">
        <f ca="1">TODAY()</f>
        <v>44852</v>
      </c>
      <c r="C26" s="89"/>
      <c r="L26" s="143"/>
      <c r="M26" s="144"/>
      <c r="N26" s="144"/>
      <c r="O26" s="144"/>
      <c r="P26" s="144"/>
      <c r="Q26" s="142"/>
      <c r="R26" s="142"/>
      <c r="S26" s="128"/>
    </row>
    <row r="27" spans="1:28" ht="13.5" customHeight="1" x14ac:dyDescent="0.2"/>
    <row r="28" spans="1:28" ht="13.5" customHeight="1" x14ac:dyDescent="0.2"/>
    <row r="29" spans="1:28" ht="13.5" customHeight="1" x14ac:dyDescent="0.2"/>
    <row r="30" spans="1:28" ht="13.5" customHeight="1" x14ac:dyDescent="0.2"/>
    <row r="31" spans="1:28" ht="13.5" customHeight="1" x14ac:dyDescent="0.2"/>
    <row r="32" spans="1:28" ht="13.5" customHeight="1" x14ac:dyDescent="0.2"/>
    <row r="33" spans="12:19" ht="13.5" customHeight="1" x14ac:dyDescent="0.2"/>
    <row r="34" spans="12:19" ht="13.5" customHeight="1" x14ac:dyDescent="0.25">
      <c r="L34" s="143"/>
      <c r="M34" s="144"/>
      <c r="N34" s="144"/>
      <c r="O34" s="144"/>
      <c r="P34" s="144"/>
      <c r="Q34" s="142"/>
      <c r="R34" s="142"/>
      <c r="S34" s="128"/>
    </row>
    <row r="35" spans="12:19" ht="15" customHeight="1" x14ac:dyDescent="0.25">
      <c r="L35" s="143"/>
      <c r="M35" s="144"/>
      <c r="N35" s="144"/>
      <c r="O35" s="144"/>
      <c r="P35" s="144"/>
      <c r="Q35" s="142"/>
      <c r="R35" s="142"/>
      <c r="S35" s="128"/>
    </row>
    <row r="36" spans="12:19" ht="13.5" customHeight="1" x14ac:dyDescent="0.2"/>
    <row r="37" spans="12:19" ht="13.5" x14ac:dyDescent="0.25">
      <c r="L37" s="143"/>
      <c r="M37" s="144"/>
      <c r="N37" s="144"/>
      <c r="O37" s="144"/>
      <c r="P37" s="144"/>
      <c r="Q37" s="142"/>
      <c r="R37" s="142"/>
      <c r="S37" s="128"/>
    </row>
    <row r="38" spans="12:19" ht="13.5" customHeight="1" x14ac:dyDescent="0.2"/>
    <row r="39" spans="12:19" ht="13.5" x14ac:dyDescent="0.25">
      <c r="L39" s="140"/>
      <c r="M39" s="141"/>
      <c r="N39" s="141"/>
      <c r="O39" s="141"/>
      <c r="P39" s="141"/>
      <c r="Q39" s="142"/>
      <c r="R39" s="142"/>
      <c r="S39" s="128"/>
    </row>
    <row r="40" spans="12:19" ht="13.5" x14ac:dyDescent="0.25">
      <c r="L40" s="143"/>
      <c r="M40" s="144"/>
      <c r="N40" s="144"/>
      <c r="O40" s="144"/>
      <c r="P40" s="144"/>
      <c r="Q40" s="142"/>
      <c r="R40" s="142"/>
      <c r="S40" s="128"/>
    </row>
    <row r="41" spans="12:19" ht="12.75" customHeight="1" x14ac:dyDescent="0.25">
      <c r="L41" s="140"/>
      <c r="M41" s="141"/>
      <c r="N41" s="141"/>
      <c r="O41" s="141"/>
      <c r="P41" s="141"/>
      <c r="Q41" s="142"/>
      <c r="R41" s="142"/>
      <c r="S41" s="128"/>
    </row>
    <row r="43" spans="12:19" ht="12.75" customHeight="1" x14ac:dyDescent="0.25">
      <c r="L43" s="143"/>
      <c r="M43" s="144"/>
      <c r="N43" s="144"/>
      <c r="O43" s="144"/>
      <c r="P43" s="144"/>
      <c r="Q43" s="142"/>
      <c r="R43" s="142"/>
      <c r="S43" s="128"/>
    </row>
    <row r="44" spans="12:19" ht="12.75" customHeight="1" x14ac:dyDescent="0.25">
      <c r="L44" s="140"/>
      <c r="M44" s="141"/>
      <c r="N44" s="141"/>
      <c r="O44" s="141"/>
      <c r="P44" s="141"/>
      <c r="Q44" s="142"/>
      <c r="R44" s="142"/>
      <c r="S44" s="128"/>
    </row>
  </sheetData>
  <sortState xmlns:xlrd2="http://schemas.microsoft.com/office/spreadsheetml/2017/richdata2" ref="U4:AB19">
    <sortCondition ref="U4:U19"/>
  </sortState>
  <mergeCells count="9">
    <mergeCell ref="A23:I24"/>
    <mergeCell ref="A17:I17"/>
    <mergeCell ref="A1:I1"/>
    <mergeCell ref="A25:I25"/>
    <mergeCell ref="L1:R1"/>
    <mergeCell ref="L2:R2"/>
    <mergeCell ref="A2:I2"/>
    <mergeCell ref="A20:I22"/>
    <mergeCell ref="A15:I16"/>
  </mergeCells>
  <phoneticPr fontId="15" type="noConversion"/>
  <pageMargins left="0.70866141732283472" right="0.70866141732283472" top="0.74803149606299213" bottom="0.74803149606299213" header="0.31496062992125984" footer="0.31496062992125984"/>
  <pageSetup paperSize="9" orientation="landscape" r:id="rId1"/>
  <headerFooter>
    <oddHeader>&amp;COECD Affordable Housing Database, http://oe.cd/ahd</oddHeader>
    <oddFooter>&amp;R&amp;F - &amp;A</oddFooter>
  </headerFooter>
  <customProperties>
    <customPr name="CycleColor" r:id="rId2"/>
    <customPr name="DashStyle" r:id="rId3"/>
    <customPr name="GraphSizeIndex" r:id="rId4"/>
    <customPr name="GraphSizeName" r:id="rId5"/>
    <customPr name="PageSizeIndex" r:id="rId6"/>
    <customPr name="PageSizeName" r:id="rId7"/>
    <customPr name="PaletteIndex" r:id="rId8"/>
    <customPr name="PaletteName" r:id="rId9"/>
    <customPr name="SinglePanel" r:id="rId10"/>
    <customPr name="StartColorIndex" r:id="rId11"/>
    <customPr name="StartColorName" r:id="rId12"/>
    <customPr name="StyleTemplateIndex" r:id="rId13"/>
    <customPr name="StyleTemplateName" r:id="rId14"/>
  </customProperties>
  <drawing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Y54"/>
  <sheetViews>
    <sheetView showGridLines="0" zoomScaleNormal="100" workbookViewId="0">
      <selection activeCell="A35" sqref="A35"/>
    </sheetView>
  </sheetViews>
  <sheetFormatPr defaultRowHeight="12.75" x14ac:dyDescent="0.2"/>
  <cols>
    <col min="1" max="1" width="11.7109375" customWidth="1"/>
    <col min="12" max="12" width="15.28515625" customWidth="1"/>
    <col min="13" max="13" width="14.28515625" customWidth="1"/>
    <col min="14" max="14" width="14.42578125" customWidth="1"/>
    <col min="15" max="15" width="13" customWidth="1"/>
    <col min="16" max="17" width="9.140625" style="89"/>
  </cols>
  <sheetData>
    <row r="1" spans="1:18" ht="26.25" customHeight="1" x14ac:dyDescent="0.2">
      <c r="A1" s="329" t="s">
        <v>305</v>
      </c>
      <c r="B1" s="330"/>
      <c r="C1" s="330"/>
      <c r="D1" s="330"/>
      <c r="E1" s="330"/>
      <c r="F1" s="330"/>
      <c r="G1" s="330"/>
      <c r="H1" s="330"/>
      <c r="I1" s="330"/>
      <c r="J1" s="84"/>
      <c r="L1" s="305" t="s">
        <v>305</v>
      </c>
      <c r="M1" s="305"/>
      <c r="N1" s="305"/>
      <c r="O1" s="305"/>
      <c r="P1" s="168"/>
      <c r="Q1" s="98"/>
      <c r="R1" s="99"/>
    </row>
    <row r="2" spans="1:18" x14ac:dyDescent="0.2">
      <c r="A2" s="330" t="s">
        <v>346</v>
      </c>
      <c r="B2" s="330"/>
      <c r="C2" s="330"/>
      <c r="D2" s="330"/>
      <c r="E2" s="330"/>
      <c r="F2" s="330"/>
      <c r="G2" s="330"/>
      <c r="H2" s="330"/>
      <c r="I2" s="330"/>
      <c r="J2" s="84"/>
      <c r="L2" s="331" t="s">
        <v>346</v>
      </c>
      <c r="M2" s="331"/>
      <c r="N2" s="331"/>
      <c r="O2" s="331"/>
      <c r="P2" s="173"/>
      <c r="Q2" s="113"/>
      <c r="R2" s="101"/>
    </row>
    <row r="3" spans="1:18" x14ac:dyDescent="0.2">
      <c r="A3" s="174"/>
      <c r="B3" s="174"/>
      <c r="C3" s="174"/>
      <c r="D3" s="174"/>
      <c r="E3" s="174"/>
      <c r="F3" s="174"/>
      <c r="G3" s="174"/>
      <c r="H3" s="174"/>
      <c r="I3" s="174"/>
      <c r="J3" s="84"/>
      <c r="L3" s="172"/>
      <c r="M3" s="172"/>
      <c r="N3" s="172"/>
      <c r="O3" s="172"/>
      <c r="P3" s="173"/>
      <c r="Q3" s="113"/>
      <c r="R3" s="173"/>
    </row>
    <row r="4" spans="1:18" ht="31.5" customHeight="1" x14ac:dyDescent="0.25">
      <c r="A4" s="84"/>
      <c r="B4" s="84"/>
      <c r="C4" s="84"/>
      <c r="D4" s="84"/>
      <c r="E4" s="84"/>
      <c r="F4" s="84"/>
      <c r="G4" s="84"/>
      <c r="H4" s="84"/>
      <c r="I4" s="84"/>
      <c r="J4" s="84"/>
      <c r="L4" s="88"/>
      <c r="M4" s="100" t="s">
        <v>286</v>
      </c>
      <c r="N4" s="100" t="s">
        <v>301</v>
      </c>
      <c r="O4" s="171" t="s">
        <v>326</v>
      </c>
      <c r="Q4" s="108"/>
    </row>
    <row r="5" spans="1:18" ht="13.5" x14ac:dyDescent="0.25">
      <c r="A5" s="84"/>
      <c r="B5" s="84"/>
      <c r="C5" s="84"/>
      <c r="D5" s="84"/>
      <c r="E5" s="84"/>
      <c r="F5" s="84"/>
      <c r="G5" s="84"/>
      <c r="H5" s="84"/>
      <c r="I5" s="84"/>
      <c r="J5" s="84"/>
      <c r="L5" s="96" t="s">
        <v>20</v>
      </c>
      <c r="M5" s="160">
        <v>0.88724081742213134</v>
      </c>
      <c r="N5" s="160">
        <v>0.11275918257786863</v>
      </c>
      <c r="O5" s="137">
        <v>2016</v>
      </c>
      <c r="Q5" s="109"/>
    </row>
    <row r="6" spans="1:18" ht="13.5" x14ac:dyDescent="0.25">
      <c r="A6" s="84"/>
      <c r="B6" s="84"/>
      <c r="C6" s="84"/>
      <c r="D6" s="84"/>
      <c r="E6" s="84"/>
      <c r="F6" s="84"/>
      <c r="G6" s="84"/>
      <c r="H6" s="84"/>
      <c r="I6" s="84"/>
      <c r="J6" s="84"/>
      <c r="L6" s="105" t="s">
        <v>1</v>
      </c>
      <c r="M6" s="161">
        <v>0.85155490614169382</v>
      </c>
      <c r="N6" s="161">
        <v>0.14844509385830612</v>
      </c>
      <c r="O6" s="138">
        <v>2017</v>
      </c>
      <c r="Q6" s="109"/>
    </row>
    <row r="7" spans="1:18" ht="13.5" x14ac:dyDescent="0.25">
      <c r="A7" s="84"/>
      <c r="B7" s="84"/>
      <c r="C7" s="84"/>
      <c r="D7" s="84"/>
      <c r="E7" s="84"/>
      <c r="F7" s="84"/>
      <c r="G7" s="84"/>
      <c r="H7" s="84"/>
      <c r="I7" s="84"/>
      <c r="J7" s="84"/>
      <c r="L7" s="96" t="s">
        <v>21</v>
      </c>
      <c r="M7" s="160">
        <v>0.83053908933870413</v>
      </c>
      <c r="N7" s="160">
        <v>0.15244097312936974</v>
      </c>
      <c r="O7" s="137">
        <v>2011</v>
      </c>
      <c r="Q7" s="109"/>
    </row>
    <row r="8" spans="1:18" ht="13.5" x14ac:dyDescent="0.25">
      <c r="A8" s="84"/>
      <c r="B8" s="84"/>
      <c r="C8" s="84"/>
      <c r="D8" s="84"/>
      <c r="E8" s="84"/>
      <c r="F8" s="84"/>
      <c r="G8" s="84"/>
      <c r="H8" s="84"/>
      <c r="I8" s="84"/>
      <c r="J8" s="84"/>
      <c r="L8" s="105" t="s">
        <v>22</v>
      </c>
      <c r="M8" s="161">
        <v>0.79395239399647199</v>
      </c>
      <c r="N8" s="161">
        <v>0.20604760600352803</v>
      </c>
      <c r="O8" s="138">
        <v>2011</v>
      </c>
      <c r="Q8" s="109"/>
    </row>
    <row r="9" spans="1:18" ht="15" customHeight="1" x14ac:dyDescent="0.25">
      <c r="A9" s="84"/>
      <c r="B9" s="84"/>
      <c r="C9" s="84"/>
      <c r="D9" s="84"/>
      <c r="E9" s="84"/>
      <c r="F9" s="84"/>
      <c r="G9" s="84"/>
      <c r="H9" s="84"/>
      <c r="I9" s="84"/>
      <c r="J9" s="84"/>
      <c r="L9" s="96" t="s">
        <v>5</v>
      </c>
      <c r="M9" s="160">
        <v>0.78903095558546432</v>
      </c>
      <c r="N9" s="160">
        <v>0.21096904441453568</v>
      </c>
      <c r="O9" s="137">
        <v>2019</v>
      </c>
      <c r="Q9" s="109"/>
    </row>
    <row r="10" spans="1:18" ht="12.75" customHeight="1" x14ac:dyDescent="0.25">
      <c r="A10" s="84"/>
      <c r="B10" s="84"/>
      <c r="C10" s="84"/>
      <c r="D10" s="84"/>
      <c r="E10" s="84"/>
      <c r="F10" s="84"/>
      <c r="G10" s="84"/>
      <c r="H10" s="84"/>
      <c r="I10" s="84"/>
      <c r="J10" s="84"/>
      <c r="L10" s="105" t="s">
        <v>11</v>
      </c>
      <c r="M10" s="161">
        <v>0.72387824372218457</v>
      </c>
      <c r="N10" s="161">
        <v>0.27612175627781538</v>
      </c>
      <c r="O10" s="138">
        <v>2018</v>
      </c>
      <c r="Q10" s="109"/>
    </row>
    <row r="11" spans="1:18" ht="13.5" x14ac:dyDescent="0.25">
      <c r="A11" s="84"/>
      <c r="B11" s="84"/>
      <c r="C11" s="84"/>
      <c r="D11" s="84"/>
      <c r="E11" s="84"/>
      <c r="F11" s="84"/>
      <c r="G11" s="84"/>
      <c r="H11" s="84"/>
      <c r="I11" s="84"/>
      <c r="J11" s="84"/>
      <c r="L11" s="96" t="s">
        <v>31</v>
      </c>
      <c r="M11" s="160">
        <v>0.71657644126134612</v>
      </c>
      <c r="N11" s="160">
        <v>0.28342355873865382</v>
      </c>
      <c r="O11" s="137">
        <v>2017</v>
      </c>
      <c r="Q11" s="109"/>
    </row>
    <row r="12" spans="1:18" ht="13.5" x14ac:dyDescent="0.25">
      <c r="A12" s="84"/>
      <c r="B12" s="84"/>
      <c r="C12" s="84"/>
      <c r="D12" s="84"/>
      <c r="E12" s="84"/>
      <c r="F12" s="84"/>
      <c r="G12" s="84"/>
      <c r="H12" s="84"/>
      <c r="I12" s="84"/>
      <c r="J12" s="84"/>
      <c r="L12" s="105" t="s">
        <v>32</v>
      </c>
      <c r="M12" s="161">
        <v>0.70241468015200859</v>
      </c>
      <c r="N12" s="161">
        <v>0.29758531984799136</v>
      </c>
      <c r="O12" s="138">
        <v>2011</v>
      </c>
      <c r="Q12" s="109"/>
    </row>
    <row r="13" spans="1:18" ht="13.15" customHeight="1" x14ac:dyDescent="0.25">
      <c r="A13" s="84"/>
      <c r="B13" s="84"/>
      <c r="C13" s="84"/>
      <c r="D13" s="84"/>
      <c r="E13" s="84"/>
      <c r="F13" s="84"/>
      <c r="G13" s="84"/>
      <c r="H13" s="84"/>
      <c r="I13" s="84"/>
      <c r="J13" s="84"/>
      <c r="L13" s="96" t="s">
        <v>26</v>
      </c>
      <c r="M13" s="160">
        <v>0.68661088268378434</v>
      </c>
      <c r="N13" s="160">
        <v>0.31338911731621572</v>
      </c>
      <c r="O13" s="137">
        <v>2018</v>
      </c>
      <c r="Q13" s="109"/>
    </row>
    <row r="14" spans="1:18" ht="13.5" x14ac:dyDescent="0.25">
      <c r="A14" s="84"/>
      <c r="B14" s="84"/>
      <c r="C14" s="84"/>
      <c r="D14" s="84"/>
      <c r="E14" s="84"/>
      <c r="F14" s="84"/>
      <c r="G14" s="84"/>
      <c r="H14" s="84"/>
      <c r="I14" s="84"/>
      <c r="J14" s="84"/>
      <c r="L14" s="105" t="s">
        <v>23</v>
      </c>
      <c r="M14" s="161">
        <v>0.67967727642322429</v>
      </c>
      <c r="N14" s="161">
        <v>0.32032272357677571</v>
      </c>
      <c r="O14" s="138">
        <v>2018</v>
      </c>
      <c r="Q14" s="109"/>
    </row>
    <row r="15" spans="1:18" ht="13.5" x14ac:dyDescent="0.25">
      <c r="A15" s="84"/>
      <c r="B15" s="84"/>
      <c r="C15" s="84"/>
      <c r="D15" s="84"/>
      <c r="E15" s="84"/>
      <c r="F15" s="84"/>
      <c r="G15" s="84"/>
      <c r="H15" s="84"/>
      <c r="I15" s="84"/>
      <c r="J15" s="84"/>
      <c r="L15" s="96" t="s">
        <v>13</v>
      </c>
      <c r="M15" s="160">
        <v>0.67569916343825942</v>
      </c>
      <c r="N15" s="160">
        <v>0.32430083656174058</v>
      </c>
      <c r="O15" s="137">
        <v>2019</v>
      </c>
      <c r="Q15" s="109"/>
    </row>
    <row r="16" spans="1:18" ht="13.5" x14ac:dyDescent="0.25">
      <c r="A16" s="84"/>
      <c r="B16" s="84"/>
      <c r="C16" s="84"/>
      <c r="D16" s="84"/>
      <c r="E16" s="84"/>
      <c r="F16" s="84"/>
      <c r="G16" s="84"/>
      <c r="H16" s="84"/>
      <c r="I16" s="84"/>
      <c r="J16" s="84"/>
      <c r="L16" s="105" t="s">
        <v>2</v>
      </c>
      <c r="M16" s="161">
        <v>0.66644212803287295</v>
      </c>
      <c r="N16" s="161">
        <v>0.333557871967127</v>
      </c>
      <c r="O16" s="138">
        <v>2019</v>
      </c>
      <c r="Q16" s="109"/>
    </row>
    <row r="17" spans="1:25" ht="13.5" x14ac:dyDescent="0.25">
      <c r="A17" s="84"/>
      <c r="B17" s="84"/>
      <c r="C17" s="84"/>
      <c r="D17" s="84"/>
      <c r="E17" s="84"/>
      <c r="F17" s="84"/>
      <c r="G17" s="84"/>
      <c r="H17" s="84"/>
      <c r="I17" s="84"/>
      <c r="J17" s="84"/>
      <c r="L17" s="96" t="s">
        <v>10</v>
      </c>
      <c r="M17" s="160">
        <v>0.66497621593772571</v>
      </c>
      <c r="N17" s="160">
        <v>0.33502378406227429</v>
      </c>
      <c r="O17" s="137">
        <v>2017</v>
      </c>
      <c r="Q17" s="109"/>
    </row>
    <row r="18" spans="1:25" ht="13.5" x14ac:dyDescent="0.25">
      <c r="A18" s="84"/>
      <c r="B18" s="84"/>
      <c r="C18" s="84"/>
      <c r="D18" s="84"/>
      <c r="E18" s="84"/>
      <c r="F18" s="84"/>
      <c r="G18" s="84"/>
      <c r="H18" s="84"/>
      <c r="I18" s="84"/>
      <c r="J18" s="84"/>
      <c r="L18" s="105" t="s">
        <v>140</v>
      </c>
      <c r="M18" s="161">
        <v>0.62494527411587297</v>
      </c>
      <c r="N18" s="161">
        <v>0.37505472588412708</v>
      </c>
      <c r="O18" s="138">
        <v>2019</v>
      </c>
      <c r="Q18" s="109"/>
    </row>
    <row r="19" spans="1:25" ht="13.5" customHeight="1" x14ac:dyDescent="0.25">
      <c r="A19" s="84"/>
      <c r="B19" s="84"/>
      <c r="C19" s="84"/>
      <c r="D19" s="84"/>
      <c r="E19" s="84"/>
      <c r="F19" s="84"/>
      <c r="G19" s="84"/>
      <c r="H19" s="84"/>
      <c r="I19" s="84"/>
      <c r="J19" s="84"/>
      <c r="L19" s="96" t="s">
        <v>18</v>
      </c>
      <c r="M19" s="160">
        <v>0.61327131303199922</v>
      </c>
      <c r="N19" s="160">
        <v>0.38672868696800083</v>
      </c>
      <c r="O19" s="137">
        <v>2016</v>
      </c>
      <c r="Q19" s="109"/>
    </row>
    <row r="20" spans="1:25" ht="13.5" x14ac:dyDescent="0.25">
      <c r="A20" s="122" t="s">
        <v>307</v>
      </c>
      <c r="B20" s="84"/>
      <c r="C20" s="84"/>
      <c r="D20" s="84"/>
      <c r="E20" s="84"/>
      <c r="F20" s="84"/>
      <c r="G20" s="84"/>
      <c r="H20" s="84"/>
      <c r="I20" s="84"/>
      <c r="J20" s="84"/>
      <c r="L20" s="105" t="s">
        <v>134</v>
      </c>
      <c r="M20" s="161">
        <v>0.60996464724094768</v>
      </c>
      <c r="N20" s="161">
        <v>0.39003535275905227</v>
      </c>
      <c r="O20" s="138">
        <v>2018</v>
      </c>
      <c r="Q20" s="109"/>
    </row>
    <row r="21" spans="1:25" ht="13.5" x14ac:dyDescent="0.25">
      <c r="A21" s="332" t="s">
        <v>351</v>
      </c>
      <c r="B21" s="332"/>
      <c r="C21" s="332"/>
      <c r="D21" s="332"/>
      <c r="E21" s="332"/>
      <c r="F21" s="332"/>
      <c r="G21" s="332"/>
      <c r="H21" s="332"/>
      <c r="I21" s="332"/>
      <c r="J21" s="84"/>
      <c r="L21" s="96" t="s">
        <v>29</v>
      </c>
      <c r="M21" s="160">
        <v>0.58112346175111862</v>
      </c>
      <c r="N21" s="160">
        <v>0.41887653824888132</v>
      </c>
      <c r="O21" s="137">
        <v>2013</v>
      </c>
      <c r="Q21" s="109"/>
    </row>
    <row r="22" spans="1:25" ht="28.5" customHeight="1" x14ac:dyDescent="0.25">
      <c r="A22" s="332"/>
      <c r="B22" s="332"/>
      <c r="C22" s="332"/>
      <c r="D22" s="332"/>
      <c r="E22" s="332"/>
      <c r="F22" s="332"/>
      <c r="G22" s="332"/>
      <c r="H22" s="332"/>
      <c r="I22" s="332"/>
      <c r="J22" s="84"/>
      <c r="L22" s="105" t="s">
        <v>8</v>
      </c>
      <c r="M22" s="161">
        <v>0.56199392750603161</v>
      </c>
      <c r="N22" s="161">
        <v>0.43800607249396833</v>
      </c>
      <c r="O22" s="138">
        <v>2011</v>
      </c>
      <c r="Q22" s="109"/>
    </row>
    <row r="23" spans="1:25" ht="24" customHeight="1" x14ac:dyDescent="0.25">
      <c r="A23" s="332"/>
      <c r="B23" s="332"/>
      <c r="C23" s="332"/>
      <c r="D23" s="332"/>
      <c r="E23" s="332"/>
      <c r="F23" s="332"/>
      <c r="G23" s="332"/>
      <c r="H23" s="332"/>
      <c r="I23" s="332"/>
      <c r="J23" s="84"/>
      <c r="L23" s="96" t="s">
        <v>86</v>
      </c>
      <c r="M23" s="160">
        <v>0.54603653396588114</v>
      </c>
      <c r="N23" s="160">
        <v>0.45396346603411891</v>
      </c>
      <c r="O23" s="137">
        <v>2019</v>
      </c>
      <c r="Q23" s="109"/>
    </row>
    <row r="24" spans="1:25" ht="13.5" x14ac:dyDescent="0.25">
      <c r="A24" s="133" t="s">
        <v>337</v>
      </c>
      <c r="B24" s="136"/>
      <c r="C24" s="136"/>
      <c r="D24" s="136"/>
      <c r="E24" s="136"/>
      <c r="F24" s="136"/>
      <c r="G24" s="136"/>
      <c r="H24" s="136"/>
      <c r="I24" s="136"/>
      <c r="J24" s="84"/>
      <c r="L24" s="105" t="s">
        <v>14</v>
      </c>
      <c r="M24" s="161">
        <v>0.53743589743589748</v>
      </c>
      <c r="N24" s="161">
        <v>0.46256410256410257</v>
      </c>
      <c r="O24" s="138">
        <v>2020</v>
      </c>
      <c r="Q24" s="109"/>
    </row>
    <row r="25" spans="1:25" ht="13.9" customHeight="1" x14ac:dyDescent="0.25">
      <c r="B25" s="189"/>
      <c r="C25" s="189"/>
      <c r="D25" s="189"/>
      <c r="E25" s="189"/>
      <c r="F25" s="189"/>
      <c r="G25" s="189"/>
      <c r="H25" s="189"/>
      <c r="I25" s="189"/>
      <c r="J25" s="84"/>
      <c r="L25" s="96" t="s">
        <v>16</v>
      </c>
      <c r="M25" s="160">
        <v>0.509824163676731</v>
      </c>
      <c r="N25" s="160">
        <v>0.49017583632326905</v>
      </c>
      <c r="O25" s="137">
        <v>2017</v>
      </c>
      <c r="Q25" s="109"/>
    </row>
    <row r="26" spans="1:25" ht="13.5" x14ac:dyDescent="0.25">
      <c r="A26" s="189" t="s">
        <v>329</v>
      </c>
      <c r="B26" s="189"/>
      <c r="C26" s="189"/>
      <c r="D26" s="189"/>
      <c r="E26" s="189"/>
      <c r="F26" s="189"/>
      <c r="G26" s="189"/>
      <c r="H26" s="189"/>
      <c r="I26" s="189"/>
      <c r="J26" s="84"/>
      <c r="L26" s="105"/>
      <c r="M26" s="161"/>
      <c r="N26" s="161"/>
      <c r="O26" s="138"/>
      <c r="Q26" s="109"/>
    </row>
    <row r="27" spans="1:25" ht="50.45" customHeight="1" x14ac:dyDescent="0.25">
      <c r="A27" s="327" t="s">
        <v>377</v>
      </c>
      <c r="B27" s="327"/>
      <c r="C27" s="327"/>
      <c r="D27" s="327"/>
      <c r="E27" s="327"/>
      <c r="F27" s="327"/>
      <c r="G27" s="327"/>
      <c r="H27" s="327"/>
      <c r="I27" s="327"/>
      <c r="J27" s="123"/>
      <c r="L27" s="105"/>
      <c r="Q27" s="109"/>
    </row>
    <row r="28" spans="1:25" ht="13.5" x14ac:dyDescent="0.25">
      <c r="A28" s="327" t="s">
        <v>379</v>
      </c>
      <c r="B28" s="327"/>
      <c r="C28" s="327"/>
      <c r="D28" s="327"/>
      <c r="E28" s="327"/>
      <c r="F28" s="327"/>
      <c r="G28" s="327"/>
      <c r="H28" s="327"/>
      <c r="I28" s="327"/>
      <c r="J28" s="123"/>
      <c r="L28" s="105"/>
      <c r="M28" s="105"/>
      <c r="N28" s="114"/>
      <c r="O28" s="114"/>
      <c r="P28" s="109"/>
      <c r="Q28" s="109"/>
    </row>
    <row r="29" spans="1:25" ht="13.5" x14ac:dyDescent="0.25">
      <c r="A29" s="327"/>
      <c r="B29" s="327"/>
      <c r="C29" s="327"/>
      <c r="D29" s="327"/>
      <c r="E29" s="327"/>
      <c r="F29" s="327"/>
      <c r="G29" s="327"/>
      <c r="H29" s="327"/>
      <c r="I29" s="327"/>
      <c r="J29" s="123"/>
      <c r="L29" s="105"/>
      <c r="M29" s="105"/>
      <c r="N29" s="105"/>
      <c r="O29" s="105"/>
      <c r="P29" s="109"/>
      <c r="Q29" s="109"/>
    </row>
    <row r="30" spans="1:25" ht="13.5" x14ac:dyDescent="0.25">
      <c r="A30" s="327"/>
      <c r="B30" s="327"/>
      <c r="C30" s="327"/>
      <c r="D30" s="327"/>
      <c r="E30" s="327"/>
      <c r="F30" s="327"/>
      <c r="G30" s="327"/>
      <c r="H30" s="327"/>
      <c r="I30" s="327"/>
      <c r="J30" s="123"/>
      <c r="L30" s="105"/>
      <c r="Q30" s="318"/>
      <c r="R30" s="318"/>
      <c r="S30" s="318"/>
      <c r="T30" s="318"/>
      <c r="U30" s="318"/>
      <c r="V30" s="318"/>
      <c r="W30" s="318"/>
      <c r="X30" s="318"/>
      <c r="Y30" s="318"/>
    </row>
    <row r="31" spans="1:25" ht="12.75" customHeight="1" x14ac:dyDescent="0.25">
      <c r="A31" s="123"/>
      <c r="B31" s="123"/>
      <c r="C31" s="123"/>
      <c r="D31" s="123"/>
      <c r="E31" s="123"/>
      <c r="F31" s="123"/>
      <c r="G31" s="123"/>
      <c r="H31" s="123"/>
      <c r="I31" s="123"/>
    </row>
    <row r="32" spans="1:25" x14ac:dyDescent="0.2">
      <c r="A32" s="328"/>
      <c r="B32" s="328"/>
      <c r="C32" s="328"/>
      <c r="D32" s="135"/>
      <c r="E32" s="135"/>
      <c r="F32" s="135"/>
      <c r="G32" s="135"/>
      <c r="H32" s="135"/>
      <c r="I32" s="135"/>
    </row>
    <row r="33" spans="1:16" ht="13.5" x14ac:dyDescent="0.25">
      <c r="A33" s="176" t="s">
        <v>348</v>
      </c>
      <c r="B33" s="182">
        <f ca="1">TODAY()</f>
        <v>44852</v>
      </c>
      <c r="C33" s="89"/>
      <c r="D33" s="135"/>
      <c r="E33" s="135"/>
      <c r="F33" s="135"/>
      <c r="G33" s="135"/>
      <c r="H33" s="135"/>
      <c r="I33" s="135"/>
    </row>
    <row r="38" spans="1:16" ht="12.75" customHeight="1" x14ac:dyDescent="0.2"/>
    <row r="44" spans="1:16" ht="12.75" customHeight="1" x14ac:dyDescent="0.2"/>
    <row r="45" spans="1:16" ht="12.75" customHeight="1" x14ac:dyDescent="0.2"/>
    <row r="46" spans="1:16" ht="12.75" customHeight="1" x14ac:dyDescent="0.25">
      <c r="M46" s="105"/>
      <c r="N46" s="114"/>
      <c r="O46" s="114"/>
      <c r="P46" s="109"/>
    </row>
    <row r="54" ht="12.75" customHeight="1" x14ac:dyDescent="0.2"/>
  </sheetData>
  <sortState xmlns:xlrd2="http://schemas.microsoft.com/office/spreadsheetml/2017/richdata2" ref="M40:P62">
    <sortCondition descending="1" ref="N40"/>
  </sortState>
  <mergeCells count="9">
    <mergeCell ref="Q30:Y30"/>
    <mergeCell ref="A27:I27"/>
    <mergeCell ref="A32:C32"/>
    <mergeCell ref="A28:I30"/>
    <mergeCell ref="A1:I1"/>
    <mergeCell ref="A2:I2"/>
    <mergeCell ref="L1:O1"/>
    <mergeCell ref="L2:O2"/>
    <mergeCell ref="A21:I23"/>
  </mergeCells>
  <phoneticPr fontId="15" type="noConversion"/>
  <pageMargins left="0.70866141732283472" right="0.70866141732283472" top="0.74803149606299213" bottom="0.74803149606299213" header="0.31496062992125984" footer="0.31496062992125984"/>
  <pageSetup paperSize="9" scale="95" orientation="landscape" r:id="rId1"/>
  <headerFooter>
    <oddHeader>&amp;COECD Affordable Housing Database, http://oe.cd/ahd</oddHeader>
    <oddFooter>&amp;R&amp;F - &amp;A</oddFooter>
  </headerFooter>
  <customProperties>
    <customPr name="CycleColor" r:id="rId2"/>
    <customPr name="DashStyle" r:id="rId3"/>
    <customPr name="GraphSizeIndex" r:id="rId4"/>
    <customPr name="GraphSizeName" r:id="rId5"/>
    <customPr name="PageSizeIndex" r:id="rId6"/>
    <customPr name="PageSizeName" r:id="rId7"/>
    <customPr name="PaletteIndex" r:id="rId8"/>
    <customPr name="PaletteName" r:id="rId9"/>
    <customPr name="SinglePanel" r:id="rId10"/>
    <customPr name="StartColorIndex" r:id="rId11"/>
    <customPr name="StartColorName" r:id="rId12"/>
    <customPr name="StyleTemplateIndex" r:id="rId13"/>
    <customPr name="StyleTemplateName" r:id="rId14"/>
  </customProperties>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P59"/>
  <sheetViews>
    <sheetView showGridLines="0" zoomScale="115" zoomScaleNormal="115" workbookViewId="0">
      <selection sqref="A1:J48"/>
    </sheetView>
  </sheetViews>
  <sheetFormatPr defaultRowHeight="13.5" x14ac:dyDescent="0.25"/>
  <cols>
    <col min="1" max="1" width="9.140625" customWidth="1"/>
    <col min="11" max="11" width="9.140625" style="108" customWidth="1"/>
    <col min="12" max="12" width="15.140625" style="108" customWidth="1"/>
    <col min="13" max="13" width="8.28515625" style="107" customWidth="1"/>
    <col min="14" max="14" width="17.28515625" style="108" customWidth="1"/>
    <col min="15" max="16" width="9.28515625" style="108" customWidth="1"/>
  </cols>
  <sheetData>
    <row r="1" spans="1:16" ht="21" customHeight="1" x14ac:dyDescent="0.25">
      <c r="A1" s="329" t="s">
        <v>311</v>
      </c>
      <c r="B1" s="330"/>
      <c r="C1" s="330"/>
      <c r="D1" s="330"/>
      <c r="E1" s="330"/>
      <c r="F1" s="330"/>
      <c r="G1" s="330"/>
      <c r="H1" s="330"/>
      <c r="I1" s="330"/>
      <c r="J1" s="84"/>
      <c r="L1" s="334" t="s">
        <v>320</v>
      </c>
      <c r="M1" s="334"/>
      <c r="N1" s="334"/>
      <c r="O1" s="334"/>
      <c r="P1" s="334"/>
    </row>
    <row r="2" spans="1:16" ht="13.5" customHeight="1" x14ac:dyDescent="0.25">
      <c r="A2" s="330" t="s">
        <v>369</v>
      </c>
      <c r="B2" s="330"/>
      <c r="C2" s="330"/>
      <c r="D2" s="330"/>
      <c r="E2" s="330"/>
      <c r="F2" s="330"/>
      <c r="G2" s="330"/>
      <c r="H2" s="330"/>
      <c r="I2" s="330"/>
      <c r="J2" s="84"/>
      <c r="L2" s="335" t="s">
        <v>353</v>
      </c>
      <c r="M2" s="335"/>
      <c r="N2" s="335"/>
      <c r="O2" s="335"/>
      <c r="P2" s="335"/>
    </row>
    <row r="3" spans="1:16" ht="13.5" customHeight="1" x14ac:dyDescent="0.25">
      <c r="A3" s="330"/>
      <c r="B3" s="330"/>
      <c r="C3" s="330"/>
      <c r="D3" s="330"/>
      <c r="E3" s="330"/>
      <c r="F3" s="330"/>
      <c r="G3" s="330"/>
      <c r="H3" s="330"/>
      <c r="I3" s="330"/>
      <c r="J3" s="84"/>
      <c r="L3" s="335"/>
      <c r="M3" s="335"/>
      <c r="N3" s="335"/>
      <c r="O3" s="335"/>
      <c r="P3" s="335"/>
    </row>
    <row r="4" spans="1:16" ht="32.450000000000003" customHeight="1" x14ac:dyDescent="0.25">
      <c r="A4" s="84"/>
      <c r="B4" s="84"/>
      <c r="C4" s="84"/>
      <c r="D4" s="84"/>
      <c r="E4" s="84"/>
      <c r="F4" s="84"/>
      <c r="G4" s="84"/>
      <c r="H4" s="84"/>
      <c r="I4" s="84"/>
      <c r="J4" s="84"/>
      <c r="L4" s="221" t="s">
        <v>347</v>
      </c>
      <c r="M4" s="222" t="s">
        <v>367</v>
      </c>
      <c r="N4" s="222" t="s">
        <v>368</v>
      </c>
      <c r="O4" s="222" t="s">
        <v>362</v>
      </c>
      <c r="P4" s="222" t="s">
        <v>363</v>
      </c>
    </row>
    <row r="5" spans="1:16" x14ac:dyDescent="0.25">
      <c r="A5" s="84"/>
      <c r="B5" s="84"/>
      <c r="C5" s="84"/>
      <c r="D5" s="84"/>
      <c r="E5" s="84"/>
      <c r="F5" s="84"/>
      <c r="G5" s="84"/>
      <c r="H5" s="84"/>
      <c r="I5" s="84"/>
      <c r="J5" s="84"/>
      <c r="L5" s="204" t="s">
        <v>4</v>
      </c>
      <c r="M5" s="205">
        <v>2.5308138175156536E-2</v>
      </c>
      <c r="N5" s="205">
        <v>2.35E-2</v>
      </c>
      <c r="O5" s="206">
        <v>2013</v>
      </c>
      <c r="P5" s="206">
        <v>2015</v>
      </c>
    </row>
    <row r="6" spans="1:16" x14ac:dyDescent="0.25">
      <c r="A6" s="84"/>
      <c r="B6" s="84"/>
      <c r="C6" s="84"/>
      <c r="D6" s="84"/>
      <c r="E6" s="84"/>
      <c r="F6" s="84"/>
      <c r="G6" s="84"/>
      <c r="H6" s="84"/>
      <c r="I6" s="84"/>
      <c r="J6" s="84"/>
      <c r="L6" s="207" t="s">
        <v>140</v>
      </c>
      <c r="M6" s="205">
        <v>8.7730694279928162E-3</v>
      </c>
      <c r="N6" s="205">
        <v>2.1077283372365339E-2</v>
      </c>
      <c r="O6" s="208">
        <v>2010</v>
      </c>
      <c r="P6" s="208">
        <v>2019</v>
      </c>
    </row>
    <row r="7" spans="1:16" x14ac:dyDescent="0.25">
      <c r="A7" s="84"/>
      <c r="B7" s="84"/>
      <c r="C7" s="84"/>
      <c r="D7" s="84"/>
      <c r="E7" s="84"/>
      <c r="F7" s="84"/>
      <c r="G7" s="84"/>
      <c r="H7" s="84"/>
      <c r="I7" s="84"/>
      <c r="J7" s="84"/>
      <c r="L7" s="204" t="s">
        <v>376</v>
      </c>
      <c r="M7" s="205">
        <v>1.4787743396472547E-2</v>
      </c>
      <c r="N7" s="205">
        <v>1.8610564093919597E-2</v>
      </c>
      <c r="O7" s="206">
        <v>2010</v>
      </c>
      <c r="P7" s="206">
        <v>2020</v>
      </c>
    </row>
    <row r="8" spans="1:16" x14ac:dyDescent="0.25">
      <c r="A8" s="84"/>
      <c r="B8" s="84"/>
      <c r="C8" s="84"/>
      <c r="D8" s="84"/>
      <c r="E8" s="84"/>
      <c r="F8" s="84"/>
      <c r="G8" s="84"/>
      <c r="H8" s="84"/>
      <c r="I8" s="84"/>
      <c r="J8" s="84"/>
      <c r="L8" s="204" t="s">
        <v>20</v>
      </c>
      <c r="M8" s="205">
        <v>1.7433880946827063E-2</v>
      </c>
      <c r="N8" s="205">
        <v>1.7908414435566327E-2</v>
      </c>
      <c r="O8" s="206">
        <v>2011</v>
      </c>
      <c r="P8" s="206">
        <v>2020</v>
      </c>
    </row>
    <row r="9" spans="1:16" ht="14.25" customHeight="1" x14ac:dyDescent="0.25">
      <c r="A9" s="84"/>
      <c r="B9" s="84"/>
      <c r="C9" s="84"/>
      <c r="D9" s="84"/>
      <c r="E9" s="84"/>
      <c r="F9" s="84"/>
      <c r="G9" s="84"/>
      <c r="H9" s="84"/>
      <c r="I9" s="84"/>
      <c r="J9" s="84"/>
      <c r="L9" s="207" t="s">
        <v>28</v>
      </c>
      <c r="M9" s="205">
        <v>9.0751512331316894E-3</v>
      </c>
      <c r="N9" s="205">
        <v>1.7511012046913972E-2</v>
      </c>
      <c r="O9" s="208">
        <v>2010</v>
      </c>
      <c r="P9" s="208">
        <v>2018</v>
      </c>
    </row>
    <row r="10" spans="1:16" x14ac:dyDescent="0.25">
      <c r="A10" s="84"/>
      <c r="B10" s="84"/>
      <c r="C10" s="84"/>
      <c r="D10" s="84"/>
      <c r="E10" s="84"/>
      <c r="F10" s="84"/>
      <c r="G10" s="84"/>
      <c r="H10" s="84"/>
      <c r="I10" s="84"/>
      <c r="J10" s="84"/>
      <c r="L10" s="204" t="s">
        <v>17</v>
      </c>
      <c r="M10" s="205">
        <v>1.0396280035968628E-2</v>
      </c>
      <c r="N10" s="205">
        <v>1.6324775826065594E-2</v>
      </c>
      <c r="O10" s="206">
        <v>2011</v>
      </c>
      <c r="P10" s="206">
        <v>2020</v>
      </c>
    </row>
    <row r="11" spans="1:16" x14ac:dyDescent="0.25">
      <c r="A11" s="84"/>
      <c r="B11" s="84"/>
      <c r="C11" s="84"/>
      <c r="D11" s="84"/>
      <c r="E11" s="84"/>
      <c r="F11" s="84"/>
      <c r="G11" s="84"/>
      <c r="H11" s="84"/>
      <c r="I11" s="84"/>
      <c r="J11" s="84"/>
      <c r="L11" s="207" t="s">
        <v>14</v>
      </c>
      <c r="M11" s="205">
        <v>8.9836376212228189E-3</v>
      </c>
      <c r="N11" s="205">
        <v>1.5507692307692307E-2</v>
      </c>
      <c r="O11" s="208">
        <v>2011</v>
      </c>
      <c r="P11" s="208">
        <v>2020</v>
      </c>
    </row>
    <row r="12" spans="1:16" x14ac:dyDescent="0.25">
      <c r="A12" s="84"/>
      <c r="B12" s="84"/>
      <c r="C12" s="84"/>
      <c r="D12" s="84"/>
      <c r="E12" s="84"/>
      <c r="F12" s="84"/>
      <c r="G12" s="84"/>
      <c r="H12" s="84"/>
      <c r="I12" s="84"/>
      <c r="J12" s="84"/>
      <c r="L12" s="207" t="s">
        <v>26</v>
      </c>
      <c r="M12" s="205">
        <v>1.6164400959283242E-2</v>
      </c>
      <c r="N12" s="205">
        <v>1.5097244472925344E-2</v>
      </c>
      <c r="O12" s="208">
        <v>2013</v>
      </c>
      <c r="P12" s="208">
        <v>2018</v>
      </c>
    </row>
    <row r="13" spans="1:16" ht="14.25" customHeight="1" x14ac:dyDescent="0.25">
      <c r="A13" s="84"/>
      <c r="B13" s="84"/>
      <c r="C13" s="84"/>
      <c r="D13" s="84"/>
      <c r="E13" s="84"/>
      <c r="F13" s="84"/>
      <c r="G13" s="84"/>
      <c r="H13" s="84"/>
      <c r="I13" s="84"/>
      <c r="J13" s="84"/>
      <c r="L13" s="207" t="s">
        <v>13</v>
      </c>
      <c r="M13" s="205">
        <v>1.0083940911157389E-2</v>
      </c>
      <c r="N13" s="205">
        <v>1.4985579338481773E-2</v>
      </c>
      <c r="O13" s="208">
        <v>2010</v>
      </c>
      <c r="P13" s="208">
        <v>2019</v>
      </c>
    </row>
    <row r="14" spans="1:16" ht="12.75" customHeight="1" x14ac:dyDescent="0.25">
      <c r="A14" s="84"/>
      <c r="B14" s="84"/>
      <c r="C14" s="84"/>
      <c r="D14" s="84"/>
      <c r="E14" s="84"/>
      <c r="F14" s="84"/>
      <c r="G14" s="84"/>
      <c r="H14" s="84"/>
      <c r="I14" s="84"/>
      <c r="J14" s="84"/>
      <c r="L14" s="204" t="s">
        <v>31</v>
      </c>
      <c r="M14" s="205">
        <v>8.9445967148767316E-3</v>
      </c>
      <c r="N14" s="205">
        <v>1.3263979193758128E-2</v>
      </c>
      <c r="O14" s="206">
        <v>2010</v>
      </c>
      <c r="P14" s="206">
        <v>2019</v>
      </c>
    </row>
    <row r="15" spans="1:16" ht="13.5" customHeight="1" x14ac:dyDescent="0.25">
      <c r="A15" s="84"/>
      <c r="B15" s="84"/>
      <c r="C15" s="84"/>
      <c r="D15" s="84"/>
      <c r="E15" s="84"/>
      <c r="F15" s="84"/>
      <c r="G15" s="84"/>
      <c r="H15" s="84"/>
      <c r="I15" s="84"/>
      <c r="J15" s="84"/>
      <c r="L15" s="204" t="s">
        <v>1</v>
      </c>
      <c r="M15" s="205">
        <v>1.7474777198150413E-2</v>
      </c>
      <c r="N15" s="205">
        <v>1.3039168998292308E-2</v>
      </c>
      <c r="O15" s="206">
        <v>2011</v>
      </c>
      <c r="P15" s="206">
        <v>2017</v>
      </c>
    </row>
    <row r="16" spans="1:16" x14ac:dyDescent="0.25">
      <c r="A16" s="84"/>
      <c r="B16" s="84"/>
      <c r="C16" s="84"/>
      <c r="D16" s="84"/>
      <c r="E16" s="84"/>
      <c r="F16" s="84"/>
      <c r="G16" s="84"/>
      <c r="H16" s="84"/>
      <c r="I16" s="84"/>
      <c r="J16" s="84"/>
      <c r="L16" s="207" t="s">
        <v>22</v>
      </c>
      <c r="M16" s="205">
        <v>1.205404418903345E-2</v>
      </c>
      <c r="N16" s="205">
        <v>1.2888028199033728E-2</v>
      </c>
      <c r="O16" s="208">
        <v>2011</v>
      </c>
      <c r="P16" s="208">
        <v>2016</v>
      </c>
    </row>
    <row r="17" spans="1:16" ht="12.75" customHeight="1" x14ac:dyDescent="0.25">
      <c r="A17" s="84"/>
      <c r="B17" s="84"/>
      <c r="C17" s="84"/>
      <c r="D17" s="179"/>
      <c r="E17" s="179"/>
      <c r="F17" s="179"/>
      <c r="G17" s="84"/>
      <c r="H17" s="84"/>
      <c r="I17" s="84"/>
      <c r="J17" s="84"/>
      <c r="L17" s="207" t="s">
        <v>25</v>
      </c>
      <c r="M17" s="205">
        <v>1.1845835539206774E-2</v>
      </c>
      <c r="N17" s="205">
        <v>1.1642023332374241E-2</v>
      </c>
      <c r="O17" s="208">
        <v>2013</v>
      </c>
      <c r="P17" s="208">
        <v>2017</v>
      </c>
    </row>
    <row r="18" spans="1:16" ht="34.9" customHeight="1" x14ac:dyDescent="0.25">
      <c r="A18" s="84"/>
      <c r="B18" s="84"/>
      <c r="C18" s="84"/>
      <c r="D18" s="179"/>
      <c r="E18" s="179"/>
      <c r="F18" s="179"/>
      <c r="G18" s="84"/>
      <c r="H18" s="84"/>
      <c r="I18" s="84"/>
      <c r="J18" s="84"/>
      <c r="L18" s="204" t="s">
        <v>12</v>
      </c>
      <c r="M18" s="205">
        <v>9.0903690428629537E-3</v>
      </c>
      <c r="N18" s="205">
        <v>1.16369864063386E-2</v>
      </c>
      <c r="O18" s="209">
        <v>2011</v>
      </c>
      <c r="P18" s="209">
        <v>2019</v>
      </c>
    </row>
    <row r="19" spans="1:16" x14ac:dyDescent="0.25">
      <c r="A19" s="134" t="s">
        <v>307</v>
      </c>
      <c r="B19" s="218"/>
      <c r="C19" s="218"/>
      <c r="D19" s="218"/>
      <c r="E19" s="218"/>
      <c r="F19" s="218"/>
      <c r="G19" s="218"/>
      <c r="H19" s="218"/>
      <c r="I19" s="218"/>
      <c r="J19" s="84"/>
      <c r="L19" s="204" t="s">
        <v>315</v>
      </c>
      <c r="M19" s="205">
        <v>1.1040182421303887E-2</v>
      </c>
      <c r="N19" s="205">
        <v>1.1559243836045702E-2</v>
      </c>
      <c r="O19" s="206">
        <v>2015</v>
      </c>
      <c r="P19" s="206">
        <v>2018</v>
      </c>
    </row>
    <row r="20" spans="1:16" s="217" customFormat="1" ht="14.25" customHeight="1" x14ac:dyDescent="0.25">
      <c r="A20" s="333" t="s">
        <v>381</v>
      </c>
      <c r="B20" s="333"/>
      <c r="C20" s="333"/>
      <c r="D20" s="333"/>
      <c r="E20" s="333"/>
      <c r="F20" s="333"/>
      <c r="G20" s="333"/>
      <c r="H20" s="333"/>
      <c r="I20" s="333"/>
      <c r="J20" s="237"/>
      <c r="K20" s="126"/>
      <c r="L20" s="238" t="s">
        <v>349</v>
      </c>
      <c r="M20" s="239">
        <v>9.0272370950874193E-3</v>
      </c>
      <c r="N20" s="239">
        <v>1.0795363851521784E-2</v>
      </c>
      <c r="O20" s="211"/>
      <c r="P20" s="211"/>
    </row>
    <row r="21" spans="1:16" s="217" customFormat="1" ht="12.75" customHeight="1" x14ac:dyDescent="0.25">
      <c r="A21" s="333"/>
      <c r="B21" s="333"/>
      <c r="C21" s="333"/>
      <c r="D21" s="333"/>
      <c r="E21" s="333"/>
      <c r="F21" s="333"/>
      <c r="G21" s="333"/>
      <c r="H21" s="333"/>
      <c r="I21" s="333"/>
      <c r="J21" s="237"/>
      <c r="K21" s="126"/>
      <c r="L21" s="238" t="s">
        <v>29</v>
      </c>
      <c r="M21" s="239">
        <v>6.3070847823262647E-3</v>
      </c>
      <c r="N21" s="239">
        <v>1.118045959625482E-2</v>
      </c>
      <c r="O21" s="211">
        <v>2017</v>
      </c>
      <c r="P21" s="211">
        <v>2020</v>
      </c>
    </row>
    <row r="22" spans="1:16" s="217" customFormat="1" x14ac:dyDescent="0.25">
      <c r="A22" s="333"/>
      <c r="B22" s="333"/>
      <c r="C22" s="333"/>
      <c r="D22" s="333"/>
      <c r="E22" s="333"/>
      <c r="F22" s="333"/>
      <c r="G22" s="333"/>
      <c r="H22" s="333"/>
      <c r="I22" s="333"/>
      <c r="J22" s="237"/>
      <c r="K22" s="126"/>
      <c r="L22" s="240" t="s">
        <v>6</v>
      </c>
      <c r="M22" s="239">
        <v>3.1605783599958043E-3</v>
      </c>
      <c r="N22" s="239">
        <v>1.0614845938375351E-2</v>
      </c>
      <c r="O22" s="209">
        <v>2011</v>
      </c>
      <c r="P22" s="209">
        <v>2019</v>
      </c>
    </row>
    <row r="23" spans="1:16" s="217" customFormat="1" x14ac:dyDescent="0.25">
      <c r="A23" s="333"/>
      <c r="B23" s="333"/>
      <c r="C23" s="333"/>
      <c r="D23" s="333"/>
      <c r="E23" s="333"/>
      <c r="F23" s="333"/>
      <c r="G23" s="333"/>
      <c r="H23" s="333"/>
      <c r="I23" s="333"/>
      <c r="J23" s="237"/>
      <c r="K23" s="126"/>
      <c r="L23" s="238" t="s">
        <v>33</v>
      </c>
      <c r="M23" s="239">
        <v>2.9629629629629628E-3</v>
      </c>
      <c r="N23" s="239">
        <v>1.0344827586206896E-2</v>
      </c>
      <c r="O23" s="211">
        <v>2010</v>
      </c>
      <c r="P23" s="211">
        <v>2020</v>
      </c>
    </row>
    <row r="24" spans="1:16" s="217" customFormat="1" x14ac:dyDescent="0.25">
      <c r="A24" s="333"/>
      <c r="B24" s="333"/>
      <c r="C24" s="333"/>
      <c r="D24" s="333"/>
      <c r="E24" s="333"/>
      <c r="F24" s="333"/>
      <c r="G24" s="333"/>
      <c r="H24" s="333"/>
      <c r="I24" s="333"/>
      <c r="J24" s="237"/>
      <c r="K24" s="126"/>
      <c r="L24" s="241" t="s">
        <v>18</v>
      </c>
      <c r="M24" s="242">
        <v>3.5060368098774591E-3</v>
      </c>
      <c r="N24" s="243">
        <v>1.0301122498779893E-2</v>
      </c>
      <c r="O24" s="241">
        <v>2011</v>
      </c>
      <c r="P24" s="241">
        <v>2019</v>
      </c>
    </row>
    <row r="25" spans="1:16" s="217" customFormat="1" x14ac:dyDescent="0.25">
      <c r="A25" s="333"/>
      <c r="B25" s="333"/>
      <c r="C25" s="333"/>
      <c r="D25" s="333"/>
      <c r="E25" s="333"/>
      <c r="F25" s="333"/>
      <c r="G25" s="333"/>
      <c r="H25" s="333"/>
      <c r="I25" s="333"/>
      <c r="J25" s="237"/>
      <c r="K25" s="126"/>
      <c r="L25" s="240" t="s">
        <v>354</v>
      </c>
      <c r="M25" s="239">
        <v>6.0157625114934977E-3</v>
      </c>
      <c r="N25" s="239">
        <v>9.9848447612025885E-3</v>
      </c>
      <c r="O25" s="209">
        <v>2010</v>
      </c>
      <c r="P25" s="209">
        <v>2019</v>
      </c>
    </row>
    <row r="26" spans="1:16" s="217" customFormat="1" x14ac:dyDescent="0.25">
      <c r="A26" s="333"/>
      <c r="B26" s="333"/>
      <c r="C26" s="333"/>
      <c r="D26" s="333"/>
      <c r="E26" s="333"/>
      <c r="F26" s="333"/>
      <c r="G26" s="333"/>
      <c r="H26" s="333"/>
      <c r="I26" s="333"/>
      <c r="J26" s="237"/>
      <c r="K26" s="126"/>
      <c r="L26" s="240" t="s">
        <v>127</v>
      </c>
      <c r="M26" s="239">
        <v>9.0002165087048249E-3</v>
      </c>
      <c r="N26" s="239">
        <v>9.8439739100622987E-3</v>
      </c>
      <c r="O26" s="209">
        <v>2011</v>
      </c>
      <c r="P26" s="209">
        <v>2020</v>
      </c>
    </row>
    <row r="27" spans="1:16" s="217" customFormat="1" x14ac:dyDescent="0.25">
      <c r="A27" s="333"/>
      <c r="B27" s="333"/>
      <c r="C27" s="333"/>
      <c r="D27" s="333"/>
      <c r="E27" s="333"/>
      <c r="F27" s="333"/>
      <c r="G27" s="333"/>
      <c r="H27" s="333"/>
      <c r="I27" s="333"/>
      <c r="J27" s="237"/>
      <c r="K27" s="126"/>
      <c r="L27" s="238" t="s">
        <v>5</v>
      </c>
      <c r="M27" s="239">
        <v>4.8554686320113572E-3</v>
      </c>
      <c r="N27" s="239">
        <v>9.6789897196529317E-3</v>
      </c>
      <c r="O27" s="211">
        <v>2011</v>
      </c>
      <c r="P27" s="211">
        <v>2019</v>
      </c>
    </row>
    <row r="28" spans="1:16" s="217" customFormat="1" x14ac:dyDescent="0.25">
      <c r="A28" s="333"/>
      <c r="B28" s="333"/>
      <c r="C28" s="333"/>
      <c r="D28" s="333"/>
      <c r="E28" s="333"/>
      <c r="F28" s="333"/>
      <c r="G28" s="333"/>
      <c r="H28" s="333"/>
      <c r="I28" s="333"/>
      <c r="J28" s="237"/>
      <c r="K28" s="126"/>
      <c r="L28" s="238" t="s">
        <v>30</v>
      </c>
      <c r="M28" s="239">
        <v>1.5383701591827037E-2</v>
      </c>
      <c r="N28" s="239">
        <v>9.5864944983168367E-3</v>
      </c>
      <c r="O28" s="211">
        <v>2011</v>
      </c>
      <c r="P28" s="211">
        <v>2019</v>
      </c>
    </row>
    <row r="29" spans="1:16" s="217" customFormat="1" ht="49.5" customHeight="1" x14ac:dyDescent="0.25">
      <c r="A29" s="333"/>
      <c r="B29" s="333"/>
      <c r="C29" s="333"/>
      <c r="D29" s="333"/>
      <c r="E29" s="333"/>
      <c r="F29" s="333"/>
      <c r="G29" s="333"/>
      <c r="H29" s="333"/>
      <c r="I29" s="333"/>
      <c r="J29" s="237"/>
      <c r="K29" s="126"/>
      <c r="L29" s="240" t="s">
        <v>19</v>
      </c>
      <c r="M29" s="239">
        <v>6.5377903074238155E-3</v>
      </c>
      <c r="N29" s="239">
        <v>8.6994727592267142E-3</v>
      </c>
      <c r="O29" s="209">
        <v>2012</v>
      </c>
      <c r="P29" s="209">
        <v>2020</v>
      </c>
    </row>
    <row r="30" spans="1:16" ht="30.75" customHeight="1" x14ac:dyDescent="0.25">
      <c r="A30" s="336" t="s">
        <v>372</v>
      </c>
      <c r="B30" s="317"/>
      <c r="C30" s="317"/>
      <c r="D30" s="317"/>
      <c r="E30" s="317"/>
      <c r="F30" s="317"/>
      <c r="G30" s="317"/>
      <c r="H30" s="317"/>
      <c r="I30" s="317"/>
      <c r="J30" s="84"/>
      <c r="L30" s="240" t="s">
        <v>134</v>
      </c>
      <c r="M30" s="239"/>
      <c r="N30" s="239">
        <v>8.4890538196350541E-3</v>
      </c>
      <c r="O30" s="209"/>
      <c r="P30" s="209">
        <v>2018</v>
      </c>
    </row>
    <row r="31" spans="1:16" ht="13.5" customHeight="1" x14ac:dyDescent="0.25">
      <c r="A31" s="178"/>
      <c r="B31" s="178"/>
      <c r="C31" s="178"/>
      <c r="D31" s="178"/>
      <c r="E31" s="178"/>
      <c r="F31" s="84"/>
      <c r="G31" s="84"/>
      <c r="H31" s="84"/>
      <c r="I31" s="84"/>
      <c r="J31" s="84"/>
      <c r="L31" s="204" t="s">
        <v>2</v>
      </c>
      <c r="M31" s="205">
        <v>2.7105699662638631E-3</v>
      </c>
      <c r="N31" s="205">
        <v>8.4805477394084179E-3</v>
      </c>
      <c r="O31" s="206">
        <v>2010</v>
      </c>
      <c r="P31" s="206">
        <v>2019</v>
      </c>
    </row>
    <row r="32" spans="1:16" x14ac:dyDescent="0.25">
      <c r="A32" s="327" t="s">
        <v>327</v>
      </c>
      <c r="B32" s="327"/>
      <c r="C32" s="327"/>
      <c r="D32" s="327"/>
      <c r="E32" s="327"/>
      <c r="F32" s="84"/>
      <c r="G32" s="84"/>
      <c r="H32" s="84"/>
      <c r="I32" s="84"/>
      <c r="J32" s="84"/>
      <c r="L32" s="207" t="s">
        <v>343</v>
      </c>
      <c r="M32" s="205">
        <v>6.3531974825600367E-3</v>
      </c>
      <c r="N32" s="205">
        <v>8.0850408141873702E-3</v>
      </c>
      <c r="O32" s="208"/>
      <c r="P32" s="208"/>
    </row>
    <row r="33" spans="1:16" x14ac:dyDescent="0.25">
      <c r="A33" s="84"/>
      <c r="B33" s="84"/>
      <c r="C33" s="84"/>
      <c r="D33" s="84"/>
      <c r="E33" s="84"/>
      <c r="F33" s="84"/>
      <c r="G33" s="84"/>
      <c r="H33" s="84"/>
      <c r="I33" s="84"/>
      <c r="J33" s="84"/>
      <c r="L33" s="207" t="s">
        <v>27</v>
      </c>
      <c r="M33" s="205">
        <v>7.3226838277865979E-3</v>
      </c>
      <c r="N33" s="205">
        <v>7.9699110230087335E-3</v>
      </c>
      <c r="O33" s="208">
        <v>2011</v>
      </c>
      <c r="P33" s="208">
        <v>2015</v>
      </c>
    </row>
    <row r="34" spans="1:16" x14ac:dyDescent="0.25">
      <c r="A34" s="327" t="s">
        <v>377</v>
      </c>
      <c r="B34" s="327"/>
      <c r="C34" s="327"/>
      <c r="D34" s="327"/>
      <c r="E34" s="327"/>
      <c r="F34" s="327"/>
      <c r="G34" s="327"/>
      <c r="H34" s="327"/>
      <c r="I34" s="327"/>
      <c r="J34" s="84"/>
      <c r="L34" s="204" t="s">
        <v>86</v>
      </c>
      <c r="M34" s="205">
        <v>5.7976200830072259E-3</v>
      </c>
      <c r="N34" s="205">
        <v>7.4246425505085636E-3</v>
      </c>
      <c r="O34" s="206">
        <v>2010</v>
      </c>
      <c r="P34" s="206">
        <v>2019</v>
      </c>
    </row>
    <row r="35" spans="1:16" x14ac:dyDescent="0.25">
      <c r="A35" s="327"/>
      <c r="B35" s="327"/>
      <c r="C35" s="327"/>
      <c r="D35" s="327"/>
      <c r="E35" s="327"/>
      <c r="F35" s="327"/>
      <c r="G35" s="327"/>
      <c r="H35" s="327"/>
      <c r="I35" s="327"/>
      <c r="J35" s="84"/>
      <c r="L35" s="204" t="s">
        <v>23</v>
      </c>
      <c r="M35" s="205">
        <v>4.5161812398704397E-3</v>
      </c>
      <c r="N35" s="205">
        <v>6.8035815072862334E-3</v>
      </c>
      <c r="O35" s="206">
        <v>2011</v>
      </c>
      <c r="P35" s="206">
        <v>2018</v>
      </c>
    </row>
    <row r="36" spans="1:16" x14ac:dyDescent="0.25">
      <c r="A36" s="327"/>
      <c r="B36" s="327"/>
      <c r="C36" s="327"/>
      <c r="D36" s="327"/>
      <c r="E36" s="327"/>
      <c r="F36" s="327"/>
      <c r="G36" s="327"/>
      <c r="H36" s="327"/>
      <c r="I36" s="327"/>
      <c r="J36" s="84"/>
      <c r="L36" s="223" t="s">
        <v>316</v>
      </c>
      <c r="M36" s="224">
        <v>1.4320797540543249E-2</v>
      </c>
      <c r="N36" s="224">
        <v>6.2917895655307809E-3</v>
      </c>
      <c r="O36" s="223">
        <v>2010</v>
      </c>
      <c r="P36" s="223">
        <v>2020</v>
      </c>
    </row>
    <row r="37" spans="1:16" x14ac:dyDescent="0.25">
      <c r="A37" s="303" t="s">
        <v>323</v>
      </c>
      <c r="B37" s="303"/>
      <c r="C37" s="303"/>
      <c r="D37" s="303"/>
      <c r="E37" s="303"/>
      <c r="F37" s="303"/>
      <c r="G37" s="303"/>
      <c r="H37" s="303"/>
      <c r="I37" s="303"/>
      <c r="J37" s="84"/>
      <c r="L37" s="207" t="s">
        <v>32</v>
      </c>
      <c r="M37" s="205">
        <v>7.6613998484622962E-3</v>
      </c>
      <c r="N37" s="205">
        <v>5.275858328224612E-3</v>
      </c>
      <c r="O37" s="208">
        <v>2011</v>
      </c>
      <c r="P37" s="208">
        <v>2013</v>
      </c>
    </row>
    <row r="38" spans="1:16" x14ac:dyDescent="0.25">
      <c r="A38" s="303"/>
      <c r="B38" s="303"/>
      <c r="C38" s="303"/>
      <c r="D38" s="303"/>
      <c r="E38" s="303"/>
      <c r="F38" s="303"/>
      <c r="G38" s="303"/>
      <c r="H38" s="303"/>
      <c r="I38" s="303"/>
      <c r="J38" s="84"/>
      <c r="L38" s="207" t="s">
        <v>69</v>
      </c>
      <c r="M38" s="205">
        <v>5.2455859615850508E-3</v>
      </c>
      <c r="N38" s="205">
        <v>5.2455859615850508E-3</v>
      </c>
      <c r="O38" s="208">
        <v>2013</v>
      </c>
      <c r="P38" s="208">
        <v>2013</v>
      </c>
    </row>
    <row r="39" spans="1:16" ht="14.25" customHeight="1" x14ac:dyDescent="0.25">
      <c r="A39" s="303"/>
      <c r="B39" s="303"/>
      <c r="C39" s="303"/>
      <c r="D39" s="303"/>
      <c r="E39" s="303"/>
      <c r="F39" s="303"/>
      <c r="G39" s="303"/>
      <c r="H39" s="303"/>
      <c r="I39" s="303"/>
      <c r="J39" s="84"/>
      <c r="L39" s="207" t="s">
        <v>11</v>
      </c>
      <c r="M39" s="205">
        <v>1.654473066321843E-3</v>
      </c>
      <c r="N39" s="205">
        <v>3.9683617361139321E-3</v>
      </c>
      <c r="O39" s="208">
        <v>2011</v>
      </c>
      <c r="P39" s="208">
        <v>2018</v>
      </c>
    </row>
    <row r="40" spans="1:16" ht="14.25" customHeight="1" x14ac:dyDescent="0.25">
      <c r="A40" s="169"/>
      <c r="B40" s="169"/>
      <c r="C40" s="169"/>
      <c r="D40" s="169"/>
      <c r="E40" s="169"/>
      <c r="F40" s="169"/>
      <c r="G40" s="169"/>
      <c r="H40" s="169"/>
      <c r="I40" s="169"/>
      <c r="J40" s="84"/>
      <c r="L40" s="210" t="s">
        <v>8</v>
      </c>
      <c r="M40" s="212">
        <v>6.5091587581216498E-3</v>
      </c>
      <c r="N40" s="213">
        <v>3.5637968929135943E-3</v>
      </c>
      <c r="O40" s="210">
        <v>2011</v>
      </c>
      <c r="P40" s="210">
        <v>2018</v>
      </c>
    </row>
    <row r="41" spans="1:16" x14ac:dyDescent="0.25">
      <c r="A41" s="176" t="s">
        <v>348</v>
      </c>
      <c r="B41" s="182">
        <f ca="1">TODAY()</f>
        <v>44852</v>
      </c>
      <c r="C41" s="89"/>
      <c r="D41" s="108"/>
      <c r="E41" s="108"/>
      <c r="F41" s="108"/>
      <c r="G41" s="108"/>
      <c r="H41" s="108"/>
      <c r="I41" s="108"/>
      <c r="J41" s="84"/>
      <c r="L41" s="207" t="s">
        <v>7</v>
      </c>
      <c r="M41" s="205">
        <v>4.4042706424053764E-3</v>
      </c>
      <c r="N41" s="205">
        <v>3.0462335176499248E-3</v>
      </c>
      <c r="O41" s="208">
        <v>2011</v>
      </c>
      <c r="P41" s="208">
        <v>2020</v>
      </c>
    </row>
    <row r="42" spans="1:16" ht="14.25" customHeight="1" x14ac:dyDescent="0.25">
      <c r="J42" s="84"/>
      <c r="L42" s="214" t="s">
        <v>16</v>
      </c>
      <c r="M42" s="215">
        <v>1.8893548992131289E-3</v>
      </c>
      <c r="N42" s="215">
        <v>2.9049996721219333E-3</v>
      </c>
      <c r="O42" s="216">
        <v>2010</v>
      </c>
      <c r="P42" s="216">
        <v>2017</v>
      </c>
    </row>
    <row r="43" spans="1:16" ht="14.25" customHeight="1" x14ac:dyDescent="0.25">
      <c r="J43" s="84"/>
      <c r="L43" s="210" t="s">
        <v>21</v>
      </c>
      <c r="M43" s="212">
        <v>1.1028448652090669E-2</v>
      </c>
      <c r="N43" s="213">
        <v>2.5168160779252178E-3</v>
      </c>
      <c r="O43" s="210">
        <v>2010</v>
      </c>
      <c r="P43" s="210">
        <v>2017</v>
      </c>
    </row>
    <row r="44" spans="1:16" x14ac:dyDescent="0.25">
      <c r="J44" s="84"/>
      <c r="L44" s="281" t="s">
        <v>133</v>
      </c>
      <c r="M44" s="282">
        <v>4.7503096077105783E-3</v>
      </c>
      <c r="N44" s="283">
        <v>2.2288116152277175E-3</v>
      </c>
      <c r="O44" s="281">
        <v>2011</v>
      </c>
      <c r="P44" s="281">
        <v>2020</v>
      </c>
    </row>
    <row r="45" spans="1:16" ht="14.25" customHeight="1" x14ac:dyDescent="0.25">
      <c r="F45" s="178"/>
      <c r="G45" s="178"/>
      <c r="H45" s="178"/>
      <c r="I45" s="178"/>
      <c r="J45" s="84"/>
      <c r="L45" s="214" t="s">
        <v>10</v>
      </c>
      <c r="M45" s="215">
        <v>4.057291393324957E-3</v>
      </c>
      <c r="N45" s="215">
        <v>2.058805518287082E-3</v>
      </c>
      <c r="O45" s="216">
        <v>2011</v>
      </c>
      <c r="P45" s="216">
        <v>2017</v>
      </c>
    </row>
    <row r="46" spans="1:16" x14ac:dyDescent="0.25">
      <c r="F46" s="178"/>
      <c r="G46" s="178"/>
      <c r="H46" s="178"/>
      <c r="I46" s="178"/>
      <c r="J46" s="84"/>
      <c r="L46" s="225"/>
      <c r="M46" s="226"/>
      <c r="N46" s="226"/>
      <c r="O46" s="227"/>
      <c r="P46" s="227"/>
    </row>
    <row r="47" spans="1:16" ht="13.9" customHeight="1" x14ac:dyDescent="0.25">
      <c r="A47" s="333"/>
      <c r="B47" s="333"/>
      <c r="C47" s="333"/>
      <c r="D47" s="333"/>
      <c r="E47" s="333"/>
      <c r="F47" s="333"/>
      <c r="G47" s="333"/>
      <c r="H47" s="333"/>
      <c r="I47" s="333"/>
      <c r="J47" s="84"/>
      <c r="L47" s="228" t="s">
        <v>317</v>
      </c>
      <c r="M47" s="229">
        <v>2.1427489346983386E-3</v>
      </c>
      <c r="N47" s="229">
        <v>3.0978150783962347E-3</v>
      </c>
      <c r="O47" s="230">
        <v>2011</v>
      </c>
      <c r="P47" s="230">
        <v>2016</v>
      </c>
    </row>
    <row r="48" spans="1:16" ht="26.45" customHeight="1" x14ac:dyDescent="0.25">
      <c r="A48" s="333"/>
      <c r="B48" s="333"/>
      <c r="C48" s="333"/>
      <c r="D48" s="333"/>
      <c r="E48" s="333"/>
      <c r="F48" s="333"/>
      <c r="G48" s="333"/>
      <c r="H48" s="333"/>
      <c r="I48" s="333"/>
      <c r="L48" s="186"/>
      <c r="M48" s="187"/>
      <c r="N48" s="187"/>
      <c r="O48" s="186"/>
      <c r="P48" s="186"/>
    </row>
    <row r="49" spans="1:14" ht="11.25" customHeight="1" x14ac:dyDescent="0.25">
      <c r="M49" s="118"/>
      <c r="N49" s="118"/>
    </row>
    <row r="50" spans="1:14" ht="11.25" customHeight="1" x14ac:dyDescent="0.25">
      <c r="M50" s="118"/>
      <c r="N50" s="118"/>
    </row>
    <row r="51" spans="1:14" ht="11.25" customHeight="1" x14ac:dyDescent="0.25"/>
    <row r="52" spans="1:14" ht="11.25" customHeight="1" x14ac:dyDescent="0.25">
      <c r="M52" s="279"/>
      <c r="N52" s="279"/>
    </row>
    <row r="53" spans="1:14" ht="11.25" customHeight="1" x14ac:dyDescent="0.25"/>
    <row r="54" spans="1:14" ht="11.25" customHeight="1" x14ac:dyDescent="0.25"/>
    <row r="55" spans="1:14" ht="11.25" customHeight="1" x14ac:dyDescent="0.25">
      <c r="M55" s="108"/>
    </row>
    <row r="56" spans="1:14" ht="11.25" customHeight="1" x14ac:dyDescent="0.25"/>
    <row r="57" spans="1:14" ht="11.25" customHeight="1" x14ac:dyDescent="0.25">
      <c r="A57" s="108"/>
      <c r="B57" s="108"/>
      <c r="C57" s="108"/>
      <c r="D57" s="108"/>
      <c r="E57" s="108"/>
      <c r="F57" s="108"/>
      <c r="G57" s="108"/>
      <c r="H57" s="108"/>
      <c r="I57" s="108"/>
      <c r="M57" s="279"/>
      <c r="N57" s="279"/>
    </row>
    <row r="58" spans="1:14" ht="11.25" customHeight="1" x14ac:dyDescent="0.25">
      <c r="A58" s="108"/>
      <c r="B58" s="108"/>
      <c r="C58" s="108"/>
      <c r="D58" s="108"/>
      <c r="E58" s="108"/>
      <c r="F58" s="108"/>
      <c r="G58" s="108"/>
      <c r="H58" s="108"/>
      <c r="I58" s="108"/>
    </row>
    <row r="59" spans="1:14" x14ac:dyDescent="0.25">
      <c r="A59" s="108"/>
      <c r="B59" s="108"/>
      <c r="C59" s="108"/>
      <c r="D59" s="108"/>
      <c r="E59" s="108"/>
      <c r="F59" s="108"/>
      <c r="G59" s="108"/>
      <c r="H59" s="108"/>
      <c r="I59" s="108"/>
    </row>
  </sheetData>
  <sortState xmlns:xlrd2="http://schemas.microsoft.com/office/spreadsheetml/2017/richdata2" ref="R5:V43">
    <sortCondition descending="1" ref="T5"/>
  </sortState>
  <mergeCells count="10">
    <mergeCell ref="A47:I48"/>
    <mergeCell ref="A20:I29"/>
    <mergeCell ref="L1:P1"/>
    <mergeCell ref="L2:P3"/>
    <mergeCell ref="A1:I1"/>
    <mergeCell ref="A34:I36"/>
    <mergeCell ref="A37:I39"/>
    <mergeCell ref="A32:E32"/>
    <mergeCell ref="A2:I3"/>
    <mergeCell ref="A30:I30"/>
  </mergeCells>
  <phoneticPr fontId="15" type="noConversion"/>
  <pageMargins left="0.70866141732283472" right="0.70866141732283472" top="0.74803149606299213" bottom="0.74803149606299213" header="0.31496062992125984" footer="0.31496062992125984"/>
  <pageSetup paperSize="9" scale="71" orientation="landscape" r:id="rId1"/>
  <headerFooter>
    <oddHeader>&amp;COECD Affordable Housing Database, http://oe.cd/ahd</oddHeader>
    <oddFooter>&amp;R&amp;F - &amp;A</oddFooter>
  </headerFooter>
  <customProperties>
    <customPr name="CycleColor" r:id="rId2"/>
    <customPr name="DashStyle" r:id="rId3"/>
    <customPr name="GraphSizeIndex" r:id="rId4"/>
    <customPr name="GraphSizeName" r:id="rId5"/>
    <customPr name="PageSizeIndex" r:id="rId6"/>
    <customPr name="PageSizeName" r:id="rId7"/>
    <customPr name="PaletteIndex" r:id="rId8"/>
    <customPr name="PaletteName" r:id="rId9"/>
    <customPr name="SinglePanel" r:id="rId10"/>
    <customPr name="StartColorIndex" r:id="rId11"/>
    <customPr name="StartColorName" r:id="rId12"/>
    <customPr name="StyleTemplateIndex" r:id="rId13"/>
    <customPr name="StyleTemplateName" r:id="rId14"/>
  </customProperties>
  <drawing r:id="rId15"/>
  <tableParts count="1">
    <tablePart r:id="rId1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55"/>
  <sheetViews>
    <sheetView zoomScale="110" zoomScaleNormal="110" workbookViewId="0">
      <selection sqref="A1:G1"/>
    </sheetView>
  </sheetViews>
  <sheetFormatPr defaultRowHeight="13.5" x14ac:dyDescent="0.25"/>
  <cols>
    <col min="1" max="1" width="14.140625" customWidth="1"/>
    <col min="2" max="4" width="9.7109375" customWidth="1"/>
    <col min="5" max="7" width="10.42578125" customWidth="1"/>
    <col min="8" max="9" width="9.140625" style="97"/>
    <col min="10" max="11" width="9.140625" style="301"/>
    <col min="12" max="27" width="9.140625" style="97"/>
  </cols>
  <sheetData>
    <row r="1" spans="1:27" ht="16.5" x14ac:dyDescent="0.25">
      <c r="A1" s="339" t="s">
        <v>312</v>
      </c>
      <c r="B1" s="339"/>
      <c r="C1" s="339"/>
      <c r="D1" s="339"/>
      <c r="E1" s="339"/>
      <c r="F1" s="339"/>
      <c r="G1" s="339"/>
      <c r="H1" s="295"/>
      <c r="I1" s="295"/>
      <c r="J1" s="296"/>
      <c r="K1" s="296"/>
      <c r="L1" s="295"/>
      <c r="M1" s="295"/>
      <c r="N1" s="295"/>
    </row>
    <row r="2" spans="1:27" x14ac:dyDescent="0.25">
      <c r="A2" s="340" t="s">
        <v>313</v>
      </c>
      <c r="B2" s="340"/>
      <c r="C2" s="340"/>
      <c r="D2" s="340"/>
      <c r="E2" s="340"/>
      <c r="F2" s="340"/>
      <c r="G2" s="340"/>
      <c r="H2" s="295"/>
      <c r="I2" s="295"/>
      <c r="J2" s="296"/>
      <c r="K2" s="296"/>
      <c r="L2" s="295"/>
      <c r="M2" s="295"/>
      <c r="N2" s="295"/>
    </row>
    <row r="3" spans="1:27" x14ac:dyDescent="0.25">
      <c r="H3" s="295"/>
      <c r="I3" s="295"/>
      <c r="J3" s="296"/>
      <c r="K3" s="296"/>
      <c r="L3" s="295"/>
      <c r="M3" s="295"/>
      <c r="N3" s="295"/>
    </row>
    <row r="4" spans="1:27" s="232" customFormat="1" ht="35.450000000000003" customHeight="1" x14ac:dyDescent="0.25">
      <c r="A4" s="231" t="s">
        <v>347</v>
      </c>
      <c r="B4" s="236" t="s">
        <v>359</v>
      </c>
      <c r="C4" s="236" t="s">
        <v>360</v>
      </c>
      <c r="D4" s="236" t="s">
        <v>361</v>
      </c>
      <c r="E4" s="236" t="s">
        <v>366</v>
      </c>
      <c r="F4" s="236" t="s">
        <v>365</v>
      </c>
      <c r="G4" s="236" t="s">
        <v>364</v>
      </c>
      <c r="H4" s="297"/>
      <c r="I4" s="297"/>
      <c r="J4" s="298"/>
      <c r="K4" s="298"/>
      <c r="L4" s="297"/>
      <c r="M4" s="297"/>
      <c r="N4" s="297"/>
      <c r="O4" s="299"/>
      <c r="P4" s="299"/>
      <c r="Q4" s="299"/>
      <c r="R4" s="299"/>
      <c r="S4" s="299"/>
      <c r="T4" s="299"/>
      <c r="U4" s="299"/>
      <c r="V4" s="299"/>
      <c r="W4" s="299"/>
      <c r="X4" s="299"/>
      <c r="Y4" s="299"/>
      <c r="Z4" s="299"/>
      <c r="AA4" s="299"/>
    </row>
    <row r="5" spans="1:27" x14ac:dyDescent="0.25">
      <c r="A5" s="225" t="s">
        <v>20</v>
      </c>
      <c r="B5" s="233">
        <v>156952</v>
      </c>
      <c r="C5" s="233">
        <v>219516</v>
      </c>
      <c r="D5" s="233">
        <v>189163</v>
      </c>
      <c r="E5" s="227">
        <v>2010</v>
      </c>
      <c r="F5" s="227"/>
      <c r="G5" s="227">
        <v>2020</v>
      </c>
      <c r="H5" s="295"/>
      <c r="I5" s="295"/>
      <c r="J5" s="296"/>
      <c r="K5" s="296"/>
      <c r="L5" s="295"/>
      <c r="M5" s="295"/>
      <c r="N5" s="295"/>
    </row>
    <row r="6" spans="1:27" x14ac:dyDescent="0.25">
      <c r="A6" s="234" t="s">
        <v>14</v>
      </c>
      <c r="B6" s="233">
        <v>39900</v>
      </c>
      <c r="C6" s="233">
        <v>67200</v>
      </c>
      <c r="D6" s="233">
        <v>75600</v>
      </c>
      <c r="E6" s="235">
        <v>2010</v>
      </c>
      <c r="F6" s="235">
        <v>2018</v>
      </c>
      <c r="G6" s="235">
        <v>2019</v>
      </c>
      <c r="H6" s="295"/>
      <c r="I6" s="295"/>
      <c r="J6" s="296"/>
      <c r="K6" s="296"/>
      <c r="L6" s="295"/>
      <c r="M6" s="295"/>
      <c r="N6" s="295"/>
    </row>
    <row r="7" spans="1:27" x14ac:dyDescent="0.25">
      <c r="A7" s="234" t="s">
        <v>127</v>
      </c>
      <c r="B7" s="233">
        <f>42.9*1000</f>
        <v>42900</v>
      </c>
      <c r="C7" s="233">
        <f>54.3*1000</f>
        <v>54300</v>
      </c>
      <c r="D7" s="233">
        <f>54.9*1000</f>
        <v>54900</v>
      </c>
      <c r="E7" s="235">
        <v>2011</v>
      </c>
      <c r="F7" s="235">
        <v>2018</v>
      </c>
      <c r="G7" s="235">
        <v>2020</v>
      </c>
      <c r="H7" s="295"/>
      <c r="I7" s="295"/>
      <c r="J7" s="300"/>
      <c r="K7" s="296"/>
      <c r="L7" s="295"/>
      <c r="M7" s="295"/>
      <c r="N7" s="295"/>
    </row>
    <row r="8" spans="1:27" x14ac:dyDescent="0.25">
      <c r="A8" s="225" t="s">
        <v>10</v>
      </c>
      <c r="B8" s="233">
        <v>15771</v>
      </c>
      <c r="C8" s="233">
        <v>8136</v>
      </c>
      <c r="D8" s="233"/>
      <c r="E8" s="227">
        <v>2010</v>
      </c>
      <c r="F8" s="227">
        <v>2018</v>
      </c>
      <c r="G8" s="227"/>
      <c r="H8" s="295"/>
      <c r="I8" s="295"/>
      <c r="J8" s="300"/>
      <c r="K8" s="296"/>
      <c r="L8" s="295"/>
      <c r="M8" s="295"/>
      <c r="N8" s="295"/>
    </row>
    <row r="9" spans="1:27" x14ac:dyDescent="0.25">
      <c r="A9" s="234" t="s">
        <v>22</v>
      </c>
      <c r="B9" s="233">
        <v>175623</v>
      </c>
      <c r="C9" s="233">
        <v>187605</v>
      </c>
      <c r="D9" s="233">
        <v>198636</v>
      </c>
      <c r="E9" s="235">
        <v>2011</v>
      </c>
      <c r="F9" s="235">
        <v>2016</v>
      </c>
      <c r="G9" s="235">
        <v>2020</v>
      </c>
      <c r="H9" s="295"/>
      <c r="I9" s="295"/>
      <c r="J9" s="300"/>
      <c r="K9" s="296"/>
      <c r="L9" s="295"/>
      <c r="M9" s="295"/>
      <c r="N9" s="295"/>
    </row>
    <row r="10" spans="1:27" x14ac:dyDescent="0.25">
      <c r="A10" s="225" t="s">
        <v>1</v>
      </c>
      <c r="B10" s="233">
        <v>84030</v>
      </c>
      <c r="C10" s="233">
        <v>84579</v>
      </c>
      <c r="D10" s="233">
        <v>95474</v>
      </c>
      <c r="E10" s="227">
        <v>2012</v>
      </c>
      <c r="F10" s="227">
        <v>2018</v>
      </c>
      <c r="G10" s="227">
        <v>2019</v>
      </c>
      <c r="H10" s="295"/>
      <c r="I10" s="295"/>
      <c r="J10" s="300"/>
      <c r="K10" s="296"/>
      <c r="L10" s="295"/>
      <c r="M10" s="295"/>
      <c r="N10" s="295"/>
    </row>
    <row r="11" spans="1:27" x14ac:dyDescent="0.25">
      <c r="A11" s="234" t="s">
        <v>316</v>
      </c>
      <c r="B11" s="233">
        <v>18153</v>
      </c>
      <c r="C11" s="233">
        <v>17962</v>
      </c>
      <c r="D11" s="233">
        <v>9951</v>
      </c>
      <c r="E11" s="235">
        <v>2010</v>
      </c>
      <c r="F11" s="235">
        <v>2018</v>
      </c>
      <c r="G11" s="235">
        <v>2020</v>
      </c>
      <c r="J11" s="300"/>
      <c r="K11" s="296"/>
    </row>
    <row r="12" spans="1:27" x14ac:dyDescent="0.25">
      <c r="A12" s="234" t="s">
        <v>69</v>
      </c>
      <c r="B12" s="233">
        <v>10090</v>
      </c>
      <c r="C12" s="233"/>
      <c r="D12" s="233"/>
      <c r="E12" s="235">
        <v>2013</v>
      </c>
      <c r="F12" s="235"/>
      <c r="G12" s="235"/>
      <c r="H12" s="295"/>
      <c r="I12" s="295"/>
      <c r="J12" s="300"/>
      <c r="K12" s="296"/>
      <c r="L12" s="295"/>
      <c r="M12" s="295"/>
      <c r="N12" s="295"/>
    </row>
    <row r="13" spans="1:27" x14ac:dyDescent="0.25">
      <c r="A13" s="225" t="s">
        <v>134</v>
      </c>
      <c r="B13" s="233"/>
      <c r="C13" s="233">
        <v>3866</v>
      </c>
      <c r="D13" s="233"/>
      <c r="E13" s="227"/>
      <c r="F13" s="227">
        <v>2018</v>
      </c>
      <c r="G13" s="227"/>
      <c r="H13" s="295"/>
      <c r="I13" s="295"/>
      <c r="J13" s="300"/>
      <c r="K13" s="296"/>
      <c r="L13" s="295"/>
      <c r="M13" s="295"/>
      <c r="N13" s="295"/>
    </row>
    <row r="14" spans="1:27" x14ac:dyDescent="0.25">
      <c r="A14" s="234" t="s">
        <v>32</v>
      </c>
      <c r="B14" s="233">
        <v>36442</v>
      </c>
      <c r="C14" s="233">
        <v>33850</v>
      </c>
      <c r="D14" s="233">
        <v>34433</v>
      </c>
      <c r="E14" s="235">
        <v>2010</v>
      </c>
      <c r="F14" s="235">
        <v>2018</v>
      </c>
      <c r="G14" s="235">
        <v>2020</v>
      </c>
      <c r="H14" s="295"/>
      <c r="I14" s="295"/>
      <c r="J14" s="300"/>
      <c r="K14" s="296"/>
      <c r="L14" s="295"/>
      <c r="M14" s="295"/>
      <c r="N14" s="295"/>
    </row>
    <row r="15" spans="1:27" x14ac:dyDescent="0.25">
      <c r="A15" s="225" t="s">
        <v>33</v>
      </c>
      <c r="B15" s="233">
        <v>8000</v>
      </c>
      <c r="C15" s="233">
        <v>22000</v>
      </c>
      <c r="D15" s="233">
        <v>30000</v>
      </c>
      <c r="E15" s="227">
        <v>2010</v>
      </c>
      <c r="F15" s="227">
        <v>2018</v>
      </c>
      <c r="G15" s="227">
        <v>2020</v>
      </c>
      <c r="H15" s="295"/>
      <c r="I15" s="295"/>
      <c r="J15" s="300"/>
      <c r="K15" s="296"/>
      <c r="L15" s="295"/>
      <c r="M15" s="295"/>
      <c r="N15" s="295"/>
    </row>
    <row r="16" spans="1:27" x14ac:dyDescent="0.25">
      <c r="A16" s="234" t="s">
        <v>6</v>
      </c>
      <c r="B16" s="233">
        <v>2079</v>
      </c>
      <c r="C16" s="233">
        <v>6472</v>
      </c>
      <c r="D16" s="233">
        <v>7579</v>
      </c>
      <c r="E16" s="235">
        <v>2011</v>
      </c>
      <c r="F16" s="235">
        <v>2018</v>
      </c>
      <c r="G16" s="235">
        <v>2020</v>
      </c>
      <c r="H16" s="295"/>
      <c r="I16" s="295"/>
      <c r="J16" s="300"/>
      <c r="K16" s="296"/>
      <c r="L16" s="295"/>
      <c r="M16" s="295"/>
      <c r="N16" s="295"/>
    </row>
    <row r="17" spans="1:14" x14ac:dyDescent="0.25">
      <c r="A17" s="225" t="s">
        <v>31</v>
      </c>
      <c r="B17" s="233">
        <v>25112</v>
      </c>
      <c r="C17" s="233">
        <v>34674</v>
      </c>
      <c r="D17" s="233">
        <v>40800</v>
      </c>
      <c r="E17" s="227">
        <v>2010</v>
      </c>
      <c r="F17" s="227">
        <v>2017</v>
      </c>
      <c r="G17" s="227">
        <v>2019</v>
      </c>
      <c r="H17" s="295"/>
      <c r="I17" s="295"/>
      <c r="J17" s="300"/>
      <c r="K17" s="296"/>
      <c r="L17" s="295"/>
      <c r="M17" s="295"/>
      <c r="N17" s="295"/>
    </row>
    <row r="18" spans="1:14" x14ac:dyDescent="0.25">
      <c r="A18" s="234" t="s">
        <v>30</v>
      </c>
      <c r="B18" s="233">
        <v>518000</v>
      </c>
      <c r="C18" s="233">
        <v>460600</v>
      </c>
      <c r="D18" s="233">
        <v>381600</v>
      </c>
      <c r="E18" s="235">
        <v>2011</v>
      </c>
      <c r="F18" s="235">
        <v>2018</v>
      </c>
      <c r="G18" s="235">
        <v>2020</v>
      </c>
      <c r="H18" s="295"/>
      <c r="I18" s="295"/>
      <c r="J18" s="300"/>
      <c r="K18" s="296"/>
      <c r="L18" s="295"/>
      <c r="M18" s="295"/>
      <c r="N18" s="295"/>
    </row>
    <row r="19" spans="1:14" x14ac:dyDescent="0.25">
      <c r="A19" s="225" t="s">
        <v>23</v>
      </c>
      <c r="B19" s="233">
        <v>183110</v>
      </c>
      <c r="C19" s="233">
        <v>287352</v>
      </c>
      <c r="D19" s="233">
        <v>293002</v>
      </c>
      <c r="E19" s="227">
        <v>2011</v>
      </c>
      <c r="F19" s="227">
        <v>2018</v>
      </c>
      <c r="G19" s="227">
        <v>2019</v>
      </c>
      <c r="H19" s="295"/>
      <c r="I19" s="295"/>
      <c r="J19" s="300"/>
      <c r="K19" s="296"/>
      <c r="L19" s="295"/>
      <c r="M19" s="295"/>
      <c r="N19" s="295"/>
    </row>
    <row r="20" spans="1:14" x14ac:dyDescent="0.25">
      <c r="A20" s="234" t="s">
        <v>11</v>
      </c>
      <c r="B20" s="233">
        <v>7293</v>
      </c>
      <c r="C20" s="233">
        <v>17681</v>
      </c>
      <c r="D20" s="233"/>
      <c r="E20" s="235">
        <v>2011</v>
      </c>
      <c r="F20" s="235">
        <v>2018</v>
      </c>
      <c r="G20" s="235"/>
      <c r="H20" s="295"/>
      <c r="I20" s="295"/>
      <c r="J20" s="300"/>
      <c r="K20" s="296"/>
      <c r="L20" s="295"/>
      <c r="M20" s="295"/>
      <c r="N20" s="295"/>
    </row>
    <row r="21" spans="1:14" x14ac:dyDescent="0.25">
      <c r="A21" s="225" t="s">
        <v>140</v>
      </c>
      <c r="B21" s="233">
        <v>1148</v>
      </c>
      <c r="C21" s="233">
        <v>1768</v>
      </c>
      <c r="D21" s="233">
        <v>3033</v>
      </c>
      <c r="E21" s="227">
        <v>2010</v>
      </c>
      <c r="F21" s="227">
        <v>2017</v>
      </c>
      <c r="G21" s="227">
        <v>2019</v>
      </c>
      <c r="H21" s="295"/>
      <c r="I21" s="295"/>
      <c r="J21" s="300"/>
      <c r="K21" s="296"/>
      <c r="L21" s="295"/>
      <c r="M21" s="295"/>
      <c r="N21" s="295"/>
    </row>
    <row r="22" spans="1:14" x14ac:dyDescent="0.25">
      <c r="A22" s="225" t="s">
        <v>133</v>
      </c>
      <c r="B22" s="233">
        <v>158800</v>
      </c>
      <c r="C22" s="280">
        <f>83.1*1000</f>
        <v>83100</v>
      </c>
      <c r="D22" s="233">
        <v>78600</v>
      </c>
      <c r="E22" s="227">
        <v>2011</v>
      </c>
      <c r="F22" s="227">
        <v>2018</v>
      </c>
      <c r="G22" s="227">
        <v>2020</v>
      </c>
      <c r="H22" s="295"/>
      <c r="I22" s="295"/>
      <c r="J22" s="300"/>
      <c r="K22" s="296"/>
      <c r="L22" s="295"/>
      <c r="M22" s="295"/>
      <c r="N22" s="295"/>
    </row>
    <row r="23" spans="1:14" x14ac:dyDescent="0.25">
      <c r="A23" s="234" t="s">
        <v>18</v>
      </c>
      <c r="B23" s="233">
        <v>6994</v>
      </c>
      <c r="C23" s="233">
        <v>17920</v>
      </c>
      <c r="D23" s="233">
        <v>21107</v>
      </c>
      <c r="E23" s="235">
        <v>2011</v>
      </c>
      <c r="F23" s="235">
        <v>2018</v>
      </c>
      <c r="G23" s="235">
        <v>2019</v>
      </c>
      <c r="H23" s="295"/>
      <c r="I23" s="295"/>
      <c r="J23" s="300"/>
      <c r="K23" s="296"/>
      <c r="L23" s="295"/>
      <c r="M23" s="295"/>
      <c r="N23" s="295"/>
    </row>
    <row r="24" spans="1:14" x14ac:dyDescent="0.25">
      <c r="A24" s="225" t="s">
        <v>26</v>
      </c>
      <c r="B24" s="233">
        <v>980025</v>
      </c>
      <c r="C24" s="233">
        <v>942370</v>
      </c>
      <c r="D24" s="233"/>
      <c r="E24" s="227">
        <v>2013</v>
      </c>
      <c r="F24" s="227">
        <v>2018</v>
      </c>
      <c r="G24" s="227"/>
      <c r="H24" s="295"/>
      <c r="I24" s="295"/>
      <c r="J24" s="300"/>
      <c r="K24" s="296"/>
      <c r="L24" s="295"/>
      <c r="M24" s="295"/>
      <c r="N24" s="295"/>
    </row>
    <row r="25" spans="1:14" x14ac:dyDescent="0.25">
      <c r="A25" s="234" t="s">
        <v>4</v>
      </c>
      <c r="B25" s="233">
        <v>395519</v>
      </c>
      <c r="C25" s="233"/>
      <c r="D25" s="233"/>
      <c r="E25" s="235">
        <v>2013</v>
      </c>
      <c r="F25" s="235"/>
      <c r="G25" s="235"/>
      <c r="H25" s="295"/>
      <c r="I25" s="295"/>
      <c r="J25" s="300"/>
      <c r="K25" s="296"/>
      <c r="L25" s="295"/>
      <c r="M25" s="295"/>
      <c r="N25" s="295"/>
    </row>
    <row r="26" spans="1:14" x14ac:dyDescent="0.25">
      <c r="A26" s="225" t="s">
        <v>16</v>
      </c>
      <c r="B26" s="233">
        <v>1924</v>
      </c>
      <c r="C26" s="233">
        <v>2966</v>
      </c>
      <c r="D26" s="233">
        <v>3101</v>
      </c>
      <c r="E26" s="227">
        <v>2010</v>
      </c>
      <c r="F26" s="227">
        <v>2018</v>
      </c>
      <c r="G26" s="227">
        <v>2020</v>
      </c>
      <c r="J26" s="300"/>
      <c r="K26" s="296"/>
    </row>
    <row r="27" spans="1:14" x14ac:dyDescent="0.25">
      <c r="A27" s="234" t="s">
        <v>2</v>
      </c>
      <c r="B27" s="233">
        <v>3667</v>
      </c>
      <c r="C27" s="233">
        <v>12203</v>
      </c>
      <c r="D27" s="233">
        <v>12577</v>
      </c>
      <c r="E27" s="235">
        <v>2010</v>
      </c>
      <c r="F27" s="235">
        <v>2018</v>
      </c>
      <c r="G27" s="235">
        <v>2019</v>
      </c>
      <c r="J27" s="300"/>
      <c r="K27" s="296"/>
    </row>
    <row r="28" spans="1:14" x14ac:dyDescent="0.25">
      <c r="A28" s="225" t="s">
        <v>17</v>
      </c>
      <c r="B28" s="233">
        <v>2162</v>
      </c>
      <c r="C28" s="233">
        <v>3856</v>
      </c>
      <c r="D28" s="233">
        <v>3987</v>
      </c>
      <c r="E28" s="227">
        <v>2011</v>
      </c>
      <c r="F28" s="227">
        <v>2016</v>
      </c>
      <c r="G28" s="227">
        <v>2018</v>
      </c>
      <c r="J28" s="300"/>
      <c r="K28" s="296"/>
    </row>
    <row r="29" spans="1:14" x14ac:dyDescent="0.25">
      <c r="A29" s="234" t="s">
        <v>9</v>
      </c>
      <c r="B29" s="233">
        <v>295164</v>
      </c>
      <c r="C29" s="233">
        <v>210809</v>
      </c>
      <c r="D29" s="233"/>
      <c r="E29" s="235">
        <v>2012</v>
      </c>
      <c r="F29" s="235">
        <v>2018</v>
      </c>
      <c r="G29" s="235"/>
      <c r="J29" s="300"/>
      <c r="K29" s="296"/>
    </row>
    <row r="30" spans="1:14" x14ac:dyDescent="0.25">
      <c r="A30" s="225" t="s">
        <v>19</v>
      </c>
      <c r="B30" s="233">
        <v>48700</v>
      </c>
      <c r="C30" s="233">
        <v>66600</v>
      </c>
      <c r="D30" s="233">
        <v>69300</v>
      </c>
      <c r="E30" s="227">
        <v>2012</v>
      </c>
      <c r="F30" s="227">
        <v>2018</v>
      </c>
      <c r="G30" s="227">
        <v>2020</v>
      </c>
      <c r="J30" s="300"/>
      <c r="K30" s="296"/>
    </row>
    <row r="31" spans="1:14" x14ac:dyDescent="0.25">
      <c r="A31" s="234" t="s">
        <v>28</v>
      </c>
      <c r="B31" s="233">
        <v>15602</v>
      </c>
      <c r="C31" s="233">
        <v>32996</v>
      </c>
      <c r="D31" s="233">
        <v>32996</v>
      </c>
      <c r="E31" s="235">
        <v>2010</v>
      </c>
      <c r="F31" s="235">
        <v>2018</v>
      </c>
      <c r="G31" s="235">
        <v>2018</v>
      </c>
      <c r="J31" s="300"/>
      <c r="K31" s="296"/>
    </row>
    <row r="32" spans="1:14" x14ac:dyDescent="0.25">
      <c r="A32" s="225" t="s">
        <v>12</v>
      </c>
      <c r="B32" s="233">
        <v>20046</v>
      </c>
      <c r="C32" s="233">
        <v>32844</v>
      </c>
      <c r="D32" s="233">
        <v>30373</v>
      </c>
      <c r="E32" s="227">
        <v>2011</v>
      </c>
      <c r="F32" s="227">
        <v>2018</v>
      </c>
      <c r="G32" s="227">
        <v>2019</v>
      </c>
      <c r="J32" s="300"/>
      <c r="K32" s="296"/>
    </row>
    <row r="33" spans="1:11" x14ac:dyDescent="0.25">
      <c r="A33" s="234" t="s">
        <v>13</v>
      </c>
      <c r="B33" s="233">
        <v>135835</v>
      </c>
      <c r="C33" s="233">
        <v>185063</v>
      </c>
      <c r="D33" s="233">
        <v>221978</v>
      </c>
      <c r="E33" s="235">
        <v>2010</v>
      </c>
      <c r="F33" s="235">
        <v>2018</v>
      </c>
      <c r="G33" s="235">
        <v>2020</v>
      </c>
      <c r="J33" s="300"/>
      <c r="K33" s="296"/>
    </row>
    <row r="34" spans="1:11" x14ac:dyDescent="0.25">
      <c r="A34" s="225" t="s">
        <v>7</v>
      </c>
      <c r="B34" s="233">
        <v>25807</v>
      </c>
      <c r="C34" s="233">
        <v>9615</v>
      </c>
      <c r="D34" s="233">
        <v>18181</v>
      </c>
      <c r="E34" s="227">
        <v>2011</v>
      </c>
      <c r="F34" s="227">
        <v>2017</v>
      </c>
      <c r="G34" s="227">
        <v>2020</v>
      </c>
      <c r="J34" s="300"/>
      <c r="K34" s="296"/>
    </row>
    <row r="35" spans="1:11" x14ac:dyDescent="0.25">
      <c r="A35" s="234" t="s">
        <v>86</v>
      </c>
      <c r="B35" s="233">
        <v>48862</v>
      </c>
      <c r="C35" s="233">
        <v>53347</v>
      </c>
      <c r="D35" s="233">
        <v>67512</v>
      </c>
      <c r="E35" s="235">
        <v>2010</v>
      </c>
      <c r="F35" s="235">
        <v>2017</v>
      </c>
      <c r="G35" s="235">
        <v>2020</v>
      </c>
      <c r="J35" s="300"/>
      <c r="K35" s="296"/>
    </row>
    <row r="36" spans="1:11" x14ac:dyDescent="0.25">
      <c r="A36" s="225" t="s">
        <v>27</v>
      </c>
      <c r="B36" s="233">
        <v>14608</v>
      </c>
      <c r="C36" s="233">
        <v>19071</v>
      </c>
      <c r="D36" s="233">
        <v>20171</v>
      </c>
      <c r="E36" s="227">
        <v>2011</v>
      </c>
      <c r="F36" s="227">
        <v>2018</v>
      </c>
      <c r="G36" s="227">
        <v>2019</v>
      </c>
      <c r="J36" s="300"/>
      <c r="K36" s="296"/>
    </row>
    <row r="37" spans="1:11" x14ac:dyDescent="0.25">
      <c r="A37" s="234" t="s">
        <v>8</v>
      </c>
      <c r="B37" s="233">
        <v>5498</v>
      </c>
      <c r="C37" s="233">
        <v>3037</v>
      </c>
      <c r="D37" s="233">
        <v>3415</v>
      </c>
      <c r="E37" s="235">
        <v>2011</v>
      </c>
      <c r="F37" s="235">
        <v>2018</v>
      </c>
      <c r="G37" s="235">
        <v>2019</v>
      </c>
      <c r="J37" s="300"/>
      <c r="K37" s="296"/>
    </row>
    <row r="38" spans="1:11" x14ac:dyDescent="0.25">
      <c r="A38" s="225" t="s">
        <v>21</v>
      </c>
      <c r="B38" s="233">
        <v>276883</v>
      </c>
      <c r="C38" s="233">
        <v>64544</v>
      </c>
      <c r="D38" s="233"/>
      <c r="E38" s="227">
        <v>2010</v>
      </c>
      <c r="F38" s="227">
        <v>2018</v>
      </c>
      <c r="G38" s="227"/>
      <c r="J38" s="300"/>
      <c r="K38" s="296"/>
    </row>
    <row r="39" spans="1:11" x14ac:dyDescent="0.25">
      <c r="A39" s="234" t="s">
        <v>29</v>
      </c>
      <c r="B39" s="233">
        <v>29225</v>
      </c>
      <c r="C39" s="233">
        <v>54876</v>
      </c>
      <c r="D39" s="233">
        <v>55659</v>
      </c>
      <c r="E39" s="235">
        <v>2010</v>
      </c>
      <c r="F39" s="235">
        <v>2018</v>
      </c>
      <c r="G39" s="235">
        <v>2019</v>
      </c>
      <c r="J39" s="300"/>
      <c r="K39" s="296"/>
    </row>
    <row r="40" spans="1:11" x14ac:dyDescent="0.25">
      <c r="A40" s="225" t="s">
        <v>25</v>
      </c>
      <c r="B40" s="233">
        <v>50166</v>
      </c>
      <c r="C40" s="233">
        <v>52034</v>
      </c>
      <c r="D40" s="233"/>
      <c r="E40" s="227">
        <v>2013</v>
      </c>
      <c r="F40" s="227">
        <v>2016</v>
      </c>
      <c r="G40" s="227"/>
      <c r="J40" s="296"/>
      <c r="K40" s="296"/>
    </row>
    <row r="41" spans="1:11" x14ac:dyDescent="0.25">
      <c r="A41" s="234" t="s">
        <v>376</v>
      </c>
      <c r="B41" s="233">
        <v>428045</v>
      </c>
      <c r="C41" s="233">
        <v>890089</v>
      </c>
      <c r="D41" s="233">
        <v>731537</v>
      </c>
      <c r="E41" s="235">
        <v>2010</v>
      </c>
      <c r="F41" s="235">
        <v>2018</v>
      </c>
      <c r="G41" s="235">
        <v>2019</v>
      </c>
      <c r="J41" s="296"/>
      <c r="K41" s="296"/>
    </row>
    <row r="42" spans="1:11" x14ac:dyDescent="0.25">
      <c r="A42" s="225" t="s">
        <v>354</v>
      </c>
      <c r="B42" s="233">
        <v>137394</v>
      </c>
      <c r="C42" s="233">
        <v>241877</v>
      </c>
      <c r="D42" s="233">
        <v>243770</v>
      </c>
      <c r="E42" s="227" t="s">
        <v>319</v>
      </c>
      <c r="F42" s="227" t="s">
        <v>330</v>
      </c>
      <c r="G42" s="227" t="s">
        <v>331</v>
      </c>
      <c r="J42" s="296"/>
      <c r="K42" s="296"/>
    </row>
    <row r="43" spans="1:11" x14ac:dyDescent="0.25">
      <c r="A43" s="234" t="s">
        <v>5</v>
      </c>
      <c r="B43" s="233">
        <v>643000</v>
      </c>
      <c r="C43" s="233">
        <v>1247000</v>
      </c>
      <c r="D43" s="233">
        <v>1352000</v>
      </c>
      <c r="E43" s="235">
        <v>2011</v>
      </c>
      <c r="F43" s="235">
        <v>2018</v>
      </c>
      <c r="G43" s="235">
        <v>2019</v>
      </c>
      <c r="J43" s="296"/>
      <c r="K43" s="296"/>
    </row>
    <row r="44" spans="1:11" x14ac:dyDescent="0.25">
      <c r="A44" s="225" t="s">
        <v>315</v>
      </c>
      <c r="B44" s="233">
        <v>148018</v>
      </c>
      <c r="C44" s="233">
        <v>164667</v>
      </c>
      <c r="D44" s="233"/>
      <c r="E44" s="227">
        <v>2015</v>
      </c>
      <c r="F44" s="227">
        <v>2018</v>
      </c>
      <c r="G44" s="227"/>
      <c r="J44" s="296"/>
      <c r="K44" s="296"/>
    </row>
    <row r="45" spans="1:11" x14ac:dyDescent="0.25">
      <c r="A45" s="234"/>
      <c r="B45" s="233"/>
      <c r="C45" s="233"/>
      <c r="D45" s="233"/>
      <c r="E45" s="235"/>
      <c r="F45" s="235"/>
      <c r="G45" s="235"/>
      <c r="J45" s="296"/>
      <c r="K45" s="296"/>
    </row>
    <row r="46" spans="1:11" x14ac:dyDescent="0.25">
      <c r="A46" s="225" t="s">
        <v>317</v>
      </c>
      <c r="B46" s="233">
        <v>30962</v>
      </c>
      <c r="C46" s="233">
        <v>48771</v>
      </c>
      <c r="D46" s="233"/>
      <c r="E46" s="227">
        <v>2011</v>
      </c>
      <c r="F46" s="227">
        <v>2016</v>
      </c>
      <c r="G46" s="227"/>
      <c r="J46" s="296"/>
      <c r="K46" s="296"/>
    </row>
    <row r="47" spans="1:11" x14ac:dyDescent="0.25">
      <c r="A47" s="284"/>
      <c r="B47" s="284"/>
      <c r="C47" s="284"/>
      <c r="D47" s="284"/>
      <c r="E47" s="284"/>
      <c r="F47" s="284"/>
      <c r="G47" s="284"/>
    </row>
    <row r="48" spans="1:11" ht="25.5" customHeight="1" x14ac:dyDescent="0.25">
      <c r="A48" s="338" t="s">
        <v>373</v>
      </c>
      <c r="B48" s="338"/>
      <c r="C48" s="338"/>
      <c r="D48" s="338"/>
      <c r="E48" s="338"/>
      <c r="F48" s="338"/>
      <c r="G48" s="338"/>
    </row>
    <row r="49" spans="1:7" ht="12.75" customHeight="1" x14ac:dyDescent="0.25">
      <c r="A49" s="255"/>
      <c r="B49" s="255"/>
      <c r="C49" s="255"/>
      <c r="D49" s="255"/>
      <c r="E49" s="255"/>
      <c r="F49" s="255"/>
      <c r="G49" s="255"/>
    </row>
    <row r="50" spans="1:7" ht="12.75" customHeight="1" x14ac:dyDescent="0.25">
      <c r="A50" s="341" t="s">
        <v>328</v>
      </c>
      <c r="B50" s="341"/>
      <c r="C50" s="341"/>
      <c r="D50" s="341"/>
      <c r="E50" s="341"/>
      <c r="F50" s="341"/>
      <c r="G50" s="341"/>
    </row>
    <row r="51" spans="1:7" ht="12.6" customHeight="1" x14ac:dyDescent="0.25">
      <c r="A51" s="338" t="s">
        <v>377</v>
      </c>
      <c r="B51" s="338"/>
      <c r="C51" s="338"/>
      <c r="D51" s="338"/>
      <c r="E51" s="338"/>
      <c r="F51" s="338"/>
      <c r="G51" s="338"/>
    </row>
    <row r="52" spans="1:7" ht="39.75" customHeight="1" x14ac:dyDescent="0.25">
      <c r="A52" s="338"/>
      <c r="B52" s="338"/>
      <c r="C52" s="338"/>
      <c r="D52" s="338"/>
      <c r="E52" s="338"/>
      <c r="F52" s="338"/>
      <c r="G52" s="338"/>
    </row>
    <row r="53" spans="1:7" ht="47.25" customHeight="1" x14ac:dyDescent="0.25">
      <c r="A53" s="338" t="s">
        <v>379</v>
      </c>
      <c r="B53" s="338"/>
      <c r="C53" s="338"/>
      <c r="D53" s="338"/>
      <c r="E53" s="338"/>
      <c r="F53" s="338"/>
      <c r="G53" s="338"/>
    </row>
    <row r="54" spans="1:7" x14ac:dyDescent="0.25">
      <c r="A54" s="285" t="s">
        <v>348</v>
      </c>
      <c r="B54" s="286">
        <f ca="1">TODAY()</f>
        <v>44852</v>
      </c>
      <c r="C54" s="287"/>
      <c r="D54" s="97"/>
      <c r="E54" s="97"/>
      <c r="F54" s="97"/>
      <c r="G54" s="97"/>
    </row>
    <row r="55" spans="1:7" x14ac:dyDescent="0.25">
      <c r="A55" s="337"/>
      <c r="B55" s="337"/>
      <c r="C55" s="337"/>
      <c r="D55" s="97"/>
      <c r="E55" s="97"/>
      <c r="F55" s="97"/>
      <c r="G55" s="97"/>
    </row>
  </sheetData>
  <mergeCells count="7">
    <mergeCell ref="A55:C55"/>
    <mergeCell ref="A53:G53"/>
    <mergeCell ref="A51:G52"/>
    <mergeCell ref="A1:G1"/>
    <mergeCell ref="A2:G2"/>
    <mergeCell ref="A48:G48"/>
    <mergeCell ref="A50:G50"/>
  </mergeCell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B2:K40"/>
  <sheetViews>
    <sheetView topLeftCell="B1" workbookViewId="0">
      <selection activeCell="I49" sqref="I49"/>
    </sheetView>
  </sheetViews>
  <sheetFormatPr defaultRowHeight="12.75" x14ac:dyDescent="0.2"/>
  <cols>
    <col min="2" max="2" width="14" customWidth="1"/>
    <col min="3" max="3" width="16.28515625" customWidth="1"/>
    <col min="4" max="4" width="15.5703125" customWidth="1"/>
    <col min="5" max="5" width="16.5703125" customWidth="1"/>
    <col min="6" max="6" width="15.7109375" customWidth="1"/>
    <col min="7" max="7" width="9.28515625" customWidth="1"/>
    <col min="8" max="8" width="9" customWidth="1"/>
    <col min="9" max="9" width="8.28515625" customWidth="1"/>
    <col min="10" max="10" width="8.7109375" customWidth="1"/>
    <col min="11" max="11" width="39.85546875" customWidth="1"/>
  </cols>
  <sheetData>
    <row r="2" spans="2:11" x14ac:dyDescent="0.2">
      <c r="B2" s="1"/>
      <c r="C2" s="342" t="s">
        <v>50</v>
      </c>
      <c r="D2" s="343"/>
      <c r="E2" s="343"/>
      <c r="F2" s="343"/>
      <c r="G2" s="342" t="s">
        <v>83</v>
      </c>
      <c r="H2" s="343"/>
      <c r="I2" s="343"/>
      <c r="J2" s="343"/>
      <c r="K2" s="2"/>
    </row>
    <row r="3" spans="2:11" x14ac:dyDescent="0.2">
      <c r="B3" s="6"/>
      <c r="C3" s="12" t="s">
        <v>42</v>
      </c>
      <c r="D3" s="2" t="s">
        <v>43</v>
      </c>
      <c r="E3" s="2" t="s">
        <v>44</v>
      </c>
      <c r="F3" s="15" t="s">
        <v>45</v>
      </c>
      <c r="G3" s="2" t="s">
        <v>46</v>
      </c>
      <c r="H3" s="2" t="s">
        <v>47</v>
      </c>
      <c r="I3" s="2" t="s">
        <v>48</v>
      </c>
      <c r="J3" s="15" t="s">
        <v>49</v>
      </c>
      <c r="K3" s="2" t="s">
        <v>40</v>
      </c>
    </row>
    <row r="4" spans="2:11" x14ac:dyDescent="0.2">
      <c r="B4" s="7" t="s">
        <v>20</v>
      </c>
      <c r="C4" s="13">
        <v>6469636</v>
      </c>
      <c r="D4" s="4">
        <v>7790080</v>
      </c>
      <c r="E4" s="4">
        <v>9116942</v>
      </c>
      <c r="F4" s="16">
        <v>9615800</v>
      </c>
      <c r="G4" s="1">
        <v>1991</v>
      </c>
      <c r="H4" s="1">
        <v>2001</v>
      </c>
      <c r="I4" s="1">
        <v>2011</v>
      </c>
      <c r="J4" s="18">
        <v>2015</v>
      </c>
      <c r="K4" s="6" t="s">
        <v>55</v>
      </c>
    </row>
    <row r="5" spans="2:11" x14ac:dyDescent="0.2">
      <c r="B5" s="7" t="s">
        <v>14</v>
      </c>
      <c r="C5" s="13">
        <v>3393000</v>
      </c>
      <c r="D5" s="4">
        <v>3863000</v>
      </c>
      <c r="E5" s="4">
        <v>4477000</v>
      </c>
      <c r="F5" s="16">
        <v>4506000</v>
      </c>
      <c r="G5" s="1">
        <v>1991</v>
      </c>
      <c r="H5" s="1">
        <v>2001</v>
      </c>
      <c r="I5" s="1">
        <v>2013</v>
      </c>
      <c r="J5" s="18">
        <v>2015</v>
      </c>
      <c r="K5" s="6" t="s">
        <v>255</v>
      </c>
    </row>
    <row r="6" spans="2:11" x14ac:dyDescent="0.2">
      <c r="B6" s="7" t="s">
        <v>10</v>
      </c>
      <c r="C6" s="13">
        <v>3074075</v>
      </c>
      <c r="D6" s="4">
        <v>3688802</v>
      </c>
      <c r="E6" s="4">
        <v>3887076</v>
      </c>
      <c r="F6" s="16" t="s">
        <v>91</v>
      </c>
      <c r="G6" s="1">
        <v>1992</v>
      </c>
      <c r="H6" s="1">
        <v>2001</v>
      </c>
      <c r="I6" s="1">
        <v>2011</v>
      </c>
      <c r="J6" s="18">
        <v>2015</v>
      </c>
      <c r="K6" s="6" t="s">
        <v>92</v>
      </c>
    </row>
    <row r="7" spans="2:11" x14ac:dyDescent="0.2">
      <c r="B7" s="7" t="s">
        <v>22</v>
      </c>
      <c r="C7" s="13">
        <v>10899427</v>
      </c>
      <c r="D7" s="4">
        <v>12548588</v>
      </c>
      <c r="E7" s="4">
        <v>14618960</v>
      </c>
      <c r="F7" s="16" t="s">
        <v>82</v>
      </c>
      <c r="G7" s="1">
        <v>1996</v>
      </c>
      <c r="H7" s="1">
        <v>2001</v>
      </c>
      <c r="I7" s="1">
        <v>2011</v>
      </c>
      <c r="J7" s="18"/>
      <c r="K7" s="6" t="s">
        <v>255</v>
      </c>
    </row>
    <row r="8" spans="2:11" x14ac:dyDescent="0.2">
      <c r="B8" s="7" t="s">
        <v>1</v>
      </c>
      <c r="C8" s="13">
        <v>3369849</v>
      </c>
      <c r="D8" s="4">
        <v>4399952</v>
      </c>
      <c r="E8" s="4">
        <v>4808645</v>
      </c>
      <c r="F8" s="16">
        <v>5079233</v>
      </c>
      <c r="G8" s="1">
        <v>1992</v>
      </c>
      <c r="H8" s="1">
        <v>2002</v>
      </c>
      <c r="I8" s="1">
        <v>2011</v>
      </c>
      <c r="J8" s="18">
        <v>2013</v>
      </c>
      <c r="K8" s="9" t="s">
        <v>293</v>
      </c>
    </row>
    <row r="9" spans="2:11" x14ac:dyDescent="0.2">
      <c r="B9" s="7" t="s">
        <v>69</v>
      </c>
      <c r="C9" s="13">
        <v>1575644</v>
      </c>
      <c r="D9" s="4">
        <v>1660649</v>
      </c>
      <c r="E9" s="4">
        <v>1923522</v>
      </c>
      <c r="F9" s="16" t="s">
        <v>82</v>
      </c>
      <c r="G9" s="1">
        <v>1991</v>
      </c>
      <c r="H9" s="1">
        <v>2001</v>
      </c>
      <c r="I9" s="1">
        <v>2013</v>
      </c>
      <c r="J9" s="18"/>
      <c r="K9" s="9" t="s">
        <v>255</v>
      </c>
    </row>
    <row r="10" spans="2:11" x14ac:dyDescent="0.2">
      <c r="B10" s="7" t="s">
        <v>3</v>
      </c>
      <c r="C10" s="13">
        <v>216740</v>
      </c>
      <c r="D10" s="4">
        <v>288071</v>
      </c>
      <c r="E10" s="4">
        <v>421386</v>
      </c>
      <c r="F10" s="16">
        <v>441251</v>
      </c>
      <c r="G10" s="1">
        <v>1990</v>
      </c>
      <c r="H10" s="1">
        <v>2000</v>
      </c>
      <c r="I10" s="1">
        <v>2010</v>
      </c>
      <c r="J10" s="18">
        <v>2013</v>
      </c>
      <c r="K10" s="6" t="s">
        <v>90</v>
      </c>
    </row>
    <row r="11" spans="2:11" x14ac:dyDescent="0.2">
      <c r="B11" s="7" t="s">
        <v>32</v>
      </c>
      <c r="C11" s="13">
        <v>4077193</v>
      </c>
      <c r="D11" s="4">
        <v>4366293</v>
      </c>
      <c r="E11" s="4">
        <v>4756572</v>
      </c>
      <c r="F11" s="16" t="s">
        <v>82</v>
      </c>
      <c r="G11" s="1">
        <v>1991</v>
      </c>
      <c r="H11" s="1">
        <v>2001</v>
      </c>
      <c r="I11" s="1">
        <v>2011</v>
      </c>
      <c r="J11" s="18"/>
      <c r="K11" s="6" t="s">
        <v>255</v>
      </c>
    </row>
    <row r="12" spans="2:11" x14ac:dyDescent="0.2">
      <c r="B12" s="7" t="s">
        <v>33</v>
      </c>
      <c r="C12" s="13">
        <v>2245599</v>
      </c>
      <c r="D12" s="4">
        <v>2414513</v>
      </c>
      <c r="E12" s="4">
        <v>2597968</v>
      </c>
      <c r="F12" s="16">
        <v>2628338</v>
      </c>
      <c r="G12" s="1">
        <v>1990</v>
      </c>
      <c r="H12" s="1">
        <v>2000</v>
      </c>
      <c r="I12" s="1">
        <v>2013</v>
      </c>
      <c r="J12" s="18">
        <v>2015</v>
      </c>
      <c r="K12" s="6" t="s">
        <v>277</v>
      </c>
    </row>
    <row r="13" spans="2:11" x14ac:dyDescent="0.2">
      <c r="B13" s="7" t="s">
        <v>6</v>
      </c>
      <c r="C13" s="13">
        <v>553101</v>
      </c>
      <c r="D13" s="4">
        <v>580309</v>
      </c>
      <c r="E13" s="4">
        <v>657791</v>
      </c>
      <c r="F13" s="16" t="s">
        <v>82</v>
      </c>
      <c r="G13" s="1">
        <v>1989</v>
      </c>
      <c r="H13" s="1">
        <v>2000</v>
      </c>
      <c r="I13" s="1">
        <v>2011</v>
      </c>
      <c r="J13" s="18"/>
      <c r="K13" s="6" t="s">
        <v>255</v>
      </c>
    </row>
    <row r="14" spans="2:11" x14ac:dyDescent="0.2">
      <c r="B14" s="7" t="s">
        <v>31</v>
      </c>
      <c r="C14" s="13">
        <v>2193653</v>
      </c>
      <c r="D14" s="4">
        <v>2516741</v>
      </c>
      <c r="E14" s="4">
        <v>2865568</v>
      </c>
      <c r="F14" s="16">
        <v>2934440</v>
      </c>
      <c r="G14" s="1">
        <v>1990</v>
      </c>
      <c r="H14" s="1">
        <v>2000</v>
      </c>
      <c r="I14" s="1">
        <v>2012</v>
      </c>
      <c r="J14" s="18">
        <v>2015</v>
      </c>
      <c r="K14" s="6" t="s">
        <v>255</v>
      </c>
    </row>
    <row r="15" spans="2:11" x14ac:dyDescent="0.2">
      <c r="B15" s="7" t="s">
        <v>30</v>
      </c>
      <c r="C15" s="13">
        <v>26806000</v>
      </c>
      <c r="D15" s="4">
        <v>29791000</v>
      </c>
      <c r="E15" s="4">
        <v>33484000</v>
      </c>
      <c r="F15" s="16">
        <v>34923000</v>
      </c>
      <c r="G15" s="1">
        <v>1990</v>
      </c>
      <c r="H15" s="1">
        <v>2000</v>
      </c>
      <c r="I15" s="1">
        <v>2010</v>
      </c>
      <c r="J15" s="18">
        <v>2014</v>
      </c>
      <c r="K15" s="6" t="s">
        <v>256</v>
      </c>
    </row>
    <row r="16" spans="2:11" x14ac:dyDescent="0.2">
      <c r="B16" s="7" t="s">
        <v>23</v>
      </c>
      <c r="C16" s="13">
        <v>34547348</v>
      </c>
      <c r="D16" s="4">
        <v>38384000</v>
      </c>
      <c r="E16" s="4">
        <v>40630300</v>
      </c>
      <c r="F16" s="16">
        <v>41446300</v>
      </c>
      <c r="G16" s="1">
        <v>1992</v>
      </c>
      <c r="H16" s="1">
        <v>2000</v>
      </c>
      <c r="I16" s="1">
        <v>2011</v>
      </c>
      <c r="J16" s="18">
        <v>2015</v>
      </c>
      <c r="K16" s="6" t="s">
        <v>98</v>
      </c>
    </row>
    <row r="17" spans="2:11" x14ac:dyDescent="0.2">
      <c r="B17" s="7" t="s">
        <v>15</v>
      </c>
      <c r="C17" s="13" t="s">
        <v>82</v>
      </c>
      <c r="D17" s="4" t="s">
        <v>82</v>
      </c>
      <c r="E17" s="4">
        <v>6371901</v>
      </c>
      <c r="F17" s="16" t="s">
        <v>82</v>
      </c>
      <c r="G17" s="1"/>
      <c r="H17" s="1"/>
      <c r="I17" s="1">
        <v>2011</v>
      </c>
      <c r="J17" s="18"/>
      <c r="K17" s="6" t="s">
        <v>257</v>
      </c>
    </row>
    <row r="18" spans="2:11" x14ac:dyDescent="0.2">
      <c r="B18" s="7" t="s">
        <v>11</v>
      </c>
      <c r="C18" s="13">
        <v>3853288</v>
      </c>
      <c r="D18" s="4">
        <v>4064653</v>
      </c>
      <c r="E18" s="4">
        <v>4408050</v>
      </c>
      <c r="F18" s="16">
        <v>4420296.0000000019</v>
      </c>
      <c r="G18" s="1">
        <v>1990</v>
      </c>
      <c r="H18" s="1">
        <v>2001</v>
      </c>
      <c r="I18" s="1">
        <v>2011</v>
      </c>
      <c r="J18" s="18">
        <v>2015</v>
      </c>
      <c r="K18" s="6" t="s">
        <v>255</v>
      </c>
    </row>
    <row r="19" spans="2:11" x14ac:dyDescent="0.2">
      <c r="B19" s="7" t="s">
        <v>18</v>
      </c>
      <c r="C19" s="13">
        <v>1176000</v>
      </c>
      <c r="D19" s="4">
        <v>1406000</v>
      </c>
      <c r="E19" s="4">
        <v>2019000</v>
      </c>
      <c r="F19" s="16">
        <v>2022000</v>
      </c>
      <c r="G19" s="1">
        <v>1990</v>
      </c>
      <c r="H19" s="1">
        <v>2000</v>
      </c>
      <c r="I19" s="1">
        <v>2013</v>
      </c>
      <c r="J19" s="18">
        <v>2015</v>
      </c>
      <c r="K19" s="6" t="s">
        <v>255</v>
      </c>
    </row>
    <row r="20" spans="2:11" x14ac:dyDescent="0.2">
      <c r="B20" s="7" t="s">
        <v>133</v>
      </c>
      <c r="C20" s="13">
        <v>25028522</v>
      </c>
      <c r="D20" s="4">
        <v>27291993</v>
      </c>
      <c r="E20" s="4">
        <v>31208161</v>
      </c>
      <c r="F20" s="16" t="s">
        <v>82</v>
      </c>
      <c r="G20" s="1">
        <v>1991</v>
      </c>
      <c r="H20" s="1">
        <v>2001</v>
      </c>
      <c r="I20" s="1">
        <v>2011</v>
      </c>
      <c r="J20" s="18"/>
      <c r="K20" s="6" t="s">
        <v>253</v>
      </c>
    </row>
    <row r="21" spans="2:11" x14ac:dyDescent="0.2">
      <c r="B21" s="7" t="s">
        <v>26</v>
      </c>
      <c r="C21" s="13">
        <v>42007300</v>
      </c>
      <c r="D21" s="4">
        <v>50246000</v>
      </c>
      <c r="E21" s="4">
        <v>60628600</v>
      </c>
      <c r="F21" s="16" t="s">
        <v>82</v>
      </c>
      <c r="G21" s="1">
        <v>1988</v>
      </c>
      <c r="H21" s="1">
        <v>1998</v>
      </c>
      <c r="I21" s="1">
        <v>2013</v>
      </c>
      <c r="J21" s="18">
        <v>2015</v>
      </c>
      <c r="K21" s="6" t="s">
        <v>255</v>
      </c>
    </row>
    <row r="22" spans="2:11" x14ac:dyDescent="0.2">
      <c r="B22" s="7" t="s">
        <v>4</v>
      </c>
      <c r="C22" s="13" t="s">
        <v>82</v>
      </c>
      <c r="D22" s="4" t="s">
        <v>82</v>
      </c>
      <c r="E22" s="4">
        <v>15628135</v>
      </c>
      <c r="F22" s="16">
        <v>19429000</v>
      </c>
      <c r="G22" s="1"/>
      <c r="H22" s="1"/>
      <c r="I22" s="1">
        <v>2013</v>
      </c>
      <c r="J22" s="18">
        <v>2014</v>
      </c>
      <c r="K22" s="6" t="s">
        <v>255</v>
      </c>
    </row>
    <row r="23" spans="2:11" x14ac:dyDescent="0.2">
      <c r="B23" s="7" t="s">
        <v>16</v>
      </c>
      <c r="C23" s="65" t="s">
        <v>82</v>
      </c>
      <c r="D23" s="48">
        <v>958402</v>
      </c>
      <c r="E23" s="48">
        <v>1022570</v>
      </c>
      <c r="F23" s="49" t="s">
        <v>82</v>
      </c>
      <c r="G23" s="1"/>
      <c r="H23" s="1">
        <v>2002</v>
      </c>
      <c r="I23" s="1">
        <v>2011</v>
      </c>
      <c r="J23" s="18"/>
      <c r="K23" s="6" t="s">
        <v>255</v>
      </c>
    </row>
    <row r="24" spans="2:11" x14ac:dyDescent="0.2">
      <c r="B24" s="7" t="s">
        <v>2</v>
      </c>
      <c r="C24" s="65">
        <v>1145140</v>
      </c>
      <c r="D24" s="48">
        <v>1309300</v>
      </c>
      <c r="E24" s="48">
        <v>1298045</v>
      </c>
      <c r="F24" s="49">
        <v>1308671</v>
      </c>
      <c r="G24" s="1">
        <v>1990</v>
      </c>
      <c r="H24" s="1">
        <v>2000</v>
      </c>
      <c r="I24" s="1">
        <v>2013</v>
      </c>
      <c r="J24" s="18">
        <v>2014</v>
      </c>
      <c r="K24" s="10"/>
    </row>
    <row r="25" spans="2:11" x14ac:dyDescent="0.2">
      <c r="B25" s="7" t="s">
        <v>17</v>
      </c>
      <c r="C25" s="13">
        <v>144686</v>
      </c>
      <c r="D25" s="4">
        <v>171953</v>
      </c>
      <c r="E25" s="4">
        <v>207959</v>
      </c>
      <c r="F25" s="16">
        <v>227326</v>
      </c>
      <c r="G25" s="1">
        <v>1991</v>
      </c>
      <c r="H25" s="1">
        <v>2001</v>
      </c>
      <c r="I25" s="1">
        <v>2011</v>
      </c>
      <c r="J25" s="18">
        <v>2014</v>
      </c>
      <c r="K25" s="6" t="s">
        <v>255</v>
      </c>
    </row>
    <row r="26" spans="2:11" x14ac:dyDescent="0.2">
      <c r="B26" s="7" t="s">
        <v>0</v>
      </c>
      <c r="C26" s="13">
        <v>125574</v>
      </c>
      <c r="D26" s="4">
        <v>192314</v>
      </c>
      <c r="E26" s="4">
        <v>223850</v>
      </c>
      <c r="F26" s="16" t="s">
        <v>82</v>
      </c>
      <c r="G26" s="1">
        <v>1995</v>
      </c>
      <c r="H26" s="1">
        <v>2005</v>
      </c>
      <c r="I26" s="1">
        <v>2011</v>
      </c>
      <c r="J26" s="18">
        <v>2015</v>
      </c>
      <c r="K26" s="9" t="s">
        <v>266</v>
      </c>
    </row>
    <row r="27" spans="2:11" x14ac:dyDescent="0.2">
      <c r="B27" s="7" t="s">
        <v>9</v>
      </c>
      <c r="C27" s="14" t="s">
        <v>82</v>
      </c>
      <c r="D27" s="8" t="s">
        <v>82</v>
      </c>
      <c r="E27" s="4">
        <v>35617724</v>
      </c>
      <c r="F27" s="17" t="s">
        <v>82</v>
      </c>
      <c r="G27" s="1"/>
      <c r="H27" s="1"/>
      <c r="I27" s="1">
        <v>2010</v>
      </c>
      <c r="J27" s="18"/>
      <c r="K27" s="10" t="s">
        <v>263</v>
      </c>
    </row>
    <row r="28" spans="2:11" ht="13.5" customHeight="1" x14ac:dyDescent="0.2">
      <c r="B28" s="19" t="s">
        <v>19</v>
      </c>
      <c r="C28" s="78">
        <v>5847000</v>
      </c>
      <c r="D28" s="78">
        <v>6669000</v>
      </c>
      <c r="E28" s="78">
        <v>7290000</v>
      </c>
      <c r="F28" s="16">
        <v>7588000</v>
      </c>
      <c r="G28" s="1">
        <v>1990</v>
      </c>
      <c r="H28" s="1">
        <v>2000</v>
      </c>
      <c r="I28" s="1">
        <v>2010</v>
      </c>
      <c r="J28" s="18">
        <v>2015</v>
      </c>
      <c r="K28" s="66" t="s">
        <v>278</v>
      </c>
    </row>
    <row r="29" spans="2:11" x14ac:dyDescent="0.2">
      <c r="B29" s="7" t="s">
        <v>28</v>
      </c>
      <c r="C29" s="13">
        <v>1177665</v>
      </c>
      <c r="D29" s="4">
        <v>1368204</v>
      </c>
      <c r="E29" s="4">
        <v>1500000</v>
      </c>
      <c r="F29" s="16">
        <v>1803400</v>
      </c>
      <c r="G29" s="1">
        <v>1991</v>
      </c>
      <c r="H29" s="1">
        <v>2001</v>
      </c>
      <c r="I29" s="1">
        <v>2013</v>
      </c>
      <c r="J29" s="18">
        <v>2015</v>
      </c>
      <c r="K29" s="6" t="s">
        <v>255</v>
      </c>
    </row>
    <row r="30" spans="2:11" x14ac:dyDescent="0.2">
      <c r="B30" s="7" t="s">
        <v>12</v>
      </c>
      <c r="C30" s="13">
        <v>1751367</v>
      </c>
      <c r="D30" s="4">
        <v>1961548</v>
      </c>
      <c r="E30" s="4">
        <v>2205191</v>
      </c>
      <c r="F30" s="16">
        <v>2316647</v>
      </c>
      <c r="G30" s="1">
        <v>1990</v>
      </c>
      <c r="H30" s="1">
        <v>2001</v>
      </c>
      <c r="I30" s="1">
        <v>2011</v>
      </c>
      <c r="J30" s="18">
        <v>2015</v>
      </c>
      <c r="K30" s="6" t="s">
        <v>255</v>
      </c>
    </row>
    <row r="31" spans="2:11" x14ac:dyDescent="0.2">
      <c r="B31" s="7" t="s">
        <v>13</v>
      </c>
      <c r="C31" s="13">
        <v>11087000</v>
      </c>
      <c r="D31" s="4">
        <v>12527000</v>
      </c>
      <c r="E31" s="4">
        <v>13496000</v>
      </c>
      <c r="F31" s="16">
        <v>13983000</v>
      </c>
      <c r="G31" s="1">
        <v>1988</v>
      </c>
      <c r="H31" s="1">
        <v>2000</v>
      </c>
      <c r="I31" s="1">
        <v>2011</v>
      </c>
      <c r="J31" s="18">
        <v>2014</v>
      </c>
      <c r="K31" s="6" t="s">
        <v>255</v>
      </c>
    </row>
    <row r="32" spans="2:11" x14ac:dyDescent="0.2">
      <c r="B32" s="7" t="s">
        <v>7</v>
      </c>
      <c r="C32" s="65">
        <v>4154975</v>
      </c>
      <c r="D32" s="48">
        <v>5019425</v>
      </c>
      <c r="E32" s="48">
        <v>5859540</v>
      </c>
      <c r="F32" s="49">
        <v>5926286</v>
      </c>
      <c r="G32" s="1">
        <v>1990</v>
      </c>
      <c r="H32" s="1">
        <v>2001</v>
      </c>
      <c r="I32" s="1">
        <v>2011</v>
      </c>
      <c r="J32" s="18">
        <v>2015</v>
      </c>
      <c r="K32" s="66" t="s">
        <v>259</v>
      </c>
    </row>
    <row r="33" spans="2:11" x14ac:dyDescent="0.2">
      <c r="B33" s="7" t="s">
        <v>86</v>
      </c>
      <c r="C33" s="14" t="s">
        <v>82</v>
      </c>
      <c r="D33" s="28" t="s">
        <v>82</v>
      </c>
      <c r="E33" s="67">
        <v>8722398</v>
      </c>
      <c r="F33" s="17" t="s">
        <v>82</v>
      </c>
      <c r="G33" s="68"/>
      <c r="H33" s="1"/>
      <c r="I33" s="1">
        <v>2011</v>
      </c>
      <c r="J33" s="18"/>
      <c r="K33" s="66" t="s">
        <v>262</v>
      </c>
    </row>
    <row r="34" spans="2:11" x14ac:dyDescent="0.2">
      <c r="B34" s="7" t="s">
        <v>27</v>
      </c>
      <c r="C34" s="13" t="s">
        <v>82</v>
      </c>
      <c r="D34" s="4" t="s">
        <v>82</v>
      </c>
      <c r="E34" s="4">
        <v>1941176</v>
      </c>
      <c r="F34" s="16" t="s">
        <v>82</v>
      </c>
      <c r="G34" s="1"/>
      <c r="H34" s="1"/>
      <c r="I34" s="1">
        <v>2011</v>
      </c>
      <c r="J34" s="18"/>
      <c r="K34" s="6" t="s">
        <v>262</v>
      </c>
    </row>
    <row r="35" spans="2:11" x14ac:dyDescent="0.2">
      <c r="B35" s="7" t="s">
        <v>8</v>
      </c>
      <c r="C35" s="13" t="s">
        <v>82</v>
      </c>
      <c r="D35" s="4" t="s">
        <v>82</v>
      </c>
      <c r="E35" s="4">
        <v>844656</v>
      </c>
      <c r="F35" s="16">
        <v>845415</v>
      </c>
      <c r="G35" s="1">
        <v>1990</v>
      </c>
      <c r="H35" s="1">
        <v>2000</v>
      </c>
      <c r="I35" s="1">
        <v>2011</v>
      </c>
      <c r="J35" s="18">
        <v>2015</v>
      </c>
      <c r="K35" s="6" t="s">
        <v>255</v>
      </c>
    </row>
    <row r="36" spans="2:11" x14ac:dyDescent="0.2">
      <c r="B36" s="7" t="s">
        <v>21</v>
      </c>
      <c r="C36" s="13" t="s">
        <v>82</v>
      </c>
      <c r="D36" s="4" t="s">
        <v>295</v>
      </c>
      <c r="E36" s="4" t="s">
        <v>264</v>
      </c>
      <c r="F36" s="16" t="s">
        <v>82</v>
      </c>
      <c r="G36" s="1">
        <v>1991</v>
      </c>
      <c r="H36" s="1">
        <v>2001</v>
      </c>
      <c r="I36" s="1">
        <v>2011</v>
      </c>
      <c r="J36" s="18">
        <v>2015</v>
      </c>
      <c r="K36" s="6" t="s">
        <v>255</v>
      </c>
    </row>
    <row r="37" spans="2:11" x14ac:dyDescent="0.2">
      <c r="B37" s="7" t="s">
        <v>29</v>
      </c>
      <c r="C37" s="13">
        <v>4044797</v>
      </c>
      <c r="D37" s="4">
        <v>4273144</v>
      </c>
      <c r="E37" s="4">
        <v>4633678</v>
      </c>
      <c r="F37" s="16">
        <v>4637636</v>
      </c>
      <c r="G37" s="1">
        <v>1990</v>
      </c>
      <c r="H37" s="1">
        <v>2000</v>
      </c>
      <c r="I37" s="1">
        <v>2013</v>
      </c>
      <c r="J37" s="18">
        <v>2015</v>
      </c>
      <c r="K37" s="6" t="s">
        <v>255</v>
      </c>
    </row>
    <row r="38" spans="2:11" x14ac:dyDescent="0.2">
      <c r="B38" s="7" t="s">
        <v>25</v>
      </c>
      <c r="C38" s="13">
        <v>3173322</v>
      </c>
      <c r="D38" s="4">
        <v>3569181</v>
      </c>
      <c r="E38" s="4">
        <v>4234906</v>
      </c>
      <c r="F38" s="16">
        <v>4289428</v>
      </c>
      <c r="G38" s="1">
        <v>1990</v>
      </c>
      <c r="H38" s="1">
        <v>2000</v>
      </c>
      <c r="I38" s="1">
        <v>2013</v>
      </c>
      <c r="J38" s="18">
        <v>2014</v>
      </c>
      <c r="K38" s="9" t="s">
        <v>291</v>
      </c>
    </row>
    <row r="39" spans="2:11" x14ac:dyDescent="0.2">
      <c r="B39" s="7" t="s">
        <v>24</v>
      </c>
      <c r="C39" s="13">
        <v>23552000</v>
      </c>
      <c r="D39" s="4">
        <v>25319000</v>
      </c>
      <c r="E39" s="4">
        <v>27448000</v>
      </c>
      <c r="F39" s="16">
        <v>28073000</v>
      </c>
      <c r="G39" s="1">
        <v>1991</v>
      </c>
      <c r="H39" s="1">
        <v>2000</v>
      </c>
      <c r="I39" s="1">
        <v>2010</v>
      </c>
      <c r="J39" s="18">
        <v>2014</v>
      </c>
      <c r="K39" s="6" t="s">
        <v>260</v>
      </c>
    </row>
    <row r="40" spans="2:11" x14ac:dyDescent="0.2">
      <c r="B40" s="7" t="s">
        <v>5</v>
      </c>
      <c r="C40" s="13">
        <v>102263678</v>
      </c>
      <c r="D40" s="4">
        <v>115904641</v>
      </c>
      <c r="E40" s="4">
        <v>131704730</v>
      </c>
      <c r="F40" s="16">
        <v>134789944</v>
      </c>
      <c r="G40" s="1">
        <v>1990</v>
      </c>
      <c r="H40" s="1">
        <v>2000</v>
      </c>
      <c r="I40" s="1">
        <v>2010</v>
      </c>
      <c r="J40" s="18">
        <v>2015</v>
      </c>
      <c r="K40" s="6" t="s">
        <v>255</v>
      </c>
    </row>
  </sheetData>
  <mergeCells count="2">
    <mergeCell ref="C2:F2"/>
    <mergeCell ref="G2:J2"/>
  </mergeCells>
  <phoneticPr fontId="15"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2"/>
  <sheetViews>
    <sheetView workbookViewId="0">
      <selection activeCell="U20" sqref="U20"/>
    </sheetView>
  </sheetViews>
  <sheetFormatPr defaultRowHeight="12.75" x14ac:dyDescent="0.2"/>
  <cols>
    <col min="2" max="2" width="11.140625" bestFit="1" customWidth="1"/>
    <col min="3" max="3" width="11" customWidth="1"/>
    <col min="4" max="4" width="11.5703125" customWidth="1"/>
    <col min="5" max="5" width="11.140625" bestFit="1" customWidth="1"/>
  </cols>
  <sheetData>
    <row r="1" spans="1:17" x14ac:dyDescent="0.2">
      <c r="B1" t="s">
        <v>50</v>
      </c>
      <c r="F1" t="s">
        <v>274</v>
      </c>
      <c r="J1" t="s">
        <v>275</v>
      </c>
      <c r="N1" t="s">
        <v>83</v>
      </c>
    </row>
    <row r="2" spans="1:17" x14ac:dyDescent="0.2">
      <c r="B2" t="s">
        <v>42</v>
      </c>
      <c r="C2" t="s">
        <v>43</v>
      </c>
      <c r="D2" t="s">
        <v>44</v>
      </c>
      <c r="E2" t="s">
        <v>45</v>
      </c>
      <c r="F2" t="s">
        <v>42</v>
      </c>
      <c r="G2" t="s">
        <v>43</v>
      </c>
      <c r="H2" t="s">
        <v>44</v>
      </c>
      <c r="I2" t="s">
        <v>45</v>
      </c>
      <c r="J2" t="s">
        <v>42</v>
      </c>
      <c r="K2" t="s">
        <v>43</v>
      </c>
      <c r="L2" t="s">
        <v>44</v>
      </c>
      <c r="M2" t="s">
        <v>45</v>
      </c>
      <c r="N2" t="s">
        <v>46</v>
      </c>
      <c r="O2" t="s">
        <v>47</v>
      </c>
      <c r="P2" t="s">
        <v>48</v>
      </c>
      <c r="Q2" t="s">
        <v>49</v>
      </c>
    </row>
    <row r="3" spans="1:17" x14ac:dyDescent="0.2">
      <c r="A3" s="79" t="s">
        <v>20</v>
      </c>
      <c r="B3" s="80">
        <v>6469636</v>
      </c>
      <c r="C3" s="80">
        <v>7790080</v>
      </c>
      <c r="D3" s="80">
        <v>9116942</v>
      </c>
      <c r="E3" s="81">
        <v>9615800</v>
      </c>
      <c r="F3" s="80">
        <v>17170</v>
      </c>
      <c r="G3" s="80">
        <v>19141</v>
      </c>
      <c r="H3" s="80">
        <v>22172</v>
      </c>
      <c r="I3" s="81">
        <v>23969</v>
      </c>
      <c r="J3" s="80">
        <f>B3/F3</f>
        <v>376.7988351776354</v>
      </c>
      <c r="K3" s="80">
        <f>C3/G3</f>
        <v>406.98396113055742</v>
      </c>
      <c r="L3" s="80">
        <f>D3/H3</f>
        <v>411.19168320404111</v>
      </c>
      <c r="M3" s="81">
        <f>E3/I3</f>
        <v>401.17651967124203</v>
      </c>
      <c r="N3" s="77">
        <v>1991</v>
      </c>
      <c r="O3" s="77">
        <v>2001</v>
      </c>
      <c r="P3" s="77">
        <v>2011</v>
      </c>
      <c r="Q3" s="77">
        <v>2015</v>
      </c>
    </row>
    <row r="4" spans="1:17" x14ac:dyDescent="0.2">
      <c r="A4" s="79" t="s">
        <v>14</v>
      </c>
      <c r="B4" s="80">
        <v>3393000</v>
      </c>
      <c r="C4" s="80">
        <v>3863000</v>
      </c>
      <c r="D4" s="80">
        <v>4477000</v>
      </c>
      <c r="E4" s="81">
        <v>4506000</v>
      </c>
      <c r="F4" s="80">
        <v>7710.8819999999996</v>
      </c>
      <c r="G4" s="80">
        <v>8020.9459999999999</v>
      </c>
      <c r="H4" s="80">
        <v>8451.86</v>
      </c>
      <c r="I4" s="81">
        <v>8576.2610000000004</v>
      </c>
      <c r="J4" s="80">
        <f t="shared" ref="J4:J14" si="0">B4/F4</f>
        <v>440.02748323732618</v>
      </c>
      <c r="K4" s="80">
        <f t="shared" ref="K4:K15" si="1">C4/G4</f>
        <v>481.61401410756287</v>
      </c>
      <c r="L4" s="80">
        <f t="shared" ref="L4:L16" si="2">D4/H4</f>
        <v>529.70588722482387</v>
      </c>
      <c r="M4" s="81">
        <f t="shared" ref="M4:M15" si="3">E4/I4</f>
        <v>525.40378610212531</v>
      </c>
      <c r="N4" s="77">
        <v>1991</v>
      </c>
      <c r="O4" s="77">
        <v>2001</v>
      </c>
      <c r="P4" s="77">
        <v>2013</v>
      </c>
      <c r="Q4" s="77">
        <v>2015</v>
      </c>
    </row>
    <row r="5" spans="1:17" x14ac:dyDescent="0.2">
      <c r="A5" s="79" t="s">
        <v>10</v>
      </c>
      <c r="B5" s="80">
        <v>3074075</v>
      </c>
      <c r="C5" s="80">
        <v>3688802</v>
      </c>
      <c r="D5" s="80">
        <v>3887076</v>
      </c>
      <c r="E5" s="81">
        <v>3935105</v>
      </c>
      <c r="F5" s="80">
        <v>8595.4650000000001</v>
      </c>
      <c r="G5" s="80">
        <v>8149.4679999999998</v>
      </c>
      <c r="H5" s="80">
        <v>7369.4309999999996</v>
      </c>
      <c r="I5" s="81">
        <v>7202.1980000000003</v>
      </c>
      <c r="J5" s="80">
        <f t="shared" si="0"/>
        <v>357.63917368053967</v>
      </c>
      <c r="K5" s="80">
        <f t="shared" si="1"/>
        <v>452.6432891079516</v>
      </c>
      <c r="L5" s="80">
        <f t="shared" si="2"/>
        <v>527.45944700479595</v>
      </c>
      <c r="M5" s="81">
        <f t="shared" si="3"/>
        <v>546.375564792859</v>
      </c>
      <c r="N5" s="77">
        <v>1992</v>
      </c>
      <c r="O5" s="77">
        <v>2001</v>
      </c>
      <c r="P5" s="77">
        <v>2011</v>
      </c>
      <c r="Q5" s="77">
        <v>2015</v>
      </c>
    </row>
    <row r="6" spans="1:17" x14ac:dyDescent="0.2">
      <c r="A6" s="79" t="s">
        <v>22</v>
      </c>
      <c r="B6" s="80">
        <v>10899427</v>
      </c>
      <c r="C6" s="80">
        <v>12548588</v>
      </c>
      <c r="D6" s="80">
        <v>14618960</v>
      </c>
      <c r="E6" s="81" t="s">
        <v>82</v>
      </c>
      <c r="F6" s="80">
        <v>29447</v>
      </c>
      <c r="G6" s="80">
        <v>30824</v>
      </c>
      <c r="H6" s="80">
        <v>34166</v>
      </c>
      <c r="I6" s="81"/>
      <c r="J6" s="80">
        <f t="shared" si="0"/>
        <v>370.1370937616735</v>
      </c>
      <c r="K6" s="80">
        <f t="shared" si="1"/>
        <v>407.10446405398392</v>
      </c>
      <c r="L6" s="80">
        <f t="shared" si="2"/>
        <v>427.88034888485629</v>
      </c>
      <c r="M6" s="81" t="s">
        <v>82</v>
      </c>
      <c r="N6" s="77">
        <v>1996</v>
      </c>
      <c r="O6" s="77">
        <v>2001</v>
      </c>
      <c r="P6" s="77">
        <v>2011</v>
      </c>
      <c r="Q6" s="77"/>
    </row>
    <row r="7" spans="1:17" x14ac:dyDescent="0.2">
      <c r="A7" s="79" t="s">
        <v>1</v>
      </c>
      <c r="B7" s="80">
        <v>3369849</v>
      </c>
      <c r="C7" s="80">
        <v>4399952</v>
      </c>
      <c r="D7" s="80">
        <v>4808645</v>
      </c>
      <c r="E7" s="81">
        <v>5079233</v>
      </c>
      <c r="F7" s="80">
        <v>13543.63</v>
      </c>
      <c r="G7" s="80">
        <v>15658.63</v>
      </c>
      <c r="H7" s="80">
        <v>17161</v>
      </c>
      <c r="I7" s="81">
        <v>17538</v>
      </c>
      <c r="J7" s="80">
        <f t="shared" si="0"/>
        <v>248.81431344477073</v>
      </c>
      <c r="K7" s="80">
        <f t="shared" si="1"/>
        <v>280.99214299079807</v>
      </c>
      <c r="L7" s="80">
        <f t="shared" si="2"/>
        <v>280.20773847677873</v>
      </c>
      <c r="M7" s="81">
        <f t="shared" si="3"/>
        <v>289.61301174592313</v>
      </c>
      <c r="N7" s="77">
        <v>1992</v>
      </c>
      <c r="O7" s="77">
        <v>2002</v>
      </c>
      <c r="P7" s="77">
        <v>2011</v>
      </c>
      <c r="Q7" s="77">
        <v>2013</v>
      </c>
    </row>
    <row r="8" spans="1:17" x14ac:dyDescent="0.2">
      <c r="A8" s="79" t="s">
        <v>69</v>
      </c>
      <c r="B8" s="80">
        <v>1575644</v>
      </c>
      <c r="C8" s="80">
        <v>1660649</v>
      </c>
      <c r="D8" s="80">
        <v>1923522</v>
      </c>
      <c r="E8" s="81" t="s">
        <v>82</v>
      </c>
      <c r="F8" s="80">
        <v>4782.1790000000001</v>
      </c>
      <c r="G8" s="80">
        <v>4295.4059999999999</v>
      </c>
      <c r="H8" s="80">
        <v>4262.1400000000003</v>
      </c>
      <c r="I8" s="81"/>
      <c r="J8" s="80">
        <f t="shared" si="0"/>
        <v>329.48243886312076</v>
      </c>
      <c r="K8" s="80">
        <f t="shared" si="1"/>
        <v>386.61048571427244</v>
      </c>
      <c r="L8" s="80">
        <f t="shared" si="2"/>
        <v>451.30427437859851</v>
      </c>
      <c r="M8" s="81" t="s">
        <v>82</v>
      </c>
      <c r="N8" s="77">
        <v>1991</v>
      </c>
      <c r="O8" s="77">
        <v>2001</v>
      </c>
      <c r="P8" s="77">
        <v>2013</v>
      </c>
      <c r="Q8" s="77"/>
    </row>
    <row r="9" spans="1:17" x14ac:dyDescent="0.2">
      <c r="A9" s="79" t="s">
        <v>3</v>
      </c>
      <c r="B9" s="80">
        <v>216740</v>
      </c>
      <c r="C9" s="80">
        <v>288071</v>
      </c>
      <c r="D9" s="80">
        <v>421386</v>
      </c>
      <c r="E9" s="81">
        <v>441251</v>
      </c>
      <c r="F9" s="80">
        <v>572.65499999999997</v>
      </c>
      <c r="G9" s="80">
        <v>819140</v>
      </c>
      <c r="H9" s="80">
        <v>865.87800000000004</v>
      </c>
      <c r="I9" s="81">
        <v>865878</v>
      </c>
      <c r="J9" s="80">
        <f t="shared" si="0"/>
        <v>378.48268154473465</v>
      </c>
      <c r="K9" s="80">
        <f t="shared" si="1"/>
        <v>0.35167492736284395</v>
      </c>
      <c r="L9" s="80">
        <f t="shared" si="2"/>
        <v>486.65747368566934</v>
      </c>
      <c r="M9" s="81" t="s">
        <v>82</v>
      </c>
      <c r="N9" s="77">
        <v>1990</v>
      </c>
      <c r="O9" s="77">
        <v>2000</v>
      </c>
      <c r="P9" s="77">
        <v>2010</v>
      </c>
      <c r="Q9" s="77">
        <v>2013</v>
      </c>
    </row>
    <row r="10" spans="1:17" x14ac:dyDescent="0.2">
      <c r="A10" s="79" t="s">
        <v>32</v>
      </c>
      <c r="B10" s="80">
        <v>4077193</v>
      </c>
      <c r="C10" s="80">
        <v>4366293</v>
      </c>
      <c r="D10" s="80">
        <v>4756572</v>
      </c>
      <c r="E10" s="81" t="s">
        <v>82</v>
      </c>
      <c r="F10" s="80">
        <v>10364.120000000001</v>
      </c>
      <c r="G10" s="80">
        <v>10266.549999999999</v>
      </c>
      <c r="H10" s="80">
        <v>10486.73</v>
      </c>
      <c r="I10" s="81"/>
      <c r="J10" s="80">
        <f t="shared" si="0"/>
        <v>393.39500121573269</v>
      </c>
      <c r="K10" s="80">
        <f t="shared" si="1"/>
        <v>425.2931120970531</v>
      </c>
      <c r="L10" s="80">
        <f t="shared" si="2"/>
        <v>453.58009598797719</v>
      </c>
      <c r="M10" s="81" t="s">
        <v>82</v>
      </c>
      <c r="N10" s="77">
        <v>1991</v>
      </c>
      <c r="O10" s="77">
        <v>2001</v>
      </c>
      <c r="P10" s="77">
        <v>2011</v>
      </c>
      <c r="Q10" s="77"/>
    </row>
    <row r="11" spans="1:17" x14ac:dyDescent="0.2">
      <c r="A11" s="79" t="s">
        <v>33</v>
      </c>
      <c r="B11" s="80">
        <v>2245599</v>
      </c>
      <c r="C11" s="80">
        <v>2414513</v>
      </c>
      <c r="D11" s="80">
        <v>2597968</v>
      </c>
      <c r="E11" s="81">
        <v>2628338</v>
      </c>
      <c r="F11" s="80">
        <v>5135</v>
      </c>
      <c r="G11" s="80">
        <v>5330</v>
      </c>
      <c r="H11" s="80">
        <v>5614.9319999999998</v>
      </c>
      <c r="I11" s="81">
        <v>5659.7150000000001</v>
      </c>
      <c r="J11" s="80">
        <f t="shared" si="0"/>
        <v>437.31236611489777</v>
      </c>
      <c r="K11" s="80">
        <f t="shared" si="1"/>
        <v>453.00431519699811</v>
      </c>
      <c r="L11" s="80">
        <f t="shared" si="2"/>
        <v>462.68912962792785</v>
      </c>
      <c r="M11" s="81">
        <f t="shared" si="3"/>
        <v>464.39405517769001</v>
      </c>
      <c r="N11" s="77">
        <v>1990</v>
      </c>
      <c r="O11" s="77">
        <v>2000</v>
      </c>
      <c r="P11" s="77">
        <v>2013</v>
      </c>
      <c r="Q11" s="77">
        <v>2015</v>
      </c>
    </row>
    <row r="12" spans="1:17" x14ac:dyDescent="0.2">
      <c r="A12" s="79" t="s">
        <v>6</v>
      </c>
      <c r="B12" s="80">
        <v>553101</v>
      </c>
      <c r="C12" s="80">
        <v>580309</v>
      </c>
      <c r="D12" s="80">
        <v>657791</v>
      </c>
      <c r="E12" s="81" t="s">
        <v>82</v>
      </c>
      <c r="F12" s="80">
        <v>1565.662</v>
      </c>
      <c r="G12" s="80">
        <v>1401.25</v>
      </c>
      <c r="H12" s="80">
        <v>1329.66</v>
      </c>
      <c r="I12" s="81"/>
      <c r="J12" s="80">
        <f t="shared" si="0"/>
        <v>353.26973510246785</v>
      </c>
      <c r="K12" s="80">
        <f t="shared" si="1"/>
        <v>414.13666369313114</v>
      </c>
      <c r="L12" s="80">
        <f t="shared" si="2"/>
        <v>494.70616548591369</v>
      </c>
      <c r="M12" s="81" t="s">
        <v>82</v>
      </c>
      <c r="N12" s="77">
        <v>1989</v>
      </c>
      <c r="O12" s="77">
        <v>2000</v>
      </c>
      <c r="P12" s="77">
        <v>2011</v>
      </c>
      <c r="Q12" s="77"/>
    </row>
    <row r="13" spans="1:17" x14ac:dyDescent="0.2">
      <c r="A13" s="79" t="s">
        <v>31</v>
      </c>
      <c r="B13" s="80">
        <v>2193653</v>
      </c>
      <c r="C13" s="80">
        <v>2516741</v>
      </c>
      <c r="D13" s="80">
        <v>2865568</v>
      </c>
      <c r="E13" s="81">
        <v>2934440</v>
      </c>
      <c r="F13" s="80">
        <v>4974</v>
      </c>
      <c r="G13" s="80">
        <v>5171</v>
      </c>
      <c r="H13" s="80">
        <v>5401</v>
      </c>
      <c r="I13" s="81">
        <v>5471.7529999999997</v>
      </c>
      <c r="J13" s="80">
        <f t="shared" si="0"/>
        <v>441.02392440691597</v>
      </c>
      <c r="K13" s="80">
        <f t="shared" si="1"/>
        <v>486.70295880874107</v>
      </c>
      <c r="L13" s="80">
        <f t="shared" si="2"/>
        <v>530.56248842806883</v>
      </c>
      <c r="M13" s="81">
        <f t="shared" si="3"/>
        <v>536.28882736483172</v>
      </c>
      <c r="N13" s="77">
        <v>1990</v>
      </c>
      <c r="O13" s="77">
        <v>2000</v>
      </c>
      <c r="P13" s="77">
        <v>2012</v>
      </c>
      <c r="Q13" s="77">
        <v>2015</v>
      </c>
    </row>
    <row r="14" spans="1:17" x14ac:dyDescent="0.2">
      <c r="A14" s="79" t="s">
        <v>30</v>
      </c>
      <c r="B14" s="80">
        <v>26806000</v>
      </c>
      <c r="C14" s="80">
        <v>29791000</v>
      </c>
      <c r="D14" s="80">
        <v>33484000</v>
      </c>
      <c r="E14" s="81">
        <v>34923000</v>
      </c>
      <c r="F14" s="80">
        <v>56577</v>
      </c>
      <c r="G14" s="80">
        <v>58858</v>
      </c>
      <c r="H14" s="80">
        <v>62765.23</v>
      </c>
      <c r="I14" s="81">
        <v>63920.25</v>
      </c>
      <c r="J14" s="80">
        <f t="shared" si="0"/>
        <v>473.79677254007811</v>
      </c>
      <c r="K14" s="80">
        <f t="shared" si="1"/>
        <v>506.15039586802135</v>
      </c>
      <c r="L14" s="80">
        <f t="shared" si="2"/>
        <v>533.48008124880607</v>
      </c>
      <c r="M14" s="81">
        <f t="shared" si="3"/>
        <v>546.35268166191463</v>
      </c>
      <c r="N14" s="77">
        <v>1990</v>
      </c>
      <c r="O14" s="77">
        <v>2000</v>
      </c>
      <c r="P14" s="77">
        <v>2010</v>
      </c>
      <c r="Q14" s="77">
        <v>2014</v>
      </c>
    </row>
    <row r="15" spans="1:17" x14ac:dyDescent="0.2">
      <c r="A15" s="79" t="s">
        <v>23</v>
      </c>
      <c r="B15" s="80">
        <v>34547348</v>
      </c>
      <c r="C15" s="80">
        <v>38384000</v>
      </c>
      <c r="D15" s="80">
        <v>40630300</v>
      </c>
      <c r="E15" s="81">
        <v>41446300</v>
      </c>
      <c r="F15" s="80"/>
      <c r="G15" s="80">
        <v>82163.475000000006</v>
      </c>
      <c r="H15" s="80">
        <v>80222.065000000002</v>
      </c>
      <c r="I15" s="81">
        <v>81197.536999999997</v>
      </c>
      <c r="J15" s="80" t="s">
        <v>82</v>
      </c>
      <c r="K15" s="80">
        <f t="shared" si="1"/>
        <v>467.16621953976505</v>
      </c>
      <c r="L15" s="80">
        <f t="shared" si="2"/>
        <v>506.47287625916886</v>
      </c>
      <c r="M15" s="81">
        <f t="shared" si="3"/>
        <v>510.43789665689002</v>
      </c>
      <c r="N15" s="77">
        <v>1992</v>
      </c>
      <c r="O15" s="77">
        <v>2000</v>
      </c>
      <c r="P15" s="77">
        <v>2011</v>
      </c>
      <c r="Q15" s="77">
        <v>2015</v>
      </c>
    </row>
    <row r="16" spans="1:17" x14ac:dyDescent="0.2">
      <c r="A16" s="79" t="s">
        <v>15</v>
      </c>
      <c r="B16" s="80" t="s">
        <v>82</v>
      </c>
      <c r="C16" s="80" t="s">
        <v>82</v>
      </c>
      <c r="D16" s="80">
        <v>6371901</v>
      </c>
      <c r="E16" s="81" t="s">
        <v>82</v>
      </c>
      <c r="F16" s="80"/>
      <c r="G16" s="80"/>
      <c r="H16" s="82">
        <v>11123.392</v>
      </c>
      <c r="I16" s="81"/>
      <c r="J16" s="80" t="s">
        <v>82</v>
      </c>
      <c r="K16" s="80" t="s">
        <v>82</v>
      </c>
      <c r="L16" s="80">
        <f t="shared" si="2"/>
        <v>572.83794367761197</v>
      </c>
      <c r="M16" s="81" t="s">
        <v>82</v>
      </c>
      <c r="N16" s="77"/>
      <c r="O16" s="77"/>
      <c r="P16" s="77">
        <v>2011</v>
      </c>
      <c r="Q16" s="77"/>
    </row>
    <row r="17" spans="1:17" x14ac:dyDescent="0.2">
      <c r="A17" s="79" t="s">
        <v>11</v>
      </c>
      <c r="B17" s="80">
        <v>3853288</v>
      </c>
      <c r="C17" s="80">
        <v>4064653</v>
      </c>
      <c r="D17" s="80">
        <v>4408050</v>
      </c>
      <c r="E17" s="81">
        <v>4420296.0000000019</v>
      </c>
      <c r="F17" s="80">
        <v>10375</v>
      </c>
      <c r="G17" s="80">
        <v>10200</v>
      </c>
      <c r="H17" s="80">
        <v>9986</v>
      </c>
      <c r="I17" s="81">
        <v>9855.5709999999999</v>
      </c>
      <c r="J17" s="80">
        <f t="shared" ref="J17:M18" si="4">B17/F17</f>
        <v>371.40125301204819</v>
      </c>
      <c r="K17" s="80">
        <f t="shared" si="4"/>
        <v>398.49539215686275</v>
      </c>
      <c r="L17" s="80">
        <f t="shared" si="4"/>
        <v>441.4229921890647</v>
      </c>
      <c r="M17" s="81">
        <f t="shared" si="4"/>
        <v>448.5073467584985</v>
      </c>
      <c r="N17" s="77">
        <v>1990</v>
      </c>
      <c r="O17" s="77">
        <v>2001</v>
      </c>
      <c r="P17" s="77">
        <v>2011</v>
      </c>
      <c r="Q17" s="77">
        <v>2015</v>
      </c>
    </row>
    <row r="18" spans="1:17" x14ac:dyDescent="0.2">
      <c r="A18" s="79" t="s">
        <v>18</v>
      </c>
      <c r="B18" s="80">
        <v>1176000</v>
      </c>
      <c r="C18" s="80">
        <v>1406000</v>
      </c>
      <c r="D18" s="80">
        <v>2019000</v>
      </c>
      <c r="E18" s="81">
        <v>2022000</v>
      </c>
      <c r="F18" s="80">
        <v>3507</v>
      </c>
      <c r="G18" s="80">
        <v>3778</v>
      </c>
      <c r="H18" s="80">
        <v>4591</v>
      </c>
      <c r="I18" s="81">
        <v>4628.9489999999996</v>
      </c>
      <c r="J18" s="80">
        <f t="shared" si="4"/>
        <v>335.32934131736528</v>
      </c>
      <c r="K18" s="80">
        <f t="shared" si="4"/>
        <v>372.15457914240341</v>
      </c>
      <c r="L18" s="80">
        <f t="shared" si="4"/>
        <v>439.77346983228057</v>
      </c>
      <c r="M18" s="81">
        <f t="shared" si="4"/>
        <v>436.81621897324862</v>
      </c>
      <c r="N18" s="77">
        <v>1990</v>
      </c>
      <c r="O18" s="77">
        <v>2000</v>
      </c>
      <c r="P18" s="77">
        <v>2013</v>
      </c>
      <c r="Q18" s="77">
        <v>2015</v>
      </c>
    </row>
    <row r="19" spans="1:17" x14ac:dyDescent="0.2">
      <c r="A19" s="79" t="s">
        <v>133</v>
      </c>
      <c r="B19" s="80">
        <v>25028522</v>
      </c>
      <c r="C19" s="80">
        <v>27291993</v>
      </c>
      <c r="D19" s="80">
        <v>31208161</v>
      </c>
      <c r="E19" s="81" t="s">
        <v>82</v>
      </c>
      <c r="F19" s="80">
        <v>56744</v>
      </c>
      <c r="G19" s="80">
        <v>56960.69</v>
      </c>
      <c r="H19" s="80">
        <v>59364.69</v>
      </c>
      <c r="I19" s="81"/>
      <c r="J19" s="80">
        <f t="shared" ref="J19:J20" si="5">B19/F19</f>
        <v>441.07785845199493</v>
      </c>
      <c r="K19" s="80">
        <f t="shared" ref="K19:K23" si="6">C19/G19</f>
        <v>479.13733137713041</v>
      </c>
      <c r="L19" s="80">
        <f t="shared" ref="L19:L22" si="7">D19/H19</f>
        <v>525.70241670595772</v>
      </c>
      <c r="M19" s="81" t="s">
        <v>82</v>
      </c>
      <c r="N19" s="77">
        <v>1991</v>
      </c>
      <c r="O19" s="77">
        <v>2001</v>
      </c>
      <c r="P19" s="77">
        <v>2011</v>
      </c>
      <c r="Q19" s="77"/>
    </row>
    <row r="20" spans="1:17" x14ac:dyDescent="0.2">
      <c r="A20" s="79" t="s">
        <v>26</v>
      </c>
      <c r="B20" s="80">
        <v>42007300</v>
      </c>
      <c r="C20" s="80">
        <v>50246000</v>
      </c>
      <c r="D20" s="80">
        <v>60628600</v>
      </c>
      <c r="E20" s="81" t="s">
        <v>82</v>
      </c>
      <c r="F20" s="80">
        <v>121530</v>
      </c>
      <c r="G20" s="80">
        <v>124950</v>
      </c>
      <c r="H20" s="80">
        <v>126985</v>
      </c>
      <c r="I20" s="81">
        <v>126573</v>
      </c>
      <c r="J20" s="80">
        <f t="shared" si="5"/>
        <v>345.65374804575004</v>
      </c>
      <c r="K20" s="80">
        <f t="shared" si="6"/>
        <v>402.12885154061627</v>
      </c>
      <c r="L20" s="80">
        <f t="shared" si="7"/>
        <v>477.44694255226995</v>
      </c>
      <c r="M20" s="81" t="s">
        <v>82</v>
      </c>
      <c r="N20" s="77">
        <v>1988</v>
      </c>
      <c r="O20" s="77">
        <v>1998</v>
      </c>
      <c r="P20" s="77">
        <v>2013</v>
      </c>
      <c r="Q20" s="77">
        <v>2015</v>
      </c>
    </row>
    <row r="21" spans="1:17" x14ac:dyDescent="0.2">
      <c r="A21" s="79" t="s">
        <v>4</v>
      </c>
      <c r="B21" s="80" t="s">
        <v>82</v>
      </c>
      <c r="C21" s="80" t="s">
        <v>82</v>
      </c>
      <c r="D21" s="80">
        <v>15628135</v>
      </c>
      <c r="E21" s="81">
        <v>19429000</v>
      </c>
      <c r="F21" s="80"/>
      <c r="G21" s="80"/>
      <c r="H21" s="80">
        <v>50220</v>
      </c>
      <c r="I21" s="81">
        <v>50424</v>
      </c>
      <c r="J21" s="80" t="s">
        <v>82</v>
      </c>
      <c r="K21" s="80" t="s">
        <v>82</v>
      </c>
      <c r="L21" s="80">
        <f t="shared" si="7"/>
        <v>311.19344882516924</v>
      </c>
      <c r="M21" s="81">
        <f t="shared" ref="M21" si="8">E21/I21</f>
        <v>385.31254957956531</v>
      </c>
      <c r="N21" s="77"/>
      <c r="O21" s="77"/>
      <c r="P21" s="77">
        <v>2013</v>
      </c>
      <c r="Q21" s="77">
        <v>2014</v>
      </c>
    </row>
    <row r="22" spans="1:17" x14ac:dyDescent="0.2">
      <c r="A22" s="79" t="s">
        <v>16</v>
      </c>
      <c r="B22" s="80" t="s">
        <v>82</v>
      </c>
      <c r="C22" s="80">
        <v>958402</v>
      </c>
      <c r="D22" s="80">
        <v>1022570</v>
      </c>
      <c r="E22" s="81" t="s">
        <v>82</v>
      </c>
      <c r="F22" s="80"/>
      <c r="G22" s="80">
        <v>2320.9560000000001</v>
      </c>
      <c r="H22" s="80">
        <v>2074.605</v>
      </c>
      <c r="I22" s="81"/>
      <c r="J22" s="80" t="s">
        <v>82</v>
      </c>
      <c r="K22" s="80">
        <f t="shared" si="6"/>
        <v>412.93415299557591</v>
      </c>
      <c r="L22" s="80">
        <f t="shared" si="7"/>
        <v>492.89864817639983</v>
      </c>
      <c r="M22" s="81" t="s">
        <v>82</v>
      </c>
      <c r="N22" s="77"/>
      <c r="O22" s="77">
        <v>2002</v>
      </c>
      <c r="P22" s="77">
        <v>2011</v>
      </c>
      <c r="Q22" s="77"/>
    </row>
    <row r="23" spans="1:17" x14ac:dyDescent="0.2">
      <c r="A23" s="79" t="s">
        <v>2</v>
      </c>
      <c r="B23" s="80">
        <v>1145140</v>
      </c>
      <c r="C23" s="80">
        <v>1309300</v>
      </c>
      <c r="D23" s="80">
        <v>1298045</v>
      </c>
      <c r="E23" s="81">
        <v>1308671</v>
      </c>
      <c r="F23" s="80">
        <v>3693.7080000000001</v>
      </c>
      <c r="G23" s="80">
        <v>3512.0740000000001</v>
      </c>
      <c r="H23" s="80">
        <v>2971.9050000000002</v>
      </c>
      <c r="I23" s="81">
        <v>2943.4720000000002</v>
      </c>
      <c r="J23" s="80">
        <f>B23/F23</f>
        <v>310.0245065392283</v>
      </c>
      <c r="K23" s="80">
        <f t="shared" si="6"/>
        <v>372.79966196612031</v>
      </c>
      <c r="L23" s="80">
        <f>D23/H23</f>
        <v>436.77203679121635</v>
      </c>
      <c r="M23" s="81">
        <f>E23/I23</f>
        <v>444.60113770404473</v>
      </c>
      <c r="N23" s="77">
        <v>1990</v>
      </c>
      <c r="O23" s="77">
        <v>2000</v>
      </c>
      <c r="P23" s="77">
        <v>2013</v>
      </c>
      <c r="Q23" s="77">
        <v>2014</v>
      </c>
    </row>
    <row r="24" spans="1:17" x14ac:dyDescent="0.2">
      <c r="A24" s="79" t="s">
        <v>17</v>
      </c>
      <c r="B24" s="80">
        <v>144686</v>
      </c>
      <c r="C24" s="80">
        <v>171953</v>
      </c>
      <c r="D24" s="80">
        <v>207959</v>
      </c>
      <c r="E24" s="81">
        <v>227326</v>
      </c>
      <c r="F24" s="80">
        <v>384.4</v>
      </c>
      <c r="G24" s="80">
        <v>441.3</v>
      </c>
      <c r="H24" s="80">
        <v>511.8</v>
      </c>
      <c r="I24" s="81">
        <v>549.70000000000005</v>
      </c>
      <c r="J24" s="80">
        <f>B24/F24</f>
        <v>376.39438085327788</v>
      </c>
      <c r="K24" s="80">
        <f>C24/G24</f>
        <v>389.65103104464083</v>
      </c>
      <c r="L24" s="80">
        <f>D24/H24</f>
        <v>406.32864400156308</v>
      </c>
      <c r="M24" s="81">
        <f>E24/I24</f>
        <v>413.54557031107873</v>
      </c>
      <c r="N24" s="77">
        <v>1991</v>
      </c>
      <c r="O24" s="77">
        <v>2001</v>
      </c>
      <c r="P24" s="77">
        <v>2011</v>
      </c>
      <c r="Q24" s="77">
        <v>2014</v>
      </c>
    </row>
    <row r="25" spans="1:17" x14ac:dyDescent="0.2">
      <c r="A25" s="79" t="s">
        <v>0</v>
      </c>
      <c r="B25" s="80">
        <v>125574</v>
      </c>
      <c r="C25" s="80">
        <v>192314</v>
      </c>
      <c r="D25" s="80">
        <v>223850</v>
      </c>
      <c r="E25" s="81" t="s">
        <v>82</v>
      </c>
      <c r="F25" s="80">
        <v>369.45100000000002</v>
      </c>
      <c r="G25" s="80">
        <v>402.66800000000001</v>
      </c>
      <c r="H25" s="80">
        <v>414.98899999999998</v>
      </c>
      <c r="I25" s="81">
        <v>429.34399999999999</v>
      </c>
      <c r="J25" s="80">
        <f t="shared" ref="J25:J39" si="9">B25/F25</f>
        <v>339.89351767893442</v>
      </c>
      <c r="K25" s="80">
        <f t="shared" ref="K25:K39" si="10">C25/G25</f>
        <v>477.59941192247709</v>
      </c>
      <c r="L25" s="80">
        <f t="shared" ref="L25:L39" si="11">D25/H25</f>
        <v>539.41188802594775</v>
      </c>
      <c r="M25" s="81" t="s">
        <v>82</v>
      </c>
      <c r="N25" s="77">
        <v>1995</v>
      </c>
      <c r="O25" s="77">
        <v>2005</v>
      </c>
      <c r="P25" s="77">
        <v>2011</v>
      </c>
      <c r="Q25" s="77">
        <v>2015</v>
      </c>
    </row>
    <row r="26" spans="1:17" x14ac:dyDescent="0.2">
      <c r="A26" s="79" t="s">
        <v>9</v>
      </c>
      <c r="B26" s="80" t="s">
        <v>82</v>
      </c>
      <c r="C26" s="80" t="s">
        <v>82</v>
      </c>
      <c r="D26" s="80">
        <v>35617724</v>
      </c>
      <c r="E26" s="81" t="s">
        <v>82</v>
      </c>
      <c r="F26" s="80"/>
      <c r="G26" s="80"/>
      <c r="H26" s="80">
        <v>113462</v>
      </c>
      <c r="I26" s="81"/>
      <c r="J26" s="80" t="s">
        <v>82</v>
      </c>
      <c r="K26" s="80" t="s">
        <v>82</v>
      </c>
      <c r="L26" s="80">
        <f t="shared" si="11"/>
        <v>313.91764643669245</v>
      </c>
      <c r="M26" s="81" t="s">
        <v>82</v>
      </c>
      <c r="N26" s="77"/>
      <c r="O26" s="77"/>
      <c r="P26" s="77">
        <v>2010</v>
      </c>
      <c r="Q26" s="77"/>
    </row>
    <row r="27" spans="1:17" x14ac:dyDescent="0.2">
      <c r="A27" s="79" t="s">
        <v>19</v>
      </c>
      <c r="B27" s="80">
        <v>5847000</v>
      </c>
      <c r="C27" s="80">
        <v>6669000</v>
      </c>
      <c r="D27" s="80">
        <v>7290000</v>
      </c>
      <c r="E27" s="81">
        <v>7588000</v>
      </c>
      <c r="F27" s="80">
        <v>14893</v>
      </c>
      <c r="G27" s="80">
        <v>15863.95</v>
      </c>
      <c r="H27" s="80">
        <v>16574.990000000002</v>
      </c>
      <c r="I27" s="81">
        <v>16900.725999999999</v>
      </c>
      <c r="J27" s="80">
        <f t="shared" si="9"/>
        <v>392.60055059423888</v>
      </c>
      <c r="K27" s="80">
        <f t="shared" si="10"/>
        <v>420.38710409450357</v>
      </c>
      <c r="L27" s="80">
        <f t="shared" si="11"/>
        <v>439.81926987587923</v>
      </c>
      <c r="M27" s="81">
        <f t="shared" ref="M27:M39" si="12">E27/I27</f>
        <v>448.9747955206185</v>
      </c>
      <c r="N27" s="77">
        <v>1990</v>
      </c>
      <c r="O27" s="77">
        <v>2000</v>
      </c>
      <c r="P27" s="77">
        <v>2010</v>
      </c>
      <c r="Q27" s="77">
        <v>2015</v>
      </c>
    </row>
    <row r="28" spans="1:17" x14ac:dyDescent="0.2">
      <c r="A28" s="79" t="s">
        <v>28</v>
      </c>
      <c r="B28" s="80">
        <v>1177665</v>
      </c>
      <c r="C28" s="80">
        <v>1368204</v>
      </c>
      <c r="D28" s="80">
        <v>1500000</v>
      </c>
      <c r="E28" s="81">
        <v>1803400</v>
      </c>
      <c r="F28" s="80">
        <v>3476</v>
      </c>
      <c r="G28" s="80">
        <v>3873</v>
      </c>
      <c r="H28" s="80">
        <v>4425.8999999999996</v>
      </c>
      <c r="I28" s="81">
        <v>4529</v>
      </c>
      <c r="J28" s="80">
        <f t="shared" si="9"/>
        <v>338.79890678941314</v>
      </c>
      <c r="K28" s="80">
        <f t="shared" si="10"/>
        <v>353.26723470178155</v>
      </c>
      <c r="L28" s="80">
        <f t="shared" si="11"/>
        <v>338.91411916220432</v>
      </c>
      <c r="M28" s="81">
        <f t="shared" si="12"/>
        <v>398.18944579377347</v>
      </c>
      <c r="N28" s="77">
        <v>1991</v>
      </c>
      <c r="O28" s="77">
        <v>2001</v>
      </c>
      <c r="P28" s="77">
        <v>2013</v>
      </c>
      <c r="Q28" s="77">
        <v>2015</v>
      </c>
    </row>
    <row r="29" spans="1:17" x14ac:dyDescent="0.2">
      <c r="A29" s="79" t="s">
        <v>12</v>
      </c>
      <c r="B29" s="80">
        <v>1751367</v>
      </c>
      <c r="C29" s="80">
        <v>1961548</v>
      </c>
      <c r="D29" s="80">
        <v>2205191</v>
      </c>
      <c r="E29" s="81">
        <v>2316647</v>
      </c>
      <c r="F29" s="80">
        <v>4233</v>
      </c>
      <c r="G29" s="80">
        <v>4503</v>
      </c>
      <c r="H29" s="80">
        <v>5051</v>
      </c>
      <c r="I29" s="81">
        <v>5166.4930000000004</v>
      </c>
      <c r="J29" s="80">
        <f t="shared" si="9"/>
        <v>413.74131821403262</v>
      </c>
      <c r="K29" s="80">
        <f t="shared" si="10"/>
        <v>435.60914945591827</v>
      </c>
      <c r="L29" s="80">
        <f t="shared" si="11"/>
        <v>436.58503266679867</v>
      </c>
      <c r="M29" s="81">
        <f t="shared" si="12"/>
        <v>448.39836229333901</v>
      </c>
      <c r="N29" s="77">
        <v>1990</v>
      </c>
      <c r="O29" s="77">
        <v>2001</v>
      </c>
      <c r="P29" s="77">
        <v>2011</v>
      </c>
      <c r="Q29" s="77">
        <v>2015</v>
      </c>
    </row>
    <row r="30" spans="1:17" x14ac:dyDescent="0.2">
      <c r="A30" s="79" t="s">
        <v>13</v>
      </c>
      <c r="B30" s="80">
        <v>11087000</v>
      </c>
      <c r="C30" s="80">
        <v>12527000</v>
      </c>
      <c r="D30" s="80">
        <v>13496000</v>
      </c>
      <c r="E30" s="81">
        <v>13983000</v>
      </c>
      <c r="F30" s="80">
        <v>37764</v>
      </c>
      <c r="G30" s="80">
        <v>38263</v>
      </c>
      <c r="H30" s="80">
        <v>38530</v>
      </c>
      <c r="I30" s="81">
        <v>38496</v>
      </c>
      <c r="J30" s="80">
        <f t="shared" si="9"/>
        <v>293.586484482576</v>
      </c>
      <c r="K30" s="80">
        <f t="shared" si="10"/>
        <v>327.39199749104881</v>
      </c>
      <c r="L30" s="80">
        <f t="shared" si="11"/>
        <v>350.27251492343629</v>
      </c>
      <c r="M30" s="81">
        <f t="shared" si="12"/>
        <v>363.23254364089775</v>
      </c>
      <c r="N30" s="77">
        <v>1988</v>
      </c>
      <c r="O30" s="77">
        <v>2000</v>
      </c>
      <c r="P30" s="77">
        <v>2011</v>
      </c>
      <c r="Q30" s="77">
        <v>2014</v>
      </c>
    </row>
    <row r="31" spans="1:17" x14ac:dyDescent="0.2">
      <c r="A31" s="79" t="s">
        <v>7</v>
      </c>
      <c r="B31" s="80">
        <v>4154975</v>
      </c>
      <c r="C31" s="80">
        <v>5019425</v>
      </c>
      <c r="D31" s="80">
        <v>5859540</v>
      </c>
      <c r="E31" s="81">
        <v>5926286</v>
      </c>
      <c r="F31" s="80">
        <v>9996</v>
      </c>
      <c r="G31" s="80">
        <v>10331</v>
      </c>
      <c r="H31" s="80">
        <v>10573</v>
      </c>
      <c r="I31" s="81">
        <v>10374.822</v>
      </c>
      <c r="J31" s="80">
        <f t="shared" si="9"/>
        <v>415.66376550620248</v>
      </c>
      <c r="K31" s="80">
        <f t="shared" si="10"/>
        <v>485.86051689091084</v>
      </c>
      <c r="L31" s="80">
        <f t="shared" si="11"/>
        <v>554.19842996311354</v>
      </c>
      <c r="M31" s="81">
        <f t="shared" si="12"/>
        <v>571.21808933203863</v>
      </c>
      <c r="N31" s="77">
        <v>1990</v>
      </c>
      <c r="O31" s="77">
        <v>2001</v>
      </c>
      <c r="P31" s="77">
        <v>2011</v>
      </c>
      <c r="Q31" s="77">
        <v>2015</v>
      </c>
    </row>
    <row r="32" spans="1:17" x14ac:dyDescent="0.2">
      <c r="A32" s="79" t="s">
        <v>86</v>
      </c>
      <c r="B32" s="80" t="s">
        <v>82</v>
      </c>
      <c r="C32" s="80" t="s">
        <v>82</v>
      </c>
      <c r="D32" s="80">
        <v>8722398</v>
      </c>
      <c r="E32" s="81" t="s">
        <v>82</v>
      </c>
      <c r="F32" s="80"/>
      <c r="G32" s="80"/>
      <c r="H32" s="80">
        <v>20199</v>
      </c>
      <c r="I32" s="81"/>
      <c r="J32" s="80" t="s">
        <v>82</v>
      </c>
      <c r="K32" s="80" t="s">
        <v>82</v>
      </c>
      <c r="L32" s="80">
        <f t="shared" si="11"/>
        <v>431.82325857715728</v>
      </c>
      <c r="M32" s="81" t="s">
        <v>82</v>
      </c>
      <c r="N32" s="77"/>
      <c r="O32" s="77"/>
      <c r="P32" s="77">
        <v>2011</v>
      </c>
      <c r="Q32" s="77"/>
    </row>
    <row r="33" spans="1:17" x14ac:dyDescent="0.2">
      <c r="A33" s="79" t="s">
        <v>27</v>
      </c>
      <c r="B33" s="80" t="s">
        <v>82</v>
      </c>
      <c r="C33" s="80" t="s">
        <v>82</v>
      </c>
      <c r="D33" s="80">
        <v>1941176</v>
      </c>
      <c r="E33" s="81" t="s">
        <v>82</v>
      </c>
      <c r="F33" s="80"/>
      <c r="G33" s="80"/>
      <c r="H33" s="80">
        <v>5392.4459999999999</v>
      </c>
      <c r="I33" s="81"/>
      <c r="J33" s="80" t="s">
        <v>82</v>
      </c>
      <c r="K33" s="80" t="s">
        <v>82</v>
      </c>
      <c r="L33" s="80">
        <f t="shared" si="11"/>
        <v>359.98060991245904</v>
      </c>
      <c r="M33" s="81" t="s">
        <v>82</v>
      </c>
      <c r="N33" s="77"/>
      <c r="O33" s="77"/>
      <c r="P33" s="77">
        <v>2011</v>
      </c>
      <c r="Q33" s="77"/>
    </row>
    <row r="34" spans="1:17" x14ac:dyDescent="0.2">
      <c r="A34" s="79" t="s">
        <v>8</v>
      </c>
      <c r="B34" s="80" t="s">
        <v>82</v>
      </c>
      <c r="C34" s="80" t="s">
        <v>82</v>
      </c>
      <c r="D34" s="80">
        <v>844656</v>
      </c>
      <c r="E34" s="81">
        <v>845415</v>
      </c>
      <c r="F34" s="80"/>
      <c r="G34" s="80"/>
      <c r="H34" s="80">
        <v>2050.1889999999999</v>
      </c>
      <c r="I34" s="81">
        <v>2062.8739999999998</v>
      </c>
      <c r="J34" s="80" t="s">
        <v>82</v>
      </c>
      <c r="K34" s="80" t="s">
        <v>82</v>
      </c>
      <c r="L34" s="80">
        <f t="shared" si="11"/>
        <v>411.98933366631081</v>
      </c>
      <c r="M34" s="81">
        <f t="shared" si="12"/>
        <v>409.82386709028282</v>
      </c>
      <c r="N34" s="77">
        <v>1990</v>
      </c>
      <c r="O34" s="77">
        <v>2000</v>
      </c>
      <c r="P34" s="77">
        <v>2011</v>
      </c>
      <c r="Q34" s="77">
        <v>2015</v>
      </c>
    </row>
    <row r="35" spans="1:17" x14ac:dyDescent="0.2">
      <c r="A35" s="79" t="s">
        <v>21</v>
      </c>
      <c r="B35" s="80" t="s">
        <v>82</v>
      </c>
      <c r="C35" s="80">
        <v>20946554</v>
      </c>
      <c r="D35" s="80">
        <v>25208623</v>
      </c>
      <c r="E35" s="81" t="s">
        <v>82</v>
      </c>
      <c r="F35" s="80"/>
      <c r="G35" s="80">
        <v>40665.550000000003</v>
      </c>
      <c r="H35" s="80">
        <v>46667.18</v>
      </c>
      <c r="I35" s="81"/>
      <c r="J35" s="80" t="s">
        <v>82</v>
      </c>
      <c r="K35" s="80">
        <f t="shared" si="10"/>
        <v>515.0933406777973</v>
      </c>
      <c r="L35" s="80">
        <f t="shared" si="11"/>
        <v>540.17883660422592</v>
      </c>
      <c r="M35" s="81" t="s">
        <v>82</v>
      </c>
      <c r="N35" s="77">
        <v>1991</v>
      </c>
      <c r="O35" s="77">
        <v>2001</v>
      </c>
      <c r="P35" s="77">
        <v>2011</v>
      </c>
      <c r="Q35" s="77">
        <v>2015</v>
      </c>
    </row>
    <row r="36" spans="1:17" x14ac:dyDescent="0.2">
      <c r="A36" s="79" t="s">
        <v>29</v>
      </c>
      <c r="B36" s="80">
        <v>4044797</v>
      </c>
      <c r="C36" s="80">
        <v>4273144</v>
      </c>
      <c r="D36" s="80">
        <v>4633678</v>
      </c>
      <c r="E36" s="81">
        <v>4637636</v>
      </c>
      <c r="F36" s="80">
        <v>8527</v>
      </c>
      <c r="G36" s="80">
        <v>8861</v>
      </c>
      <c r="H36" s="80">
        <v>9556</v>
      </c>
      <c r="I36" s="81">
        <v>9747</v>
      </c>
      <c r="J36" s="80">
        <f t="shared" si="9"/>
        <v>474.35170634455261</v>
      </c>
      <c r="K36" s="80">
        <f t="shared" si="10"/>
        <v>482.2417334386638</v>
      </c>
      <c r="L36" s="80">
        <f t="shared" si="11"/>
        <v>484.89723733779823</v>
      </c>
      <c r="M36" s="81">
        <f t="shared" si="12"/>
        <v>475.80137478198418</v>
      </c>
      <c r="N36" s="77">
        <v>1990</v>
      </c>
      <c r="O36" s="77">
        <v>2000</v>
      </c>
      <c r="P36" s="77">
        <v>2013</v>
      </c>
      <c r="Q36" s="77">
        <v>2015</v>
      </c>
    </row>
    <row r="37" spans="1:17" x14ac:dyDescent="0.2">
      <c r="A37" s="79" t="s">
        <v>25</v>
      </c>
      <c r="B37" s="80">
        <v>3173322</v>
      </c>
      <c r="C37" s="80">
        <v>3569181</v>
      </c>
      <c r="D37" s="80">
        <v>4234906</v>
      </c>
      <c r="E37" s="81">
        <v>4289428</v>
      </c>
      <c r="F37" s="80">
        <v>6673.85</v>
      </c>
      <c r="G37" s="80">
        <v>7164.4440000000004</v>
      </c>
      <c r="H37" s="80">
        <v>8039.06</v>
      </c>
      <c r="I37" s="81">
        <v>8139.6310000000003</v>
      </c>
      <c r="J37" s="80">
        <f t="shared" si="9"/>
        <v>475.48596387392581</v>
      </c>
      <c r="K37" s="80">
        <f t="shared" si="10"/>
        <v>498.17976105333503</v>
      </c>
      <c r="L37" s="80">
        <f t="shared" si="11"/>
        <v>526.79119200503544</v>
      </c>
      <c r="M37" s="81">
        <f t="shared" si="12"/>
        <v>526.98064568283257</v>
      </c>
      <c r="N37" s="77">
        <v>1990</v>
      </c>
      <c r="O37" s="77">
        <v>2000</v>
      </c>
      <c r="P37" s="77">
        <v>2013</v>
      </c>
      <c r="Q37" s="77">
        <v>2014</v>
      </c>
    </row>
    <row r="38" spans="1:17" x14ac:dyDescent="0.2">
      <c r="A38" s="79" t="s">
        <v>24</v>
      </c>
      <c r="B38" s="80">
        <v>23552000</v>
      </c>
      <c r="C38" s="80">
        <v>25319000</v>
      </c>
      <c r="D38" s="80">
        <v>27448000</v>
      </c>
      <c r="E38" s="81">
        <v>28073000</v>
      </c>
      <c r="F38" s="80">
        <v>57685</v>
      </c>
      <c r="G38" s="80">
        <v>58785.245999999999</v>
      </c>
      <c r="H38" s="80">
        <v>62510.197</v>
      </c>
      <c r="I38" s="81">
        <v>64351.154999999999</v>
      </c>
      <c r="J38" s="80">
        <f t="shared" si="9"/>
        <v>408.28638294183929</v>
      </c>
      <c r="K38" s="80">
        <f t="shared" si="10"/>
        <v>430.70330946646033</v>
      </c>
      <c r="L38" s="80">
        <f t="shared" si="11"/>
        <v>439.09636055058343</v>
      </c>
      <c r="M38" s="81">
        <f t="shared" si="12"/>
        <v>436.24702618002738</v>
      </c>
      <c r="N38" s="77">
        <v>1991</v>
      </c>
      <c r="O38" s="77">
        <v>2000</v>
      </c>
      <c r="P38" s="77">
        <v>2010</v>
      </c>
      <c r="Q38" s="77">
        <v>2014</v>
      </c>
    </row>
    <row r="39" spans="1:17" x14ac:dyDescent="0.2">
      <c r="A39" s="79" t="s">
        <v>5</v>
      </c>
      <c r="B39" s="80">
        <v>102263678</v>
      </c>
      <c r="C39" s="80">
        <v>115904641</v>
      </c>
      <c r="D39" s="80">
        <v>131704730</v>
      </c>
      <c r="E39" s="81">
        <v>134789944</v>
      </c>
      <c r="F39" s="77">
        <v>248142.9</v>
      </c>
      <c r="G39" s="77">
        <v>280726.09999999998</v>
      </c>
      <c r="H39" s="77">
        <v>316498</v>
      </c>
      <c r="I39" s="83">
        <v>321773.63099999999</v>
      </c>
      <c r="J39" s="80">
        <f t="shared" si="9"/>
        <v>412.11607505191569</v>
      </c>
      <c r="K39" s="80">
        <f t="shared" si="10"/>
        <v>412.87447444323846</v>
      </c>
      <c r="L39" s="80">
        <f t="shared" si="11"/>
        <v>416.13131836536093</v>
      </c>
      <c r="M39" s="81">
        <f t="shared" si="12"/>
        <v>418.89679891140617</v>
      </c>
      <c r="N39" s="77">
        <v>1990</v>
      </c>
      <c r="O39" s="77">
        <v>2000</v>
      </c>
      <c r="P39" s="77">
        <v>2010</v>
      </c>
      <c r="Q39" s="77">
        <v>2015</v>
      </c>
    </row>
    <row r="42" spans="1:17" x14ac:dyDescent="0.2">
      <c r="A42" t="s">
        <v>276</v>
      </c>
    </row>
  </sheetData>
  <phoneticPr fontId="1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B2:K40"/>
  <sheetViews>
    <sheetView workbookViewId="0">
      <selection activeCell="N15" sqref="N15"/>
    </sheetView>
  </sheetViews>
  <sheetFormatPr defaultRowHeight="12.75" x14ac:dyDescent="0.2"/>
  <cols>
    <col min="2" max="2" width="13" customWidth="1"/>
    <col min="3" max="3" width="11.85546875" customWidth="1"/>
    <col min="4" max="4" width="12.140625" customWidth="1"/>
    <col min="5" max="5" width="12.28515625" customWidth="1"/>
    <col min="6" max="6" width="11.5703125" customWidth="1"/>
    <col min="7" max="7" width="8.7109375" customWidth="1"/>
    <col min="8" max="8" width="8.42578125" customWidth="1"/>
    <col min="9" max="9" width="8.28515625" customWidth="1"/>
    <col min="10" max="10" width="8.5703125" customWidth="1"/>
    <col min="11" max="11" width="99.42578125" customWidth="1"/>
  </cols>
  <sheetData>
    <row r="2" spans="2:11" x14ac:dyDescent="0.2">
      <c r="B2" s="1"/>
      <c r="C2" s="342" t="s">
        <v>51</v>
      </c>
      <c r="D2" s="343"/>
      <c r="E2" s="343"/>
      <c r="F2" s="343"/>
      <c r="G2" s="342" t="s">
        <v>84</v>
      </c>
      <c r="H2" s="343"/>
      <c r="I2" s="343"/>
      <c r="J2" s="343"/>
      <c r="K2" s="2"/>
    </row>
    <row r="3" spans="2:11" x14ac:dyDescent="0.2">
      <c r="B3" s="18"/>
      <c r="C3" s="2" t="s">
        <v>42</v>
      </c>
      <c r="D3" s="2" t="s">
        <v>43</v>
      </c>
      <c r="E3" s="2" t="s">
        <v>44</v>
      </c>
      <c r="F3" s="15" t="s">
        <v>45</v>
      </c>
      <c r="G3" s="2" t="s">
        <v>46</v>
      </c>
      <c r="H3" s="2" t="s">
        <v>47</v>
      </c>
      <c r="I3" s="2" t="s">
        <v>48</v>
      </c>
      <c r="J3" s="15" t="s">
        <v>49</v>
      </c>
      <c r="K3" s="20" t="s">
        <v>40</v>
      </c>
    </row>
    <row r="4" spans="2:11" x14ac:dyDescent="0.2">
      <c r="B4" s="19" t="s">
        <v>20</v>
      </c>
      <c r="C4" s="4">
        <v>597575</v>
      </c>
      <c r="D4" s="4">
        <v>717876</v>
      </c>
      <c r="E4" s="4">
        <v>934470</v>
      </c>
      <c r="F4" s="16" t="s">
        <v>82</v>
      </c>
      <c r="G4" s="1">
        <v>1991</v>
      </c>
      <c r="H4" s="1">
        <v>2001</v>
      </c>
      <c r="I4" s="1">
        <v>2011</v>
      </c>
      <c r="J4" s="18"/>
      <c r="K4" s="85"/>
    </row>
    <row r="5" spans="2:11" x14ac:dyDescent="0.2">
      <c r="B5" s="19" t="s">
        <v>14</v>
      </c>
      <c r="C5" s="4" t="s">
        <v>82</v>
      </c>
      <c r="D5" s="4" t="s">
        <v>82</v>
      </c>
      <c r="E5" s="4" t="s">
        <v>82</v>
      </c>
      <c r="F5" s="16" t="s">
        <v>82</v>
      </c>
      <c r="G5" s="1">
        <v>1991</v>
      </c>
      <c r="H5" s="1">
        <v>2001</v>
      </c>
      <c r="I5" s="1">
        <v>2013</v>
      </c>
      <c r="J5" s="18"/>
      <c r="K5" s="85" t="s">
        <v>290</v>
      </c>
    </row>
    <row r="6" spans="2:11" x14ac:dyDescent="0.2">
      <c r="B6" s="19" t="s">
        <v>10</v>
      </c>
      <c r="C6" s="4" t="s">
        <v>82</v>
      </c>
      <c r="D6" s="4" t="s">
        <v>82</v>
      </c>
      <c r="E6" s="4" t="s">
        <v>82</v>
      </c>
      <c r="F6" s="16" t="s">
        <v>82</v>
      </c>
      <c r="G6" s="1"/>
      <c r="H6" s="1"/>
      <c r="I6" s="1"/>
      <c r="J6" s="18"/>
      <c r="K6" s="7"/>
    </row>
    <row r="7" spans="2:11" x14ac:dyDescent="0.2">
      <c r="B7" s="19" t="s">
        <v>22</v>
      </c>
      <c r="C7" s="4" t="s">
        <v>82</v>
      </c>
      <c r="D7" s="4" t="s">
        <v>82</v>
      </c>
      <c r="E7" s="4" t="s">
        <v>82</v>
      </c>
      <c r="F7" s="16" t="s">
        <v>82</v>
      </c>
      <c r="G7" s="1"/>
      <c r="H7" s="1"/>
      <c r="I7" s="1"/>
      <c r="J7" s="18"/>
      <c r="K7" s="7"/>
    </row>
    <row r="8" spans="2:11" x14ac:dyDescent="0.2">
      <c r="B8" s="19" t="s">
        <v>1</v>
      </c>
      <c r="C8" s="4">
        <v>238846</v>
      </c>
      <c r="D8" s="4">
        <v>423881</v>
      </c>
      <c r="E8" s="4" t="s">
        <v>82</v>
      </c>
      <c r="F8" s="16" t="s">
        <v>82</v>
      </c>
      <c r="G8" s="1">
        <v>1992</v>
      </c>
      <c r="H8" s="1">
        <v>2002</v>
      </c>
      <c r="I8" s="1"/>
      <c r="J8" s="18"/>
      <c r="K8" s="7"/>
    </row>
    <row r="9" spans="2:11" x14ac:dyDescent="0.2">
      <c r="B9" s="19" t="s">
        <v>69</v>
      </c>
      <c r="C9" s="4">
        <v>176845</v>
      </c>
      <c r="D9" s="4">
        <v>182513</v>
      </c>
      <c r="E9" s="4">
        <v>249243</v>
      </c>
      <c r="F9" s="16" t="s">
        <v>82</v>
      </c>
      <c r="G9" s="1"/>
      <c r="H9" s="1"/>
      <c r="I9" s="1"/>
      <c r="J9" s="18"/>
      <c r="K9" s="7"/>
    </row>
    <row r="10" spans="2:11" x14ac:dyDescent="0.2">
      <c r="B10" s="19" t="s">
        <v>3</v>
      </c>
      <c r="C10" s="4" t="s">
        <v>82</v>
      </c>
      <c r="D10" s="4" t="s">
        <v>82</v>
      </c>
      <c r="E10" s="4" t="s">
        <v>82</v>
      </c>
      <c r="F10" s="16" t="s">
        <v>82</v>
      </c>
      <c r="G10" s="1"/>
      <c r="H10" s="1"/>
      <c r="I10" s="1"/>
      <c r="J10" s="18"/>
      <c r="K10" s="7"/>
    </row>
    <row r="11" spans="2:11" x14ac:dyDescent="0.2">
      <c r="B11" s="19" t="s">
        <v>32</v>
      </c>
      <c r="C11" s="4" t="s">
        <v>82</v>
      </c>
      <c r="D11" s="4">
        <v>325730</v>
      </c>
      <c r="E11" s="4">
        <v>482469</v>
      </c>
      <c r="F11" s="16" t="s">
        <v>82</v>
      </c>
      <c r="G11" s="1">
        <v>1991</v>
      </c>
      <c r="H11" s="1">
        <v>2001</v>
      </c>
      <c r="I11" s="1">
        <v>2011</v>
      </c>
      <c r="J11" s="18"/>
      <c r="K11" s="7"/>
    </row>
    <row r="12" spans="2:11" x14ac:dyDescent="0.2">
      <c r="B12" s="19" t="s">
        <v>33</v>
      </c>
      <c r="C12" s="4"/>
      <c r="D12" s="4"/>
      <c r="E12" s="48">
        <v>164476</v>
      </c>
      <c r="F12" s="49">
        <v>157509</v>
      </c>
      <c r="G12" s="1"/>
      <c r="H12" s="1"/>
      <c r="I12" s="1">
        <v>2013</v>
      </c>
      <c r="J12" s="18">
        <v>2015</v>
      </c>
      <c r="K12" s="7" t="s">
        <v>268</v>
      </c>
    </row>
    <row r="13" spans="2:11" x14ac:dyDescent="0.2">
      <c r="B13" s="19" t="s">
        <v>6</v>
      </c>
      <c r="C13" s="4" t="s">
        <v>82</v>
      </c>
      <c r="D13" s="4" t="s">
        <v>82</v>
      </c>
      <c r="E13" s="4" t="s">
        <v>82</v>
      </c>
      <c r="F13" s="16" t="s">
        <v>82</v>
      </c>
      <c r="G13" s="1"/>
      <c r="H13" s="1"/>
      <c r="I13" s="1"/>
      <c r="J13" s="18"/>
      <c r="K13" s="7"/>
    </row>
    <row r="14" spans="2:11" x14ac:dyDescent="0.2">
      <c r="B14" s="19" t="s">
        <v>31</v>
      </c>
      <c r="C14" s="4">
        <v>156960</v>
      </c>
      <c r="D14" s="4">
        <v>221355</v>
      </c>
      <c r="E14" s="4">
        <v>285787</v>
      </c>
      <c r="F14" s="16">
        <v>300101</v>
      </c>
      <c r="G14" s="1">
        <v>1990</v>
      </c>
      <c r="H14" s="1">
        <v>2000</v>
      </c>
      <c r="I14" s="1">
        <v>2012</v>
      </c>
      <c r="J14" s="18">
        <v>2015</v>
      </c>
      <c r="K14" s="7"/>
    </row>
    <row r="15" spans="2:11" ht="25.5" x14ac:dyDescent="0.2">
      <c r="B15" s="19" t="s">
        <v>30</v>
      </c>
      <c r="C15" s="4">
        <v>1939000</v>
      </c>
      <c r="D15" s="4">
        <v>2046000</v>
      </c>
      <c r="E15" s="55">
        <v>33484000</v>
      </c>
      <c r="F15" s="16">
        <v>2828000</v>
      </c>
      <c r="G15" s="1">
        <v>1990</v>
      </c>
      <c r="H15" s="1">
        <v>2000</v>
      </c>
      <c r="I15" s="1">
        <v>2010</v>
      </c>
      <c r="J15" s="18">
        <v>2014</v>
      </c>
      <c r="K15" s="7" t="s">
        <v>256</v>
      </c>
    </row>
    <row r="16" spans="2:11" x14ac:dyDescent="0.2">
      <c r="B16" s="19" t="s">
        <v>23</v>
      </c>
      <c r="C16" s="4"/>
      <c r="D16" s="4"/>
      <c r="E16" s="4">
        <v>1828846</v>
      </c>
      <c r="F16" s="16"/>
      <c r="G16" s="1"/>
      <c r="H16" s="1"/>
      <c r="I16" s="1">
        <v>2011</v>
      </c>
      <c r="J16" s="18"/>
      <c r="K16" s="7"/>
    </row>
    <row r="17" spans="2:11" ht="25.5" x14ac:dyDescent="0.2">
      <c r="B17" s="19" t="s">
        <v>15</v>
      </c>
      <c r="C17" s="4" t="s">
        <v>82</v>
      </c>
      <c r="D17" s="4" t="s">
        <v>82</v>
      </c>
      <c r="E17" s="4">
        <v>897968</v>
      </c>
      <c r="F17" s="16" t="s">
        <v>82</v>
      </c>
      <c r="G17" s="1"/>
      <c r="H17" s="1"/>
      <c r="I17" s="1">
        <v>2011</v>
      </c>
      <c r="J17" s="18"/>
      <c r="K17" s="7" t="s">
        <v>257</v>
      </c>
    </row>
    <row r="18" spans="2:11" x14ac:dyDescent="0.2">
      <c r="B18" s="19" t="s">
        <v>11</v>
      </c>
      <c r="C18" s="4">
        <v>245600</v>
      </c>
      <c r="D18" s="4">
        <v>373880</v>
      </c>
      <c r="E18" s="8">
        <v>477873</v>
      </c>
      <c r="F18" s="16" t="s">
        <v>82</v>
      </c>
      <c r="G18" s="1">
        <v>1990</v>
      </c>
      <c r="H18" s="1">
        <v>2001</v>
      </c>
      <c r="I18" s="1">
        <v>2011</v>
      </c>
      <c r="J18" s="18">
        <v>2015</v>
      </c>
      <c r="K18" s="76" t="s">
        <v>70</v>
      </c>
    </row>
    <row r="19" spans="2:11" x14ac:dyDescent="0.2">
      <c r="B19" s="19" t="s">
        <v>18</v>
      </c>
      <c r="C19" s="4" t="s">
        <v>82</v>
      </c>
      <c r="D19" s="4" t="s">
        <v>82</v>
      </c>
      <c r="E19" s="4">
        <v>230056</v>
      </c>
      <c r="F19" s="16" t="s">
        <v>82</v>
      </c>
      <c r="G19" s="1">
        <v>1990</v>
      </c>
      <c r="H19" s="1">
        <v>2000</v>
      </c>
      <c r="I19" s="1">
        <v>2013</v>
      </c>
      <c r="J19" s="18">
        <v>2015</v>
      </c>
      <c r="K19" s="7"/>
    </row>
    <row r="20" spans="2:11" x14ac:dyDescent="0.2">
      <c r="B20" s="19" t="s">
        <v>133</v>
      </c>
      <c r="C20" s="8">
        <v>5292609</v>
      </c>
      <c r="D20" s="8">
        <v>5638705</v>
      </c>
      <c r="E20" s="8">
        <v>7072984</v>
      </c>
      <c r="F20" s="16" t="s">
        <v>82</v>
      </c>
      <c r="G20" s="1">
        <v>1991</v>
      </c>
      <c r="H20" s="1">
        <v>2001</v>
      </c>
      <c r="I20" s="1">
        <v>2011</v>
      </c>
      <c r="J20" s="18">
        <v>2013</v>
      </c>
      <c r="K20" s="7" t="s">
        <v>258</v>
      </c>
    </row>
    <row r="21" spans="2:11" x14ac:dyDescent="0.2">
      <c r="B21" s="19" t="s">
        <v>26</v>
      </c>
      <c r="C21" s="8">
        <v>3940400</v>
      </c>
      <c r="D21" s="8">
        <v>5764100</v>
      </c>
      <c r="E21" s="8">
        <v>7156700</v>
      </c>
      <c r="F21" s="49">
        <v>7783600</v>
      </c>
      <c r="G21" s="1"/>
      <c r="H21" s="1"/>
      <c r="J21" s="18">
        <v>2013</v>
      </c>
      <c r="K21" s="76" t="s">
        <v>281</v>
      </c>
    </row>
    <row r="22" spans="2:11" x14ac:dyDescent="0.2">
      <c r="B22" s="19" t="s">
        <v>4</v>
      </c>
      <c r="C22" s="4"/>
      <c r="D22" s="4"/>
      <c r="E22" s="4"/>
      <c r="F22" s="16"/>
      <c r="G22" s="1"/>
      <c r="H22" s="1"/>
      <c r="I22" s="1"/>
      <c r="J22" s="18"/>
      <c r="K22" s="7"/>
    </row>
    <row r="23" spans="2:11" x14ac:dyDescent="0.2">
      <c r="B23" s="19" t="s">
        <v>16</v>
      </c>
      <c r="C23" s="4" t="s">
        <v>82</v>
      </c>
      <c r="D23" s="4" t="s">
        <v>82</v>
      </c>
      <c r="E23" s="8">
        <v>209488</v>
      </c>
      <c r="F23" s="16" t="s">
        <v>82</v>
      </c>
      <c r="G23" s="1"/>
      <c r="H23" s="1"/>
      <c r="I23" s="1">
        <v>2011</v>
      </c>
      <c r="J23" s="18"/>
      <c r="K23" s="7" t="s">
        <v>77</v>
      </c>
    </row>
    <row r="24" spans="2:11" x14ac:dyDescent="0.2">
      <c r="B24" s="19" t="s">
        <v>2</v>
      </c>
      <c r="C24" s="4" t="s">
        <v>82</v>
      </c>
      <c r="D24" s="4" t="s">
        <v>82</v>
      </c>
      <c r="E24" s="4" t="s">
        <v>82</v>
      </c>
      <c r="F24" s="16" t="s">
        <v>82</v>
      </c>
      <c r="G24" s="1"/>
      <c r="H24" s="1"/>
      <c r="I24" s="1"/>
      <c r="J24" s="18"/>
      <c r="K24" s="7"/>
    </row>
    <row r="25" spans="2:11" x14ac:dyDescent="0.2">
      <c r="B25" s="19" t="s">
        <v>17</v>
      </c>
      <c r="C25" s="4" t="s">
        <v>82</v>
      </c>
      <c r="D25" s="4" t="s">
        <v>82</v>
      </c>
      <c r="E25" s="4" t="s">
        <v>82</v>
      </c>
      <c r="F25" s="16" t="s">
        <v>82</v>
      </c>
      <c r="G25" s="1"/>
      <c r="H25" s="1"/>
      <c r="I25" s="1"/>
      <c r="J25" s="18"/>
      <c r="K25" s="7"/>
    </row>
    <row r="26" spans="2:11" ht="25.5" x14ac:dyDescent="0.2">
      <c r="B26" s="19" t="s">
        <v>0</v>
      </c>
      <c r="C26" s="4" t="s">
        <v>82</v>
      </c>
      <c r="D26" s="8" t="s">
        <v>82</v>
      </c>
      <c r="E26" s="4">
        <v>41232</v>
      </c>
      <c r="F26" s="16" t="s">
        <v>82</v>
      </c>
      <c r="G26" s="1"/>
      <c r="H26" s="1"/>
      <c r="I26" s="1">
        <v>2011</v>
      </c>
      <c r="J26" s="18"/>
      <c r="K26" s="86" t="s">
        <v>284</v>
      </c>
    </row>
    <row r="27" spans="2:11" x14ac:dyDescent="0.2">
      <c r="B27" s="19" t="s">
        <v>9</v>
      </c>
      <c r="C27" s="4" t="s">
        <v>82</v>
      </c>
      <c r="D27" s="4" t="s">
        <v>82</v>
      </c>
      <c r="E27" s="4">
        <v>4997806</v>
      </c>
      <c r="F27" s="16" t="s">
        <v>82</v>
      </c>
      <c r="G27" s="1"/>
      <c r="H27" s="1"/>
      <c r="I27" s="1">
        <v>2010</v>
      </c>
      <c r="J27" s="18"/>
      <c r="K27" s="7"/>
    </row>
    <row r="28" spans="2:11" x14ac:dyDescent="0.2">
      <c r="B28" s="19" t="s">
        <v>19</v>
      </c>
      <c r="C28" s="4" t="s">
        <v>82</v>
      </c>
      <c r="D28" s="4" t="s">
        <v>82</v>
      </c>
      <c r="E28" s="4" t="s">
        <v>82</v>
      </c>
      <c r="F28" s="16">
        <v>253000</v>
      </c>
      <c r="G28" s="1"/>
      <c r="H28" s="1"/>
      <c r="I28" s="5">
        <v>2013</v>
      </c>
      <c r="J28" s="18"/>
      <c r="K28" s="7"/>
    </row>
    <row r="29" spans="2:11" x14ac:dyDescent="0.2">
      <c r="B29" s="19" t="s">
        <v>28</v>
      </c>
      <c r="C29" s="4">
        <v>122711</v>
      </c>
      <c r="D29" s="4">
        <v>147432</v>
      </c>
      <c r="E29" s="4">
        <v>185445</v>
      </c>
      <c r="F29" s="16" t="s">
        <v>82</v>
      </c>
      <c r="G29" s="1">
        <v>1991</v>
      </c>
      <c r="H29" s="1">
        <v>2001</v>
      </c>
      <c r="I29" s="1">
        <v>2013</v>
      </c>
      <c r="J29" s="18">
        <v>2015</v>
      </c>
      <c r="K29" s="7"/>
    </row>
    <row r="30" spans="2:11" x14ac:dyDescent="0.2">
      <c r="B30" s="19" t="s">
        <v>12</v>
      </c>
      <c r="C30" s="4" t="s">
        <v>82</v>
      </c>
      <c r="D30" s="4" t="s">
        <v>82</v>
      </c>
      <c r="E30" s="4" t="s">
        <v>82</v>
      </c>
      <c r="F30" s="16" t="s">
        <v>82</v>
      </c>
      <c r="G30" s="1"/>
      <c r="H30" s="1"/>
      <c r="I30" s="1"/>
      <c r="J30" s="18"/>
      <c r="K30" s="7"/>
    </row>
    <row r="31" spans="2:11" x14ac:dyDescent="0.2">
      <c r="B31" s="19" t="s">
        <v>13</v>
      </c>
      <c r="C31" s="4">
        <v>370000</v>
      </c>
      <c r="D31" s="4">
        <v>760000</v>
      </c>
      <c r="E31" s="4">
        <v>967000</v>
      </c>
      <c r="F31" s="16" t="s">
        <v>82</v>
      </c>
      <c r="G31" s="1">
        <v>1988</v>
      </c>
      <c r="H31" s="1">
        <v>2000</v>
      </c>
      <c r="I31" s="1">
        <v>2011</v>
      </c>
      <c r="J31" s="18">
        <v>2014</v>
      </c>
      <c r="K31" s="7"/>
    </row>
    <row r="32" spans="2:11" x14ac:dyDescent="0.2">
      <c r="B32" s="19" t="s">
        <v>7</v>
      </c>
      <c r="C32" s="4">
        <v>440291</v>
      </c>
      <c r="D32" s="4">
        <v>543777</v>
      </c>
      <c r="E32" s="8">
        <v>735128</v>
      </c>
      <c r="F32" s="16">
        <v>557000</v>
      </c>
      <c r="G32" s="1">
        <v>1990</v>
      </c>
      <c r="H32" s="1">
        <v>2001</v>
      </c>
      <c r="I32" s="1">
        <v>2011</v>
      </c>
      <c r="J32" s="18">
        <v>2015</v>
      </c>
      <c r="K32" s="87" t="s">
        <v>283</v>
      </c>
    </row>
    <row r="33" spans="2:11" x14ac:dyDescent="0.2">
      <c r="B33" s="19" t="s">
        <v>86</v>
      </c>
      <c r="C33" s="4" t="s">
        <v>82</v>
      </c>
      <c r="D33" s="4" t="s">
        <v>82</v>
      </c>
      <c r="E33" s="4">
        <v>547194</v>
      </c>
      <c r="F33" s="16" t="s">
        <v>82</v>
      </c>
      <c r="G33" s="1"/>
      <c r="H33" s="1"/>
      <c r="I33" s="1">
        <v>2011</v>
      </c>
      <c r="J33" s="18"/>
      <c r="K33" s="87" t="s">
        <v>282</v>
      </c>
    </row>
    <row r="34" spans="2:11" x14ac:dyDescent="0.2">
      <c r="B34" s="19" t="s">
        <v>27</v>
      </c>
      <c r="C34" s="4" t="s">
        <v>82</v>
      </c>
      <c r="D34" s="4" t="s">
        <v>82</v>
      </c>
      <c r="E34" s="4">
        <v>196466</v>
      </c>
      <c r="F34" s="16" t="s">
        <v>82</v>
      </c>
      <c r="G34" s="1"/>
      <c r="H34" s="1"/>
      <c r="I34" s="1">
        <v>2011</v>
      </c>
      <c r="J34" s="18"/>
      <c r="K34" s="7"/>
    </row>
    <row r="35" spans="2:11" ht="38.25" x14ac:dyDescent="0.2">
      <c r="B35" s="19" t="s">
        <v>8</v>
      </c>
      <c r="C35" s="4" t="s">
        <v>82</v>
      </c>
      <c r="D35" s="4" t="s">
        <v>82</v>
      </c>
      <c r="E35" s="8">
        <v>174529</v>
      </c>
      <c r="F35" s="17">
        <v>170952</v>
      </c>
      <c r="G35" s="1">
        <v>1990</v>
      </c>
      <c r="H35" s="1">
        <v>2000</v>
      </c>
      <c r="I35" s="1">
        <v>2011</v>
      </c>
      <c r="J35" s="18">
        <v>2015</v>
      </c>
      <c r="K35" s="76" t="s">
        <v>280</v>
      </c>
    </row>
    <row r="36" spans="2:11" x14ac:dyDescent="0.2">
      <c r="B36" s="19" t="s">
        <v>21</v>
      </c>
      <c r="C36" s="4" t="s">
        <v>82</v>
      </c>
      <c r="D36" s="4">
        <v>3091596</v>
      </c>
      <c r="E36" s="4">
        <v>3443365</v>
      </c>
      <c r="F36" s="16" t="s">
        <v>82</v>
      </c>
      <c r="G36" s="1">
        <v>1991</v>
      </c>
      <c r="H36" s="1">
        <v>2001</v>
      </c>
      <c r="I36" s="1">
        <v>2011</v>
      </c>
      <c r="J36" s="18">
        <v>2015</v>
      </c>
      <c r="K36" s="7"/>
    </row>
    <row r="37" spans="2:11" x14ac:dyDescent="0.2">
      <c r="B37" s="19" t="s">
        <v>29</v>
      </c>
      <c r="C37" s="4">
        <v>9915</v>
      </c>
      <c r="D37" s="4">
        <v>37832</v>
      </c>
      <c r="E37" s="4">
        <v>13648</v>
      </c>
      <c r="F37" s="16">
        <v>6794</v>
      </c>
      <c r="G37" s="1">
        <v>1990</v>
      </c>
      <c r="H37" s="1">
        <v>2000</v>
      </c>
      <c r="I37" s="1">
        <v>2013</v>
      </c>
      <c r="J37" s="18">
        <v>2015</v>
      </c>
      <c r="K37" s="7"/>
    </row>
    <row r="38" spans="2:11" x14ac:dyDescent="0.2">
      <c r="B38" s="19" t="s">
        <v>25</v>
      </c>
      <c r="C38" s="4">
        <v>13509</v>
      </c>
      <c r="D38" s="4">
        <v>52608</v>
      </c>
      <c r="E38" s="4">
        <v>40010</v>
      </c>
      <c r="F38" s="16">
        <v>45748</v>
      </c>
      <c r="G38" s="1">
        <v>1990</v>
      </c>
      <c r="H38" s="1">
        <v>2000</v>
      </c>
      <c r="I38" s="1">
        <v>2013</v>
      </c>
      <c r="J38" s="18">
        <v>2014</v>
      </c>
      <c r="K38" s="7"/>
    </row>
    <row r="39" spans="2:11" x14ac:dyDescent="0.2">
      <c r="B39" s="19" t="s">
        <v>24</v>
      </c>
      <c r="C39" s="4" t="s">
        <v>82</v>
      </c>
      <c r="D39" s="4" t="s">
        <v>82</v>
      </c>
      <c r="E39" s="4" t="s">
        <v>82</v>
      </c>
      <c r="F39" s="16" t="s">
        <v>82</v>
      </c>
      <c r="G39" s="1"/>
      <c r="H39" s="1"/>
      <c r="I39" s="1"/>
      <c r="J39" s="18"/>
      <c r="K39" s="87" t="s">
        <v>261</v>
      </c>
    </row>
    <row r="40" spans="2:11" x14ac:dyDescent="0.2">
      <c r="B40" s="19" t="s">
        <v>5</v>
      </c>
      <c r="C40" s="48">
        <v>12059000</v>
      </c>
      <c r="D40" s="48">
        <v>10424540</v>
      </c>
      <c r="E40" s="48">
        <v>14988438</v>
      </c>
      <c r="F40" s="49">
        <v>17443000</v>
      </c>
      <c r="G40" s="1">
        <v>1990</v>
      </c>
      <c r="H40" s="1">
        <v>2000</v>
      </c>
      <c r="I40" s="1">
        <v>2010</v>
      </c>
      <c r="J40" s="18">
        <v>2015</v>
      </c>
      <c r="K40" s="76"/>
    </row>
  </sheetData>
  <mergeCells count="2">
    <mergeCell ref="C2:F2"/>
    <mergeCell ref="G2:J2"/>
  </mergeCells>
  <phoneticPr fontId="1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B2:W43"/>
  <sheetViews>
    <sheetView topLeftCell="B1" workbookViewId="0">
      <selection activeCell="A27" sqref="A27:XFD27"/>
    </sheetView>
  </sheetViews>
  <sheetFormatPr defaultRowHeight="12.75" x14ac:dyDescent="0.2"/>
  <cols>
    <col min="2" max="2" width="14.28515625" customWidth="1"/>
    <col min="3" max="4" width="13.28515625" customWidth="1"/>
    <col min="5" max="5" width="12.7109375" customWidth="1"/>
    <col min="6" max="6" width="12.5703125" customWidth="1"/>
    <col min="7" max="7" width="13.28515625" customWidth="1"/>
    <col min="8" max="8" width="13.7109375" customWidth="1"/>
    <col min="9" max="9" width="13" customWidth="1"/>
    <col min="10" max="10" width="12.5703125" customWidth="1"/>
    <col min="11" max="11" width="13.42578125" customWidth="1"/>
    <col min="12" max="12" width="13" customWidth="1"/>
    <col min="13" max="13" width="12.140625" customWidth="1"/>
    <col min="14" max="14" width="11.85546875" customWidth="1"/>
    <col min="15" max="15" width="11.5703125" customWidth="1"/>
    <col min="16" max="16" width="12.42578125" customWidth="1"/>
    <col min="17" max="17" width="12.140625" customWidth="1"/>
    <col min="18" max="18" width="11" customWidth="1"/>
    <col min="19" max="19" width="8.140625" customWidth="1"/>
    <col min="20" max="20" width="8.7109375" customWidth="1"/>
    <col min="21" max="21" width="8" customWidth="1"/>
    <col min="22" max="22" width="8.140625" customWidth="1"/>
    <col min="23" max="23" width="33.42578125" customWidth="1"/>
  </cols>
  <sheetData>
    <row r="2" spans="2:23" x14ac:dyDescent="0.2">
      <c r="B2" s="1"/>
      <c r="C2" s="342" t="s">
        <v>85</v>
      </c>
      <c r="D2" s="343"/>
      <c r="E2" s="343"/>
      <c r="F2" s="343"/>
      <c r="G2" s="343"/>
      <c r="H2" s="343"/>
      <c r="I2" s="343"/>
      <c r="J2" s="343"/>
      <c r="K2" s="342" t="s">
        <v>51</v>
      </c>
      <c r="L2" s="343"/>
      <c r="M2" s="343"/>
      <c r="N2" s="343"/>
      <c r="O2" s="343"/>
      <c r="P2" s="343"/>
      <c r="Q2" s="343"/>
      <c r="R2" s="343"/>
      <c r="S2" s="2"/>
      <c r="T2" s="2"/>
      <c r="U2" s="2"/>
      <c r="V2" s="2"/>
      <c r="W2" s="2"/>
    </row>
    <row r="3" spans="2:23" x14ac:dyDescent="0.2">
      <c r="B3" s="1"/>
      <c r="C3" s="342" t="s">
        <v>53</v>
      </c>
      <c r="D3" s="343"/>
      <c r="E3" s="343"/>
      <c r="F3" s="343"/>
      <c r="G3" s="342" t="s">
        <v>54</v>
      </c>
      <c r="H3" s="343"/>
      <c r="I3" s="343"/>
      <c r="J3" s="343"/>
      <c r="K3" s="342" t="s">
        <v>53</v>
      </c>
      <c r="L3" s="343"/>
      <c r="M3" s="343"/>
      <c r="N3" s="343"/>
      <c r="O3" s="342" t="s">
        <v>54</v>
      </c>
      <c r="P3" s="343"/>
      <c r="Q3" s="343"/>
      <c r="R3" s="343"/>
      <c r="S3" s="342" t="s">
        <v>84</v>
      </c>
      <c r="T3" s="343"/>
      <c r="U3" s="343"/>
      <c r="V3" s="343"/>
      <c r="W3" s="2"/>
    </row>
    <row r="4" spans="2:23" x14ac:dyDescent="0.2">
      <c r="B4" s="1"/>
      <c r="C4" s="12" t="s">
        <v>42</v>
      </c>
      <c r="D4" s="2" t="s">
        <v>43</v>
      </c>
      <c r="E4" s="2" t="s">
        <v>44</v>
      </c>
      <c r="F4" s="2" t="s">
        <v>45</v>
      </c>
      <c r="G4" s="12" t="s">
        <v>42</v>
      </c>
      <c r="H4" s="2" t="s">
        <v>43</v>
      </c>
      <c r="I4" s="2" t="s">
        <v>44</v>
      </c>
      <c r="J4" s="15" t="s">
        <v>45</v>
      </c>
      <c r="K4" s="2" t="s">
        <v>42</v>
      </c>
      <c r="L4" s="2" t="s">
        <v>43</v>
      </c>
      <c r="M4" s="2" t="s">
        <v>44</v>
      </c>
      <c r="N4" s="15" t="s">
        <v>45</v>
      </c>
      <c r="O4" s="2" t="s">
        <v>42</v>
      </c>
      <c r="P4" s="2" t="s">
        <v>43</v>
      </c>
      <c r="Q4" s="2" t="s">
        <v>44</v>
      </c>
      <c r="R4" s="15" t="s">
        <v>45</v>
      </c>
      <c r="S4" s="2" t="s">
        <v>46</v>
      </c>
      <c r="T4" s="2" t="s">
        <v>47</v>
      </c>
      <c r="U4" s="2" t="s">
        <v>48</v>
      </c>
      <c r="V4" s="15" t="s">
        <v>49</v>
      </c>
      <c r="W4" s="2" t="s">
        <v>40</v>
      </c>
    </row>
    <row r="5" spans="2:23" x14ac:dyDescent="0.2">
      <c r="B5" s="7" t="s">
        <v>20</v>
      </c>
      <c r="C5" s="13">
        <v>5497745</v>
      </c>
      <c r="D5" s="4">
        <v>6760731</v>
      </c>
      <c r="E5" s="4">
        <v>8032452</v>
      </c>
      <c r="F5" s="4" t="s">
        <v>82</v>
      </c>
      <c r="G5" s="13">
        <v>971891</v>
      </c>
      <c r="H5" s="4">
        <v>1029349</v>
      </c>
      <c r="I5" s="4">
        <v>1084490</v>
      </c>
      <c r="J5" s="16" t="s">
        <v>82</v>
      </c>
      <c r="K5" s="4">
        <v>440133</v>
      </c>
      <c r="L5" s="4">
        <v>545452</v>
      </c>
      <c r="M5" s="4">
        <v>724804</v>
      </c>
      <c r="N5" s="16" t="s">
        <v>82</v>
      </c>
      <c r="O5" s="4">
        <v>157442</v>
      </c>
      <c r="P5" s="4">
        <v>172424</v>
      </c>
      <c r="Q5" s="4">
        <v>209666</v>
      </c>
      <c r="R5" s="16" t="s">
        <v>82</v>
      </c>
      <c r="S5" s="1">
        <v>1991</v>
      </c>
      <c r="T5" s="1">
        <v>2001</v>
      </c>
      <c r="U5" s="1">
        <v>2011</v>
      </c>
      <c r="V5" s="18">
        <v>2015</v>
      </c>
      <c r="W5" s="9" t="s">
        <v>287</v>
      </c>
    </row>
    <row r="6" spans="2:23" x14ac:dyDescent="0.2">
      <c r="B6" s="7" t="s">
        <v>14</v>
      </c>
      <c r="C6" s="13" t="s">
        <v>82</v>
      </c>
      <c r="D6" s="4" t="s">
        <v>82</v>
      </c>
      <c r="E6" s="4" t="s">
        <v>82</v>
      </c>
      <c r="F6" s="4" t="s">
        <v>82</v>
      </c>
      <c r="G6" s="13" t="s">
        <v>82</v>
      </c>
      <c r="H6" s="4" t="s">
        <v>82</v>
      </c>
      <c r="I6" s="4" t="s">
        <v>82</v>
      </c>
      <c r="J6" s="16" t="s">
        <v>82</v>
      </c>
      <c r="K6" s="4" t="s">
        <v>82</v>
      </c>
      <c r="L6" s="4" t="s">
        <v>82</v>
      </c>
      <c r="M6" s="4" t="s">
        <v>82</v>
      </c>
      <c r="N6" s="16" t="s">
        <v>82</v>
      </c>
      <c r="O6" s="4" t="s">
        <v>82</v>
      </c>
      <c r="P6" s="4" t="s">
        <v>82</v>
      </c>
      <c r="Q6" s="4" t="s">
        <v>82</v>
      </c>
      <c r="R6" s="16" t="s">
        <v>82</v>
      </c>
      <c r="S6" s="1"/>
      <c r="T6" s="1"/>
      <c r="U6" s="1"/>
      <c r="V6" s="18"/>
      <c r="W6" s="6"/>
    </row>
    <row r="7" spans="2:23" x14ac:dyDescent="0.2">
      <c r="B7" s="7" t="s">
        <v>10</v>
      </c>
      <c r="C7" s="13" t="s">
        <v>82</v>
      </c>
      <c r="D7" s="4" t="s">
        <v>82</v>
      </c>
      <c r="E7" s="4" t="s">
        <v>82</v>
      </c>
      <c r="F7" s="4" t="s">
        <v>82</v>
      </c>
      <c r="G7" s="13" t="s">
        <v>82</v>
      </c>
      <c r="H7" s="4" t="s">
        <v>82</v>
      </c>
      <c r="I7" s="4" t="s">
        <v>82</v>
      </c>
      <c r="J7" s="16" t="s">
        <v>82</v>
      </c>
      <c r="K7" s="4" t="s">
        <v>82</v>
      </c>
      <c r="L7" s="4" t="s">
        <v>82</v>
      </c>
      <c r="M7" s="4" t="s">
        <v>82</v>
      </c>
      <c r="N7" s="16" t="s">
        <v>82</v>
      </c>
      <c r="O7" s="4" t="s">
        <v>82</v>
      </c>
      <c r="P7" s="4" t="s">
        <v>82</v>
      </c>
      <c r="Q7" s="4" t="s">
        <v>82</v>
      </c>
      <c r="R7" s="16" t="s">
        <v>82</v>
      </c>
      <c r="S7" s="1" t="s">
        <v>82</v>
      </c>
      <c r="T7" s="1" t="s">
        <v>82</v>
      </c>
      <c r="U7" s="1">
        <v>2011</v>
      </c>
      <c r="V7" s="18" t="s">
        <v>82</v>
      </c>
      <c r="W7" s="6"/>
    </row>
    <row r="8" spans="2:23" x14ac:dyDescent="0.2">
      <c r="B8" s="7" t="s">
        <v>22</v>
      </c>
      <c r="C8" s="13">
        <v>8565218</v>
      </c>
      <c r="D8" s="4">
        <v>9662240</v>
      </c>
      <c r="E8" s="4">
        <v>11567595</v>
      </c>
      <c r="F8" s="4" t="s">
        <v>82</v>
      </c>
      <c r="G8" s="13">
        <v>2334209</v>
      </c>
      <c r="H8" s="4">
        <v>2886348</v>
      </c>
      <c r="I8" s="4">
        <v>3002038</v>
      </c>
      <c r="J8" s="16" t="s">
        <v>82</v>
      </c>
      <c r="K8" s="4" t="s">
        <v>82</v>
      </c>
      <c r="L8" s="4" t="s">
        <v>82</v>
      </c>
      <c r="M8" s="4" t="s">
        <v>82</v>
      </c>
      <c r="N8" s="16" t="s">
        <v>82</v>
      </c>
      <c r="O8" s="4" t="s">
        <v>82</v>
      </c>
      <c r="P8" s="4" t="s">
        <v>82</v>
      </c>
      <c r="Q8" s="4" t="s">
        <v>82</v>
      </c>
      <c r="R8" s="16" t="s">
        <v>82</v>
      </c>
      <c r="S8" s="5">
        <v>1990</v>
      </c>
      <c r="T8" s="5">
        <v>2001</v>
      </c>
      <c r="U8" s="5">
        <v>2011</v>
      </c>
      <c r="V8" s="47">
        <v>2015</v>
      </c>
      <c r="W8" s="10" t="s">
        <v>87</v>
      </c>
    </row>
    <row r="9" spans="2:23" x14ac:dyDescent="0.2">
      <c r="B9" s="7" t="s">
        <v>1</v>
      </c>
      <c r="C9" s="13">
        <v>2785226</v>
      </c>
      <c r="D9" s="4">
        <v>3739148</v>
      </c>
      <c r="E9" s="4">
        <v>4175958</v>
      </c>
      <c r="F9" s="4">
        <v>4409835</v>
      </c>
      <c r="G9" s="13">
        <v>584623</v>
      </c>
      <c r="H9" s="4">
        <v>660804</v>
      </c>
      <c r="I9" s="4">
        <v>632687</v>
      </c>
      <c r="J9" s="16">
        <v>669398</v>
      </c>
      <c r="K9" s="4">
        <v>168936</v>
      </c>
      <c r="L9" s="4">
        <v>312706</v>
      </c>
      <c r="M9" s="4" t="s">
        <v>82</v>
      </c>
      <c r="N9" s="16" t="s">
        <v>82</v>
      </c>
      <c r="O9" s="4">
        <v>69910</v>
      </c>
      <c r="P9" s="4">
        <v>111175</v>
      </c>
      <c r="Q9" s="4" t="s">
        <v>82</v>
      </c>
      <c r="R9" s="16" t="s">
        <v>82</v>
      </c>
      <c r="S9" s="1">
        <v>1992</v>
      </c>
      <c r="T9" s="1">
        <v>2002</v>
      </c>
      <c r="U9" s="1">
        <v>2011</v>
      </c>
      <c r="V9" s="18">
        <v>2013</v>
      </c>
      <c r="W9" s="9" t="s">
        <v>293</v>
      </c>
    </row>
    <row r="10" spans="2:23" x14ac:dyDescent="0.2">
      <c r="B10" s="7" t="s">
        <v>69</v>
      </c>
      <c r="C10" s="13" t="s">
        <v>82</v>
      </c>
      <c r="D10" s="4" t="s">
        <v>82</v>
      </c>
      <c r="E10" s="4" t="s">
        <v>82</v>
      </c>
      <c r="F10" s="4" t="s">
        <v>82</v>
      </c>
      <c r="G10" s="13" t="s">
        <v>82</v>
      </c>
      <c r="H10" s="4" t="s">
        <v>82</v>
      </c>
      <c r="I10" s="4" t="s">
        <v>82</v>
      </c>
      <c r="J10" s="16" t="s">
        <v>82</v>
      </c>
      <c r="K10" s="4" t="s">
        <v>82</v>
      </c>
      <c r="L10" s="4" t="s">
        <v>82</v>
      </c>
      <c r="M10" s="4" t="s">
        <v>82</v>
      </c>
      <c r="N10" s="16" t="s">
        <v>82</v>
      </c>
      <c r="O10" s="4" t="s">
        <v>82</v>
      </c>
      <c r="P10" s="4" t="s">
        <v>82</v>
      </c>
      <c r="Q10" s="4" t="s">
        <v>82</v>
      </c>
      <c r="R10" s="16" t="s">
        <v>82</v>
      </c>
      <c r="S10" s="1"/>
      <c r="T10" s="1"/>
      <c r="U10" s="1"/>
      <c r="V10" s="18"/>
      <c r="W10" s="9"/>
    </row>
    <row r="11" spans="2:23" x14ac:dyDescent="0.2">
      <c r="B11" s="7" t="s">
        <v>3</v>
      </c>
      <c r="C11" s="13">
        <v>138518</v>
      </c>
      <c r="D11" s="4">
        <v>182061</v>
      </c>
      <c r="E11" s="4">
        <v>258191</v>
      </c>
      <c r="F11" s="4">
        <v>269131</v>
      </c>
      <c r="G11" s="13">
        <v>78222</v>
      </c>
      <c r="H11" s="4">
        <v>106010</v>
      </c>
      <c r="I11" s="4">
        <v>163195</v>
      </c>
      <c r="J11" s="16">
        <v>172120</v>
      </c>
      <c r="K11" s="4" t="s">
        <v>82</v>
      </c>
      <c r="L11" s="4" t="s">
        <v>82</v>
      </c>
      <c r="M11" s="4" t="s">
        <v>82</v>
      </c>
      <c r="N11" s="16" t="s">
        <v>82</v>
      </c>
      <c r="O11" s="4" t="s">
        <v>82</v>
      </c>
      <c r="P11" s="4" t="s">
        <v>82</v>
      </c>
      <c r="Q11" s="4" t="s">
        <v>82</v>
      </c>
      <c r="R11" s="16" t="s">
        <v>82</v>
      </c>
      <c r="S11" s="1">
        <v>1990</v>
      </c>
      <c r="T11" s="1">
        <v>2000</v>
      </c>
      <c r="U11" s="1">
        <v>2010</v>
      </c>
      <c r="V11" s="18">
        <v>2013</v>
      </c>
      <c r="W11" s="6" t="s">
        <v>89</v>
      </c>
    </row>
    <row r="12" spans="2:23" x14ac:dyDescent="0.2">
      <c r="B12" s="7" t="s">
        <v>32</v>
      </c>
      <c r="C12" s="13">
        <v>3033338</v>
      </c>
      <c r="D12" s="4">
        <v>3192084</v>
      </c>
      <c r="E12" s="4">
        <v>3465883</v>
      </c>
      <c r="F12" s="4" t="s">
        <v>82</v>
      </c>
      <c r="G12" s="13">
        <v>1043855</v>
      </c>
      <c r="H12" s="4">
        <v>1174209</v>
      </c>
      <c r="I12" s="4">
        <v>1290689</v>
      </c>
      <c r="J12" s="16" t="s">
        <v>82</v>
      </c>
      <c r="K12" s="4">
        <v>186620</v>
      </c>
      <c r="L12" s="4">
        <v>280838</v>
      </c>
      <c r="M12" s="4">
        <v>348428</v>
      </c>
      <c r="N12" s="16" t="s">
        <v>82</v>
      </c>
      <c r="O12" s="4">
        <v>184892</v>
      </c>
      <c r="P12" s="4">
        <v>257777</v>
      </c>
      <c r="Q12" s="4">
        <v>303509</v>
      </c>
      <c r="R12" s="16" t="s">
        <v>82</v>
      </c>
      <c r="S12" s="1">
        <v>1991</v>
      </c>
      <c r="T12" s="1">
        <v>2001</v>
      </c>
      <c r="U12" s="1">
        <v>2011</v>
      </c>
      <c r="V12" s="18">
        <v>2015</v>
      </c>
      <c r="W12" s="6"/>
    </row>
    <row r="13" spans="2:23" x14ac:dyDescent="0.2">
      <c r="B13" s="7" t="s">
        <v>33</v>
      </c>
      <c r="C13" s="13" t="s">
        <v>82</v>
      </c>
      <c r="D13" s="4" t="s">
        <v>82</v>
      </c>
      <c r="E13" s="4" t="s">
        <v>82</v>
      </c>
      <c r="F13" s="4" t="s">
        <v>82</v>
      </c>
      <c r="G13" s="13" t="s">
        <v>82</v>
      </c>
      <c r="H13" s="4" t="s">
        <v>82</v>
      </c>
      <c r="I13" s="4" t="s">
        <v>82</v>
      </c>
      <c r="J13" s="16" t="s">
        <v>82</v>
      </c>
      <c r="K13" s="4" t="s">
        <v>82</v>
      </c>
      <c r="L13" s="4" t="s">
        <v>82</v>
      </c>
      <c r="M13" s="4" t="s">
        <v>82</v>
      </c>
      <c r="N13" s="16" t="s">
        <v>82</v>
      </c>
      <c r="O13" s="4" t="s">
        <v>82</v>
      </c>
      <c r="P13" s="4" t="s">
        <v>82</v>
      </c>
      <c r="Q13" s="4" t="s">
        <v>82</v>
      </c>
      <c r="R13" s="16" t="s">
        <v>82</v>
      </c>
      <c r="S13" s="1"/>
      <c r="T13" s="1"/>
      <c r="U13" s="1"/>
      <c r="V13" s="18"/>
      <c r="W13" s="6"/>
    </row>
    <row r="14" spans="2:23" x14ac:dyDescent="0.2">
      <c r="B14" s="7" t="s">
        <v>6</v>
      </c>
      <c r="C14" s="13">
        <v>388865</v>
      </c>
      <c r="D14" s="4">
        <v>406491</v>
      </c>
      <c r="E14" s="4">
        <v>449948</v>
      </c>
      <c r="F14" s="4" t="s">
        <v>82</v>
      </c>
      <c r="G14" s="13">
        <v>164236</v>
      </c>
      <c r="H14" s="4">
        <v>173818</v>
      </c>
      <c r="I14" s="4">
        <v>207843</v>
      </c>
      <c r="J14" s="16" t="s">
        <v>82</v>
      </c>
      <c r="K14" s="4" t="s">
        <v>82</v>
      </c>
      <c r="L14" s="4" t="s">
        <v>82</v>
      </c>
      <c r="M14" s="4" t="s">
        <v>82</v>
      </c>
      <c r="N14" s="16" t="s">
        <v>82</v>
      </c>
      <c r="O14" s="4" t="s">
        <v>82</v>
      </c>
      <c r="P14" s="4" t="s">
        <v>82</v>
      </c>
      <c r="Q14" s="4" t="s">
        <v>82</v>
      </c>
      <c r="R14" s="16" t="s">
        <v>82</v>
      </c>
      <c r="S14" s="1">
        <v>1989</v>
      </c>
      <c r="T14" s="1">
        <v>2000</v>
      </c>
      <c r="U14" s="1">
        <v>2011</v>
      </c>
      <c r="V14" s="18">
        <v>2015</v>
      </c>
      <c r="W14" s="6"/>
    </row>
    <row r="15" spans="2:23" x14ac:dyDescent="0.2">
      <c r="B15" s="7" t="s">
        <v>31</v>
      </c>
      <c r="C15" s="13">
        <v>1447766</v>
      </c>
      <c r="D15" s="4">
        <v>1707572</v>
      </c>
      <c r="E15" s="4">
        <v>1982401</v>
      </c>
      <c r="F15" s="4">
        <v>2084960</v>
      </c>
      <c r="G15" s="13">
        <v>745887</v>
      </c>
      <c r="H15" s="4">
        <v>809169</v>
      </c>
      <c r="I15" s="4">
        <v>883167</v>
      </c>
      <c r="J15" s="16">
        <v>849480</v>
      </c>
      <c r="K15" s="4">
        <v>93691</v>
      </c>
      <c r="L15" s="4">
        <v>134008</v>
      </c>
      <c r="M15" s="4">
        <v>169016</v>
      </c>
      <c r="N15" s="16">
        <v>190194</v>
      </c>
      <c r="O15" s="4">
        <v>63269</v>
      </c>
      <c r="P15" s="4">
        <v>87347</v>
      </c>
      <c r="Q15" s="4">
        <v>116771</v>
      </c>
      <c r="R15" s="16">
        <v>109907</v>
      </c>
      <c r="S15" s="1">
        <v>1990</v>
      </c>
      <c r="T15" s="1">
        <v>2000</v>
      </c>
      <c r="U15" s="1">
        <v>2012</v>
      </c>
      <c r="V15" s="18">
        <v>2015</v>
      </c>
      <c r="W15" s="6"/>
    </row>
    <row r="16" spans="2:23" x14ac:dyDescent="0.2">
      <c r="B16" s="7" t="s">
        <v>30</v>
      </c>
      <c r="C16" s="13" t="s">
        <v>82</v>
      </c>
      <c r="D16" s="4">
        <v>18754000</v>
      </c>
      <c r="E16" s="4">
        <v>21800300</v>
      </c>
      <c r="F16" s="4">
        <v>21935200</v>
      </c>
      <c r="G16" s="13" t="s">
        <v>82</v>
      </c>
      <c r="H16" s="4">
        <v>5502000</v>
      </c>
      <c r="I16" s="4">
        <v>6074400</v>
      </c>
      <c r="J16" s="16">
        <v>6139200</v>
      </c>
      <c r="K16" s="4" t="s">
        <v>82</v>
      </c>
      <c r="L16" s="4" t="s">
        <v>82</v>
      </c>
      <c r="M16" s="4" t="s">
        <v>82</v>
      </c>
      <c r="N16" s="16" t="s">
        <v>82</v>
      </c>
      <c r="O16" s="4" t="s">
        <v>82</v>
      </c>
      <c r="P16" s="4" t="s">
        <v>82</v>
      </c>
      <c r="Q16" s="4" t="s">
        <v>82</v>
      </c>
      <c r="R16" s="16" t="s">
        <v>82</v>
      </c>
      <c r="S16" s="1">
        <v>1990</v>
      </c>
      <c r="T16" s="1">
        <v>2000</v>
      </c>
      <c r="U16" s="1">
        <v>2013</v>
      </c>
      <c r="V16" s="18">
        <v>2015</v>
      </c>
      <c r="W16" s="10" t="s">
        <v>285</v>
      </c>
    </row>
    <row r="17" spans="2:23" x14ac:dyDescent="0.2">
      <c r="B17" s="7" t="s">
        <v>23</v>
      </c>
      <c r="C17" s="13">
        <v>23846863</v>
      </c>
      <c r="D17" s="4">
        <v>26307161</v>
      </c>
      <c r="E17" s="4">
        <v>27843642</v>
      </c>
      <c r="F17" s="4">
        <v>28264385</v>
      </c>
      <c r="G17" s="13">
        <v>10700485</v>
      </c>
      <c r="H17" s="4">
        <v>12076612</v>
      </c>
      <c r="I17" s="4">
        <v>12701675</v>
      </c>
      <c r="J17" s="16">
        <v>12956825</v>
      </c>
      <c r="K17" s="4" t="s">
        <v>292</v>
      </c>
      <c r="L17" s="4" t="s">
        <v>292</v>
      </c>
      <c r="M17" s="4">
        <v>1123785</v>
      </c>
      <c r="N17" s="16" t="s">
        <v>292</v>
      </c>
      <c r="O17" s="4" t="s">
        <v>292</v>
      </c>
      <c r="P17" s="4" t="s">
        <v>292</v>
      </c>
      <c r="Q17" s="4">
        <v>705061</v>
      </c>
      <c r="R17" s="16" t="s">
        <v>292</v>
      </c>
      <c r="S17" s="1">
        <v>1992</v>
      </c>
      <c r="T17" s="1">
        <v>2000</v>
      </c>
      <c r="U17" s="1">
        <v>2011</v>
      </c>
      <c r="V17" s="18">
        <v>2014</v>
      </c>
      <c r="W17" s="6"/>
    </row>
    <row r="18" spans="2:23" x14ac:dyDescent="0.2">
      <c r="B18" s="7" t="s">
        <v>15</v>
      </c>
      <c r="C18" s="13" t="s">
        <v>82</v>
      </c>
      <c r="D18" s="4" t="s">
        <v>82</v>
      </c>
      <c r="E18" s="4" t="s">
        <v>82</v>
      </c>
      <c r="F18" s="4" t="s">
        <v>82</v>
      </c>
      <c r="G18" s="13" t="s">
        <v>82</v>
      </c>
      <c r="H18" s="4" t="s">
        <v>82</v>
      </c>
      <c r="I18" s="4" t="s">
        <v>82</v>
      </c>
      <c r="J18" s="16" t="s">
        <v>82</v>
      </c>
      <c r="K18" s="4" t="s">
        <v>82</v>
      </c>
      <c r="L18" s="4" t="s">
        <v>82</v>
      </c>
      <c r="M18" s="4" t="s">
        <v>82</v>
      </c>
      <c r="N18" s="16" t="s">
        <v>82</v>
      </c>
      <c r="O18" s="4" t="s">
        <v>82</v>
      </c>
      <c r="P18" s="4" t="s">
        <v>82</v>
      </c>
      <c r="Q18" s="4" t="s">
        <v>82</v>
      </c>
      <c r="R18" s="16" t="s">
        <v>82</v>
      </c>
      <c r="S18" s="1"/>
      <c r="T18" s="1"/>
      <c r="U18" s="1"/>
      <c r="V18" s="18"/>
      <c r="W18" s="6"/>
    </row>
    <row r="19" spans="2:23" x14ac:dyDescent="0.2">
      <c r="B19" s="7" t="s">
        <v>11</v>
      </c>
      <c r="C19" s="13">
        <v>2400000</v>
      </c>
      <c r="D19" s="4">
        <v>2633191</v>
      </c>
      <c r="E19" s="4">
        <v>3186847</v>
      </c>
      <c r="F19" s="4">
        <v>3197051</v>
      </c>
      <c r="G19" s="13">
        <v>1455192</v>
      </c>
      <c r="H19" s="4">
        <v>1428088</v>
      </c>
      <c r="I19" s="4">
        <v>1221203</v>
      </c>
      <c r="J19" s="16">
        <v>1223245</v>
      </c>
      <c r="K19" s="4">
        <v>156496</v>
      </c>
      <c r="L19" s="4">
        <v>244201</v>
      </c>
      <c r="M19" s="4">
        <v>323749</v>
      </c>
      <c r="N19" s="16" t="s">
        <v>82</v>
      </c>
      <c r="O19" s="4">
        <v>89104</v>
      </c>
      <c r="P19" s="4">
        <v>129679</v>
      </c>
      <c r="Q19" s="4">
        <v>154124</v>
      </c>
      <c r="R19" s="16" t="s">
        <v>82</v>
      </c>
      <c r="S19" s="1">
        <v>1990</v>
      </c>
      <c r="T19" s="1">
        <v>2001</v>
      </c>
      <c r="U19" s="1">
        <v>2011</v>
      </c>
      <c r="V19" s="18">
        <v>2015</v>
      </c>
      <c r="W19" s="6"/>
    </row>
    <row r="20" spans="2:23" x14ac:dyDescent="0.2">
      <c r="B20" s="7" t="s">
        <v>18</v>
      </c>
      <c r="C20" s="13" t="s">
        <v>82</v>
      </c>
      <c r="D20" s="4" t="s">
        <v>82</v>
      </c>
      <c r="E20" s="4">
        <v>1228739</v>
      </c>
      <c r="F20" s="4" t="s">
        <v>82</v>
      </c>
      <c r="G20" s="13" t="s">
        <v>82</v>
      </c>
      <c r="H20" s="4" t="s">
        <v>82</v>
      </c>
      <c r="I20" s="4">
        <v>776106</v>
      </c>
      <c r="J20" s="16" t="s">
        <v>82</v>
      </c>
      <c r="K20" s="4" t="s">
        <v>82</v>
      </c>
      <c r="L20" s="4" t="s">
        <v>82</v>
      </c>
      <c r="M20" s="4">
        <v>138178</v>
      </c>
      <c r="N20" s="16" t="s">
        <v>82</v>
      </c>
      <c r="O20" s="4" t="s">
        <v>82</v>
      </c>
      <c r="P20" s="4" t="s">
        <v>82</v>
      </c>
      <c r="Q20" s="4">
        <v>151273</v>
      </c>
      <c r="R20" s="16" t="s">
        <v>82</v>
      </c>
      <c r="S20" s="1">
        <v>1990</v>
      </c>
      <c r="T20" s="1">
        <v>2000</v>
      </c>
      <c r="U20" s="1">
        <v>2011</v>
      </c>
      <c r="V20" s="18">
        <v>2015</v>
      </c>
      <c r="W20" s="6"/>
    </row>
    <row r="21" spans="2:23" x14ac:dyDescent="0.2">
      <c r="B21" s="7" t="s">
        <v>133</v>
      </c>
      <c r="C21" s="13" t="s">
        <v>82</v>
      </c>
      <c r="D21" s="4" t="s">
        <v>82</v>
      </c>
      <c r="E21" s="4" t="s">
        <v>82</v>
      </c>
      <c r="F21" s="4" t="s">
        <v>82</v>
      </c>
      <c r="G21" s="13" t="s">
        <v>82</v>
      </c>
      <c r="H21" s="4" t="s">
        <v>82</v>
      </c>
      <c r="I21" s="4" t="s">
        <v>82</v>
      </c>
      <c r="J21" s="16" t="s">
        <v>82</v>
      </c>
      <c r="K21" s="4" t="s">
        <v>82</v>
      </c>
      <c r="L21" s="4" t="s">
        <v>82</v>
      </c>
      <c r="M21" s="4" t="s">
        <v>82</v>
      </c>
      <c r="N21" s="16" t="s">
        <v>82</v>
      </c>
      <c r="O21" s="4" t="s">
        <v>82</v>
      </c>
      <c r="P21" s="4" t="s">
        <v>82</v>
      </c>
      <c r="Q21" s="4" t="s">
        <v>82</v>
      </c>
      <c r="R21" s="16" t="s">
        <v>82</v>
      </c>
      <c r="S21" s="1"/>
      <c r="T21" s="1"/>
      <c r="U21" s="1"/>
      <c r="V21" s="18"/>
      <c r="W21" s="6"/>
    </row>
    <row r="22" spans="2:23" x14ac:dyDescent="0.2">
      <c r="B22" s="7" t="s">
        <v>26</v>
      </c>
      <c r="C22" s="13">
        <v>23101100</v>
      </c>
      <c r="D22" s="4">
        <v>28086100</v>
      </c>
      <c r="E22" s="4">
        <v>35014000</v>
      </c>
      <c r="F22" s="4" t="s">
        <v>82</v>
      </c>
      <c r="G22" s="13">
        <v>18906200</v>
      </c>
      <c r="H22" s="4">
        <v>22159900</v>
      </c>
      <c r="I22" s="4">
        <v>25614600</v>
      </c>
      <c r="J22" s="16" t="s">
        <v>82</v>
      </c>
      <c r="K22" s="8">
        <v>2133900</v>
      </c>
      <c r="L22" s="8">
        <v>3272300</v>
      </c>
      <c r="M22" s="8">
        <v>4439700</v>
      </c>
      <c r="N22" s="17" t="s">
        <v>82</v>
      </c>
      <c r="O22" s="8">
        <v>1806500</v>
      </c>
      <c r="P22" s="8">
        <v>2491800</v>
      </c>
      <c r="Q22" s="8">
        <v>3755900</v>
      </c>
      <c r="R22" s="17" t="s">
        <v>82</v>
      </c>
      <c r="S22" s="1">
        <v>1988</v>
      </c>
      <c r="T22" s="1">
        <v>1998</v>
      </c>
      <c r="U22" s="1">
        <v>2013</v>
      </c>
      <c r="V22" s="18">
        <v>2015</v>
      </c>
      <c r="W22" s="10" t="s">
        <v>273</v>
      </c>
    </row>
    <row r="23" spans="2:23" x14ac:dyDescent="0.2">
      <c r="B23" s="7" t="s">
        <v>4</v>
      </c>
      <c r="C23" s="13"/>
      <c r="D23" s="4"/>
      <c r="E23" s="4"/>
      <c r="F23" s="4"/>
      <c r="G23" s="13"/>
      <c r="H23" s="4"/>
      <c r="I23" s="4"/>
      <c r="J23" s="16"/>
      <c r="K23" s="4"/>
      <c r="L23" s="4"/>
      <c r="M23" s="4"/>
      <c r="N23" s="16"/>
      <c r="O23" s="4"/>
      <c r="P23" s="4"/>
      <c r="Q23" s="4"/>
      <c r="R23" s="16"/>
      <c r="S23" s="1"/>
      <c r="T23" s="1"/>
      <c r="U23" s="1"/>
      <c r="V23" s="18"/>
      <c r="W23" s="6"/>
    </row>
    <row r="24" spans="2:23" x14ac:dyDescent="0.2">
      <c r="B24" s="7" t="s">
        <v>16</v>
      </c>
      <c r="C24" s="13" t="s">
        <v>82</v>
      </c>
      <c r="D24" s="4" t="s">
        <v>82</v>
      </c>
      <c r="E24" s="4" t="s">
        <v>82</v>
      </c>
      <c r="F24" s="4" t="s">
        <v>82</v>
      </c>
      <c r="G24" s="13" t="s">
        <v>82</v>
      </c>
      <c r="H24" s="4" t="s">
        <v>82</v>
      </c>
      <c r="I24" s="4" t="s">
        <v>82</v>
      </c>
      <c r="J24" s="16" t="s">
        <v>82</v>
      </c>
      <c r="K24" s="4" t="s">
        <v>82</v>
      </c>
      <c r="L24" s="4" t="s">
        <v>82</v>
      </c>
      <c r="M24" s="4" t="s">
        <v>82</v>
      </c>
      <c r="N24" s="16" t="s">
        <v>82</v>
      </c>
      <c r="O24" s="4" t="s">
        <v>82</v>
      </c>
      <c r="P24" s="4" t="s">
        <v>82</v>
      </c>
      <c r="Q24" s="4" t="s">
        <v>82</v>
      </c>
      <c r="R24" s="16" t="s">
        <v>82</v>
      </c>
      <c r="S24" s="1"/>
      <c r="T24" s="1"/>
      <c r="U24" s="1"/>
      <c r="V24" s="18"/>
      <c r="W24" s="6"/>
    </row>
    <row r="25" spans="2:23" x14ac:dyDescent="0.2">
      <c r="B25" s="7" t="s">
        <v>2</v>
      </c>
      <c r="C25" s="13">
        <v>747680</v>
      </c>
      <c r="D25" s="4">
        <v>894252</v>
      </c>
      <c r="E25" s="4">
        <v>900972</v>
      </c>
      <c r="F25" s="4">
        <v>906655</v>
      </c>
      <c r="G25" s="13">
        <v>411520</v>
      </c>
      <c r="H25" s="4">
        <v>415048</v>
      </c>
      <c r="I25" s="4">
        <v>397073</v>
      </c>
      <c r="J25" s="16">
        <v>402016</v>
      </c>
      <c r="K25" s="4" t="s">
        <v>82</v>
      </c>
      <c r="L25" s="4" t="s">
        <v>82</v>
      </c>
      <c r="M25" s="4" t="s">
        <v>82</v>
      </c>
      <c r="N25" s="16" t="s">
        <v>82</v>
      </c>
      <c r="O25" s="4" t="s">
        <v>82</v>
      </c>
      <c r="P25" s="4" t="s">
        <v>82</v>
      </c>
      <c r="Q25" s="4" t="s">
        <v>82</v>
      </c>
      <c r="R25" s="16" t="s">
        <v>82</v>
      </c>
      <c r="S25" s="1">
        <v>1990</v>
      </c>
      <c r="T25" s="1">
        <v>2000</v>
      </c>
      <c r="U25" s="1">
        <v>2013</v>
      </c>
      <c r="V25" s="18">
        <v>2014</v>
      </c>
      <c r="W25" s="6"/>
    </row>
    <row r="26" spans="2:23" x14ac:dyDescent="0.2">
      <c r="B26" s="7" t="s">
        <v>17</v>
      </c>
      <c r="C26" s="13" t="s">
        <v>82</v>
      </c>
      <c r="D26" s="4" t="s">
        <v>82</v>
      </c>
      <c r="E26" s="4" t="s">
        <v>82</v>
      </c>
      <c r="F26" s="4" t="s">
        <v>82</v>
      </c>
      <c r="G26" s="13" t="s">
        <v>82</v>
      </c>
      <c r="H26" s="4" t="s">
        <v>82</v>
      </c>
      <c r="I26" s="4" t="s">
        <v>82</v>
      </c>
      <c r="J26" s="16" t="s">
        <v>82</v>
      </c>
      <c r="K26" s="4" t="s">
        <v>82</v>
      </c>
      <c r="L26" s="4" t="s">
        <v>82</v>
      </c>
      <c r="M26" s="4" t="s">
        <v>82</v>
      </c>
      <c r="N26" s="16" t="s">
        <v>82</v>
      </c>
      <c r="O26" s="4" t="s">
        <v>82</v>
      </c>
      <c r="P26" s="4" t="s">
        <v>82</v>
      </c>
      <c r="Q26" s="4" t="s">
        <v>82</v>
      </c>
      <c r="R26" s="16" t="s">
        <v>82</v>
      </c>
      <c r="S26" s="1"/>
      <c r="T26" s="1"/>
      <c r="U26" s="1"/>
      <c r="V26" s="18"/>
      <c r="W26" s="6"/>
    </row>
    <row r="27" spans="2:23" x14ac:dyDescent="0.2">
      <c r="B27" s="7" t="s">
        <v>0</v>
      </c>
      <c r="C27" s="13" t="s">
        <v>82</v>
      </c>
      <c r="D27" s="4">
        <v>128459</v>
      </c>
      <c r="E27" s="8">
        <v>141140</v>
      </c>
      <c r="F27" s="4" t="s">
        <v>82</v>
      </c>
      <c r="G27" s="13" t="s">
        <v>82</v>
      </c>
      <c r="H27" s="4">
        <v>10719</v>
      </c>
      <c r="I27" s="8">
        <v>11630</v>
      </c>
      <c r="J27" s="16" t="s">
        <v>82</v>
      </c>
      <c r="K27" s="4" t="s">
        <v>82</v>
      </c>
      <c r="L27" s="8">
        <v>43374</v>
      </c>
      <c r="M27" s="8" t="s">
        <v>82</v>
      </c>
      <c r="N27" s="16" t="s">
        <v>82</v>
      </c>
      <c r="O27" s="4" t="s">
        <v>82</v>
      </c>
      <c r="P27" s="8">
        <v>9762</v>
      </c>
      <c r="Q27" s="8" t="s">
        <v>82</v>
      </c>
      <c r="R27" s="16" t="s">
        <v>82</v>
      </c>
      <c r="S27" s="1">
        <v>1990</v>
      </c>
      <c r="T27" s="1">
        <v>2005</v>
      </c>
      <c r="U27" s="1">
        <v>2011</v>
      </c>
      <c r="V27" s="18">
        <v>2015</v>
      </c>
      <c r="W27" s="10" t="s">
        <v>272</v>
      </c>
    </row>
    <row r="28" spans="2:23" x14ac:dyDescent="0.2">
      <c r="B28" s="7" t="s">
        <v>9</v>
      </c>
      <c r="C28" s="14" t="s">
        <v>82</v>
      </c>
      <c r="D28" s="8" t="s">
        <v>82</v>
      </c>
      <c r="E28" s="4">
        <v>22432960</v>
      </c>
      <c r="F28" s="8" t="s">
        <v>82</v>
      </c>
      <c r="G28" s="14" t="s">
        <v>82</v>
      </c>
      <c r="H28" s="8" t="s">
        <v>82</v>
      </c>
      <c r="I28" s="4">
        <v>13184764</v>
      </c>
      <c r="J28" s="17" t="s">
        <v>82</v>
      </c>
      <c r="K28" s="4" t="s">
        <v>82</v>
      </c>
      <c r="L28" s="4" t="s">
        <v>82</v>
      </c>
      <c r="M28" s="4">
        <v>2994259</v>
      </c>
      <c r="N28" s="16" t="s">
        <v>82</v>
      </c>
      <c r="O28" s="4" t="s">
        <v>82</v>
      </c>
      <c r="P28" s="4" t="s">
        <v>82</v>
      </c>
      <c r="Q28" s="4">
        <v>2003547</v>
      </c>
      <c r="R28" s="16" t="s">
        <v>82</v>
      </c>
      <c r="S28" s="1"/>
      <c r="T28" s="1"/>
      <c r="U28" s="1">
        <v>2010</v>
      </c>
      <c r="V28" s="18"/>
      <c r="W28" s="10" t="s">
        <v>263</v>
      </c>
    </row>
    <row r="29" spans="2:23" x14ac:dyDescent="0.2">
      <c r="B29" s="7" t="s">
        <v>19</v>
      </c>
      <c r="C29" s="13" t="s">
        <v>82</v>
      </c>
      <c r="D29" s="4" t="s">
        <v>82</v>
      </c>
      <c r="E29" s="4" t="s">
        <v>82</v>
      </c>
      <c r="F29" s="4" t="s">
        <v>82</v>
      </c>
      <c r="G29" s="13" t="s">
        <v>82</v>
      </c>
      <c r="H29" s="4" t="s">
        <v>82</v>
      </c>
      <c r="I29" s="4" t="s">
        <v>82</v>
      </c>
      <c r="J29" s="16" t="s">
        <v>82</v>
      </c>
      <c r="K29" s="4" t="s">
        <v>82</v>
      </c>
      <c r="L29" s="4" t="s">
        <v>82</v>
      </c>
      <c r="M29" s="4" t="s">
        <v>82</v>
      </c>
      <c r="N29" s="16" t="s">
        <v>82</v>
      </c>
      <c r="O29" s="4" t="s">
        <v>82</v>
      </c>
      <c r="P29" s="4" t="s">
        <v>82</v>
      </c>
      <c r="Q29" s="4" t="s">
        <v>82</v>
      </c>
      <c r="R29" s="16" t="s">
        <v>82</v>
      </c>
      <c r="S29" s="1"/>
      <c r="T29" s="1"/>
      <c r="U29" s="1"/>
      <c r="V29" s="18"/>
      <c r="W29" s="6"/>
    </row>
    <row r="30" spans="2:23" x14ac:dyDescent="0.2">
      <c r="B30" s="7" t="s">
        <v>28</v>
      </c>
      <c r="C30" s="13"/>
      <c r="D30" s="4"/>
      <c r="E30" s="4"/>
      <c r="F30" s="4"/>
      <c r="G30" s="13"/>
      <c r="H30" s="4"/>
      <c r="I30" s="4"/>
      <c r="J30" s="16"/>
      <c r="K30" s="4"/>
      <c r="L30" s="4"/>
      <c r="M30" s="4"/>
      <c r="N30" s="16"/>
      <c r="O30" s="4"/>
      <c r="P30" s="4"/>
      <c r="Q30" s="4"/>
      <c r="R30" s="16"/>
      <c r="S30" s="1"/>
      <c r="T30" s="1"/>
      <c r="U30" s="1"/>
      <c r="V30" s="18"/>
      <c r="W30" s="6"/>
    </row>
    <row r="31" spans="2:23" x14ac:dyDescent="0.2">
      <c r="B31" s="7" t="s">
        <v>12</v>
      </c>
      <c r="C31" s="13" t="s">
        <v>82</v>
      </c>
      <c r="D31" s="4" t="s">
        <v>82</v>
      </c>
      <c r="E31" s="4" t="s">
        <v>82</v>
      </c>
      <c r="F31" s="4" t="s">
        <v>82</v>
      </c>
      <c r="G31" s="13" t="s">
        <v>82</v>
      </c>
      <c r="H31" s="4" t="s">
        <v>82</v>
      </c>
      <c r="I31" s="4" t="s">
        <v>82</v>
      </c>
      <c r="J31" s="16" t="s">
        <v>82</v>
      </c>
      <c r="K31" s="4" t="s">
        <v>82</v>
      </c>
      <c r="L31" s="4" t="s">
        <v>82</v>
      </c>
      <c r="M31" s="4" t="s">
        <v>82</v>
      </c>
      <c r="N31" s="16" t="s">
        <v>82</v>
      </c>
      <c r="O31" s="4" t="s">
        <v>82</v>
      </c>
      <c r="P31" s="4" t="s">
        <v>82</v>
      </c>
      <c r="Q31" s="4" t="s">
        <v>82</v>
      </c>
      <c r="R31" s="16" t="s">
        <v>82</v>
      </c>
      <c r="S31" s="1"/>
      <c r="T31" s="1"/>
      <c r="U31" s="1"/>
      <c r="V31" s="18"/>
      <c r="W31" s="6"/>
    </row>
    <row r="32" spans="2:23" x14ac:dyDescent="0.2">
      <c r="B32" s="7" t="s">
        <v>13</v>
      </c>
      <c r="C32" s="13">
        <v>7215000</v>
      </c>
      <c r="D32" s="4">
        <v>8365000</v>
      </c>
      <c r="E32" s="4">
        <v>9106000</v>
      </c>
      <c r="F32" s="4">
        <v>9424000</v>
      </c>
      <c r="G32" s="13">
        <v>3872000</v>
      </c>
      <c r="H32" s="4">
        <v>4159000</v>
      </c>
      <c r="I32" s="4">
        <v>4390000</v>
      </c>
      <c r="J32" s="16">
        <v>4517000</v>
      </c>
      <c r="K32" s="4">
        <v>175000</v>
      </c>
      <c r="L32" s="4">
        <v>410000</v>
      </c>
      <c r="M32" s="4">
        <v>513000</v>
      </c>
      <c r="N32" s="16" t="s">
        <v>82</v>
      </c>
      <c r="O32" s="4">
        <v>195000</v>
      </c>
      <c r="P32" s="4">
        <v>350000</v>
      </c>
      <c r="Q32" s="4">
        <v>454000</v>
      </c>
      <c r="R32" s="16" t="s">
        <v>82</v>
      </c>
      <c r="S32" s="1">
        <v>1988</v>
      </c>
      <c r="T32" s="1">
        <v>2002</v>
      </c>
      <c r="U32" s="1">
        <v>2011</v>
      </c>
      <c r="V32" s="18">
        <v>2014</v>
      </c>
      <c r="W32" s="6"/>
    </row>
    <row r="33" spans="2:23" x14ac:dyDescent="0.2">
      <c r="B33" s="7" t="s">
        <v>7</v>
      </c>
      <c r="C33" s="13">
        <v>2654191.664378888</v>
      </c>
      <c r="D33" s="4">
        <v>3206401</v>
      </c>
      <c r="E33" s="4">
        <v>3817239</v>
      </c>
      <c r="F33" s="4" t="s">
        <v>82</v>
      </c>
      <c r="G33" s="13">
        <v>1500783.335621112</v>
      </c>
      <c r="H33" s="4">
        <v>1813024</v>
      </c>
      <c r="I33" s="4">
        <v>2042301</v>
      </c>
      <c r="J33" s="16" t="s">
        <v>82</v>
      </c>
      <c r="K33" s="4">
        <v>291076.40058516635</v>
      </c>
      <c r="L33" s="4">
        <v>359491</v>
      </c>
      <c r="M33" s="4">
        <v>481905</v>
      </c>
      <c r="N33" s="16" t="s">
        <v>82</v>
      </c>
      <c r="O33" s="4">
        <v>149214.59941483365</v>
      </c>
      <c r="P33" s="4">
        <v>184286</v>
      </c>
      <c r="Q33" s="4">
        <v>253223</v>
      </c>
      <c r="R33" s="16" t="s">
        <v>82</v>
      </c>
      <c r="S33" s="1">
        <v>1990</v>
      </c>
      <c r="T33" s="1">
        <v>2001</v>
      </c>
      <c r="U33" s="1">
        <v>2011</v>
      </c>
      <c r="V33" s="18">
        <v>2015</v>
      </c>
      <c r="W33" s="6"/>
    </row>
    <row r="34" spans="2:23" x14ac:dyDescent="0.2">
      <c r="B34" s="7" t="s">
        <v>86</v>
      </c>
      <c r="C34" s="13" t="s">
        <v>82</v>
      </c>
      <c r="D34" s="27" t="s">
        <v>82</v>
      </c>
      <c r="E34" s="27" t="s">
        <v>82</v>
      </c>
      <c r="F34" s="27" t="s">
        <v>82</v>
      </c>
      <c r="G34" s="13" t="s">
        <v>82</v>
      </c>
      <c r="H34" s="27" t="s">
        <v>82</v>
      </c>
      <c r="I34" s="27" t="s">
        <v>82</v>
      </c>
      <c r="J34" s="27" t="s">
        <v>82</v>
      </c>
      <c r="K34" s="13" t="s">
        <v>82</v>
      </c>
      <c r="L34" s="27" t="s">
        <v>82</v>
      </c>
      <c r="M34" s="27" t="s">
        <v>82</v>
      </c>
      <c r="N34" s="27" t="s">
        <v>82</v>
      </c>
      <c r="O34" s="13" t="s">
        <v>82</v>
      </c>
      <c r="P34" s="27" t="s">
        <v>82</v>
      </c>
      <c r="Q34" s="27" t="s">
        <v>82</v>
      </c>
      <c r="R34" s="16" t="s">
        <v>82</v>
      </c>
      <c r="S34" s="1"/>
      <c r="T34" s="1"/>
      <c r="U34" s="1"/>
      <c r="V34" s="18"/>
      <c r="W34" s="6"/>
    </row>
    <row r="35" spans="2:23" x14ac:dyDescent="0.2">
      <c r="B35" s="7" t="s">
        <v>27</v>
      </c>
      <c r="C35" s="13" t="s">
        <v>82</v>
      </c>
      <c r="D35" s="4" t="s">
        <v>82</v>
      </c>
      <c r="E35" s="4" t="s">
        <v>82</v>
      </c>
      <c r="F35" s="4" t="s">
        <v>82</v>
      </c>
      <c r="G35" s="13" t="s">
        <v>82</v>
      </c>
      <c r="H35" s="4" t="s">
        <v>82</v>
      </c>
      <c r="I35" s="4" t="s">
        <v>82</v>
      </c>
      <c r="J35" s="16" t="s">
        <v>82</v>
      </c>
      <c r="K35" s="4" t="s">
        <v>82</v>
      </c>
      <c r="L35" s="4" t="s">
        <v>82</v>
      </c>
      <c r="M35" s="4" t="s">
        <v>82</v>
      </c>
      <c r="N35" s="16" t="s">
        <v>82</v>
      </c>
      <c r="O35" s="4" t="s">
        <v>82</v>
      </c>
      <c r="P35" s="4" t="s">
        <v>82</v>
      </c>
      <c r="Q35" s="4" t="s">
        <v>82</v>
      </c>
      <c r="R35" s="16" t="s">
        <v>82</v>
      </c>
      <c r="S35" s="1"/>
      <c r="T35" s="1"/>
      <c r="U35" s="1"/>
      <c r="V35" s="18"/>
      <c r="W35" s="6"/>
    </row>
    <row r="36" spans="2:23" x14ac:dyDescent="0.2">
      <c r="B36" s="7" t="s">
        <v>8</v>
      </c>
      <c r="C36" s="13" t="s">
        <v>82</v>
      </c>
      <c r="D36" s="4" t="s">
        <v>82</v>
      </c>
      <c r="E36" s="4" t="s">
        <v>82</v>
      </c>
      <c r="F36" s="4" t="s">
        <v>82</v>
      </c>
      <c r="G36" s="13" t="s">
        <v>82</v>
      </c>
      <c r="H36" s="4" t="s">
        <v>82</v>
      </c>
      <c r="I36" s="4" t="s">
        <v>82</v>
      </c>
      <c r="J36" s="16" t="s">
        <v>82</v>
      </c>
      <c r="K36" s="4" t="s">
        <v>82</v>
      </c>
      <c r="L36" s="4" t="s">
        <v>82</v>
      </c>
      <c r="M36" s="4" t="s">
        <v>82</v>
      </c>
      <c r="N36" s="16" t="s">
        <v>82</v>
      </c>
      <c r="O36" s="4" t="s">
        <v>82</v>
      </c>
      <c r="P36" s="4" t="s">
        <v>82</v>
      </c>
      <c r="Q36" s="4" t="s">
        <v>82</v>
      </c>
      <c r="R36" s="16" t="s">
        <v>82</v>
      </c>
      <c r="S36" s="1"/>
      <c r="T36" s="1"/>
      <c r="U36" s="1"/>
      <c r="V36" s="18"/>
      <c r="W36" s="6"/>
    </row>
    <row r="37" spans="2:23" x14ac:dyDescent="0.2">
      <c r="B37" s="7" t="s">
        <v>21</v>
      </c>
      <c r="C37" s="13" t="s">
        <v>82</v>
      </c>
      <c r="D37" s="4" t="s">
        <v>82</v>
      </c>
      <c r="E37" s="4" t="s">
        <v>82</v>
      </c>
      <c r="F37" s="4" t="s">
        <v>82</v>
      </c>
      <c r="G37" s="13" t="s">
        <v>82</v>
      </c>
      <c r="H37" s="4" t="s">
        <v>82</v>
      </c>
      <c r="I37" s="4" t="s">
        <v>82</v>
      </c>
      <c r="J37" s="16" t="s">
        <v>82</v>
      </c>
      <c r="K37" s="4" t="s">
        <v>82</v>
      </c>
      <c r="L37" s="4" t="s">
        <v>82</v>
      </c>
      <c r="M37" s="4" t="s">
        <v>82</v>
      </c>
      <c r="N37" s="16" t="s">
        <v>82</v>
      </c>
      <c r="O37" s="4" t="s">
        <v>82</v>
      </c>
      <c r="P37" s="4" t="s">
        <v>82</v>
      </c>
      <c r="Q37" s="4" t="s">
        <v>82</v>
      </c>
      <c r="R37" s="16" t="s">
        <v>82</v>
      </c>
      <c r="S37" s="1"/>
      <c r="T37" s="1"/>
      <c r="U37" s="1"/>
      <c r="V37" s="18"/>
      <c r="W37" s="6"/>
    </row>
    <row r="38" spans="2:23" x14ac:dyDescent="0.2">
      <c r="B38" s="7" t="s">
        <v>29</v>
      </c>
      <c r="C38" s="13">
        <v>2205232</v>
      </c>
      <c r="D38" s="4">
        <v>2380312</v>
      </c>
      <c r="E38" s="4">
        <v>2692739</v>
      </c>
      <c r="F38" s="4">
        <v>2753004</v>
      </c>
      <c r="G38" s="13">
        <v>1839565</v>
      </c>
      <c r="H38" s="4">
        <v>1892832</v>
      </c>
      <c r="I38" s="4">
        <v>1940939</v>
      </c>
      <c r="J38" s="16">
        <v>1884632</v>
      </c>
      <c r="K38" s="4">
        <v>1910</v>
      </c>
      <c r="L38" s="4">
        <v>5900</v>
      </c>
      <c r="M38" s="4">
        <v>1650</v>
      </c>
      <c r="N38" s="16">
        <v>1655</v>
      </c>
      <c r="O38" s="4">
        <v>8005</v>
      </c>
      <c r="P38" s="4">
        <v>31932</v>
      </c>
      <c r="Q38" s="4">
        <v>11998</v>
      </c>
      <c r="R38" s="16">
        <v>5139</v>
      </c>
      <c r="S38" s="1">
        <v>1990</v>
      </c>
      <c r="T38" s="1">
        <v>2000</v>
      </c>
      <c r="U38" s="1">
        <v>2013</v>
      </c>
      <c r="V38" s="18">
        <v>2015</v>
      </c>
      <c r="W38" s="6"/>
    </row>
    <row r="39" spans="2:23" x14ac:dyDescent="0.2">
      <c r="B39" s="7" t="s">
        <v>25</v>
      </c>
      <c r="C39" s="13" t="s">
        <v>82</v>
      </c>
      <c r="D39" s="4" t="s">
        <v>82</v>
      </c>
      <c r="E39" s="4" t="s">
        <v>82</v>
      </c>
      <c r="F39" s="4" t="s">
        <v>82</v>
      </c>
      <c r="G39" s="13" t="s">
        <v>82</v>
      </c>
      <c r="H39" s="4" t="s">
        <v>82</v>
      </c>
      <c r="I39" s="4" t="s">
        <v>82</v>
      </c>
      <c r="J39" s="16" t="s">
        <v>82</v>
      </c>
      <c r="K39" s="4" t="s">
        <v>82</v>
      </c>
      <c r="L39" s="4" t="s">
        <v>82</v>
      </c>
      <c r="M39" s="4" t="s">
        <v>82</v>
      </c>
      <c r="N39" s="16" t="s">
        <v>82</v>
      </c>
      <c r="O39" s="4" t="s">
        <v>82</v>
      </c>
      <c r="P39" s="4" t="s">
        <v>82</v>
      </c>
      <c r="Q39" s="4" t="s">
        <v>82</v>
      </c>
      <c r="R39" s="16" t="s">
        <v>82</v>
      </c>
      <c r="S39" s="1"/>
      <c r="T39" s="1"/>
      <c r="U39" s="1"/>
      <c r="V39" s="18"/>
      <c r="W39" s="6"/>
    </row>
    <row r="40" spans="2:23" x14ac:dyDescent="0.2">
      <c r="B40" s="7" t="s">
        <v>24</v>
      </c>
      <c r="C40" s="13" t="s">
        <v>82</v>
      </c>
      <c r="D40" s="4" t="s">
        <v>82</v>
      </c>
      <c r="E40" s="4" t="s">
        <v>82</v>
      </c>
      <c r="F40" s="4" t="s">
        <v>82</v>
      </c>
      <c r="G40" s="13" t="s">
        <v>82</v>
      </c>
      <c r="H40" s="4" t="s">
        <v>82</v>
      </c>
      <c r="I40" s="4" t="s">
        <v>82</v>
      </c>
      <c r="J40" s="16" t="s">
        <v>82</v>
      </c>
      <c r="K40" s="4" t="s">
        <v>82</v>
      </c>
      <c r="L40" s="4" t="s">
        <v>82</v>
      </c>
      <c r="M40" s="4" t="s">
        <v>82</v>
      </c>
      <c r="N40" s="16" t="s">
        <v>82</v>
      </c>
      <c r="O40" s="4" t="s">
        <v>82</v>
      </c>
      <c r="P40" s="4" t="s">
        <v>82</v>
      </c>
      <c r="Q40" s="4" t="s">
        <v>82</v>
      </c>
      <c r="R40" s="16" t="s">
        <v>82</v>
      </c>
      <c r="S40" s="1"/>
      <c r="T40" s="1"/>
      <c r="U40" s="1"/>
      <c r="V40" s="18"/>
      <c r="W40" s="6"/>
    </row>
    <row r="41" spans="2:23" x14ac:dyDescent="0.2">
      <c r="B41" s="7" t="s">
        <v>5</v>
      </c>
      <c r="C41" s="13">
        <v>78940338</v>
      </c>
      <c r="D41" s="4">
        <v>89965943</v>
      </c>
      <c r="E41" s="4">
        <v>104019731</v>
      </c>
      <c r="F41" s="4" t="s">
        <v>82</v>
      </c>
      <c r="G41" s="13">
        <v>23323340</v>
      </c>
      <c r="H41" s="4">
        <v>25938698</v>
      </c>
      <c r="I41" s="4">
        <v>27684999</v>
      </c>
      <c r="J41" s="16" t="s">
        <v>82</v>
      </c>
      <c r="K41" s="4" t="s">
        <v>82</v>
      </c>
      <c r="L41" s="4">
        <v>6452820</v>
      </c>
      <c r="M41" s="4">
        <v>10075739</v>
      </c>
      <c r="N41" s="16" t="s">
        <v>82</v>
      </c>
      <c r="O41" s="4" t="s">
        <v>82</v>
      </c>
      <c r="P41" s="4">
        <v>3971720</v>
      </c>
      <c r="Q41" s="4">
        <v>4912699</v>
      </c>
      <c r="R41" s="16" t="s">
        <v>82</v>
      </c>
      <c r="S41" s="1">
        <v>1990</v>
      </c>
      <c r="T41" s="1">
        <v>2000</v>
      </c>
      <c r="U41" s="1">
        <v>2010</v>
      </c>
      <c r="V41" s="18">
        <v>2015</v>
      </c>
      <c r="W41" s="6"/>
    </row>
    <row r="42" spans="2:23" x14ac:dyDescent="0.2">
      <c r="W42" s="11"/>
    </row>
    <row r="43" spans="2:23" x14ac:dyDescent="0.2">
      <c r="W43" s="11"/>
    </row>
  </sheetData>
  <mergeCells count="7">
    <mergeCell ref="S3:V3"/>
    <mergeCell ref="C2:J2"/>
    <mergeCell ref="C3:F3"/>
    <mergeCell ref="G3:J3"/>
    <mergeCell ref="K2:R2"/>
    <mergeCell ref="K3:N3"/>
    <mergeCell ref="O3:R3"/>
  </mergeCells>
  <phoneticPr fontId="1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J38"/>
  <sheetViews>
    <sheetView workbookViewId="0">
      <selection activeCell="J36" sqref="J36"/>
    </sheetView>
  </sheetViews>
  <sheetFormatPr defaultRowHeight="12.75" x14ac:dyDescent="0.2"/>
  <cols>
    <col min="2" max="2" width="12.85546875" customWidth="1"/>
    <col min="3" max="3" width="11" customWidth="1"/>
    <col min="4" max="4" width="10" customWidth="1"/>
    <col min="5" max="5" width="9.7109375" customWidth="1"/>
    <col min="7" max="7" width="10.42578125" customWidth="1"/>
    <col min="8" max="8" width="12.7109375" customWidth="1"/>
    <col min="10" max="10" width="26.140625" customWidth="1"/>
  </cols>
  <sheetData>
    <row r="2" spans="2:10" ht="38.25" x14ac:dyDescent="0.2">
      <c r="B2" s="3"/>
      <c r="C2" s="30" t="s">
        <v>34</v>
      </c>
      <c r="D2" s="20" t="s">
        <v>35</v>
      </c>
      <c r="E2" s="20" t="s">
        <v>36</v>
      </c>
      <c r="F2" s="20" t="s">
        <v>37</v>
      </c>
      <c r="G2" s="31" t="s">
        <v>38</v>
      </c>
      <c r="H2" s="35" t="s">
        <v>58</v>
      </c>
      <c r="I2" s="35" t="s">
        <v>84</v>
      </c>
      <c r="J2" s="20" t="s">
        <v>40</v>
      </c>
    </row>
    <row r="3" spans="2:10" x14ac:dyDescent="0.2">
      <c r="B3" s="19" t="s">
        <v>20</v>
      </c>
      <c r="C3" s="21" t="s">
        <v>82</v>
      </c>
      <c r="D3" s="21" t="s">
        <v>82</v>
      </c>
      <c r="E3" s="21" t="s">
        <v>82</v>
      </c>
      <c r="F3" s="21" t="s">
        <v>82</v>
      </c>
      <c r="G3" s="32" t="s">
        <v>82</v>
      </c>
      <c r="H3" s="36" t="s">
        <v>59</v>
      </c>
      <c r="I3" s="36">
        <v>1991</v>
      </c>
      <c r="J3" s="6"/>
    </row>
    <row r="4" spans="2:10" x14ac:dyDescent="0.2">
      <c r="B4" s="19" t="s">
        <v>14</v>
      </c>
      <c r="C4" s="3">
        <v>59</v>
      </c>
      <c r="D4" s="3">
        <v>19.8</v>
      </c>
      <c r="E4" s="3">
        <v>21.1</v>
      </c>
      <c r="F4" s="3">
        <v>0</v>
      </c>
      <c r="G4" s="33">
        <v>0</v>
      </c>
      <c r="H4" s="36" t="s">
        <v>59</v>
      </c>
      <c r="I4" s="36">
        <v>1991</v>
      </c>
      <c r="J4" s="6"/>
    </row>
    <row r="5" spans="2:10" x14ac:dyDescent="0.2">
      <c r="B5" s="19" t="s">
        <v>10</v>
      </c>
      <c r="C5" s="3" t="s">
        <v>82</v>
      </c>
      <c r="D5" s="3" t="s">
        <v>82</v>
      </c>
      <c r="E5" s="3" t="s">
        <v>82</v>
      </c>
      <c r="F5" s="3" t="s">
        <v>82</v>
      </c>
      <c r="G5" s="33" t="s">
        <v>82</v>
      </c>
      <c r="H5" s="36"/>
      <c r="I5" s="36"/>
      <c r="J5" s="6"/>
    </row>
    <row r="6" spans="2:10" x14ac:dyDescent="0.2">
      <c r="B6" s="19" t="s">
        <v>22</v>
      </c>
      <c r="C6" s="3" t="s">
        <v>82</v>
      </c>
      <c r="D6" s="3" t="s">
        <v>82</v>
      </c>
      <c r="E6" s="3" t="s">
        <v>82</v>
      </c>
      <c r="F6" s="3" t="s">
        <v>82</v>
      </c>
      <c r="G6" s="3" t="s">
        <v>82</v>
      </c>
      <c r="H6" s="36"/>
      <c r="I6" s="36"/>
      <c r="J6" s="6"/>
    </row>
    <row r="7" spans="2:10" x14ac:dyDescent="0.2">
      <c r="B7" s="19" t="s">
        <v>1</v>
      </c>
      <c r="C7" s="3">
        <v>68.3</v>
      </c>
      <c r="D7" s="3">
        <v>17.899999999999999</v>
      </c>
      <c r="E7" s="3">
        <v>0</v>
      </c>
      <c r="F7" s="3">
        <v>13.8</v>
      </c>
      <c r="G7" s="33">
        <v>0</v>
      </c>
      <c r="H7" s="36"/>
      <c r="I7" s="36">
        <v>1992</v>
      </c>
      <c r="J7" s="6" t="str">
        <f>'tenures year 2 '!$J$7</f>
        <v>Other include: Free Housing, dwellings ocuppied for the porpouse of work or service, and others</v>
      </c>
    </row>
    <row r="8" spans="2:10" x14ac:dyDescent="0.2">
      <c r="B8" s="19" t="s">
        <v>69</v>
      </c>
      <c r="C8" s="3" t="s">
        <v>82</v>
      </c>
      <c r="D8" s="3" t="s">
        <v>82</v>
      </c>
      <c r="E8" s="3" t="s">
        <v>82</v>
      </c>
      <c r="F8" s="3" t="s">
        <v>82</v>
      </c>
      <c r="G8" s="33" t="s">
        <v>82</v>
      </c>
      <c r="H8" s="36"/>
      <c r="I8" s="36"/>
      <c r="J8" s="6"/>
    </row>
    <row r="9" spans="2:10" x14ac:dyDescent="0.2">
      <c r="B9" s="19" t="s">
        <v>3</v>
      </c>
      <c r="C9" s="3"/>
      <c r="D9" s="3"/>
      <c r="E9" s="3"/>
      <c r="F9" s="3"/>
      <c r="G9" s="33"/>
      <c r="H9" s="36"/>
      <c r="I9" s="36"/>
      <c r="J9" s="6"/>
    </row>
    <row r="10" spans="2:10" x14ac:dyDescent="0.2">
      <c r="B10" s="19" t="s">
        <v>32</v>
      </c>
      <c r="C10" s="3">
        <v>37.700000000000003</v>
      </c>
      <c r="D10" s="3">
        <v>39.5</v>
      </c>
      <c r="E10" s="3">
        <v>0</v>
      </c>
      <c r="F10" s="3">
        <v>3.9</v>
      </c>
      <c r="G10" s="33">
        <v>18.8</v>
      </c>
      <c r="H10" s="36" t="s">
        <v>59</v>
      </c>
      <c r="I10" s="36">
        <v>1991</v>
      </c>
      <c r="J10" s="6"/>
    </row>
    <row r="11" spans="2:10" x14ac:dyDescent="0.2">
      <c r="B11" s="19" t="s">
        <v>33</v>
      </c>
      <c r="C11" s="3"/>
      <c r="D11" s="3"/>
      <c r="E11" s="3"/>
      <c r="F11" s="3"/>
      <c r="G11" s="33"/>
      <c r="H11" s="36"/>
      <c r="I11" s="36"/>
      <c r="J11" s="6"/>
    </row>
    <row r="12" spans="2:10" x14ac:dyDescent="0.2">
      <c r="B12" s="19" t="s">
        <v>6</v>
      </c>
      <c r="C12" s="3" t="s">
        <v>82</v>
      </c>
      <c r="D12" s="3" t="s">
        <v>82</v>
      </c>
      <c r="E12" s="3" t="s">
        <v>82</v>
      </c>
      <c r="F12" s="3" t="s">
        <v>82</v>
      </c>
      <c r="G12" s="33" t="s">
        <v>82</v>
      </c>
      <c r="H12" s="36"/>
      <c r="I12" s="36"/>
      <c r="J12" s="6"/>
    </row>
    <row r="13" spans="2:10" ht="25.5" x14ac:dyDescent="0.2">
      <c r="B13" s="19" t="s">
        <v>31</v>
      </c>
      <c r="C13" s="3">
        <v>72.3</v>
      </c>
      <c r="D13" s="3">
        <v>12.7</v>
      </c>
      <c r="E13" s="3">
        <v>12.4</v>
      </c>
      <c r="F13" s="3">
        <v>2.5</v>
      </c>
      <c r="G13" s="33">
        <v>0</v>
      </c>
      <c r="H13" s="36" t="s">
        <v>63</v>
      </c>
      <c r="I13" s="36">
        <v>1990</v>
      </c>
      <c r="J13" s="6" t="str">
        <f>'tenures year 3'!$J$13</f>
        <v>'Other'' includes right of occupancy dwellings. Data as of 31 December 2014</v>
      </c>
    </row>
    <row r="14" spans="2:10" ht="25.5" x14ac:dyDescent="0.2">
      <c r="B14" s="19" t="s">
        <v>30</v>
      </c>
      <c r="C14" s="3">
        <v>54.9</v>
      </c>
      <c r="D14" s="3">
        <v>27.4</v>
      </c>
      <c r="E14" s="3">
        <v>17.7</v>
      </c>
      <c r="F14" s="3">
        <v>0</v>
      </c>
      <c r="G14" s="33">
        <v>0</v>
      </c>
      <c r="H14" s="36" t="s">
        <v>65</v>
      </c>
      <c r="I14" s="36">
        <v>1990</v>
      </c>
      <c r="J14" s="6"/>
    </row>
    <row r="15" spans="2:10" x14ac:dyDescent="0.2">
      <c r="B15" s="19" t="s">
        <v>23</v>
      </c>
      <c r="C15" s="3"/>
      <c r="D15" s="3"/>
      <c r="E15" s="3"/>
      <c r="F15" s="3"/>
      <c r="G15" s="33"/>
      <c r="H15" s="36"/>
      <c r="I15" s="36"/>
      <c r="J15" s="6"/>
    </row>
    <row r="16" spans="2:10" x14ac:dyDescent="0.2">
      <c r="B16" s="19" t="s">
        <v>15</v>
      </c>
      <c r="C16" s="3" t="s">
        <v>82</v>
      </c>
      <c r="D16" s="3" t="s">
        <v>82</v>
      </c>
      <c r="E16" s="3" t="s">
        <v>82</v>
      </c>
      <c r="F16" s="3" t="s">
        <v>82</v>
      </c>
      <c r="G16" s="33" t="s">
        <v>82</v>
      </c>
      <c r="H16" s="36"/>
      <c r="I16" s="36"/>
      <c r="J16" s="6"/>
    </row>
    <row r="17" spans="2:10" x14ac:dyDescent="0.2">
      <c r="B17" s="19" t="s">
        <v>11</v>
      </c>
      <c r="C17" s="22">
        <v>0.73966762456984081</v>
      </c>
      <c r="D17" s="22">
        <v>3.3838771235305591E-2</v>
      </c>
      <c r="E17" s="22">
        <v>0.22649360419485359</v>
      </c>
      <c r="F17" s="22">
        <v>3.7222731824114175E-3</v>
      </c>
      <c r="G17" s="33">
        <v>0</v>
      </c>
      <c r="H17" s="36" t="s">
        <v>59</v>
      </c>
      <c r="I17" s="36">
        <v>1990</v>
      </c>
      <c r="J17" s="6"/>
    </row>
    <row r="18" spans="2:10" x14ac:dyDescent="0.2">
      <c r="B18" s="19" t="s">
        <v>18</v>
      </c>
      <c r="C18" s="3" t="s">
        <v>82</v>
      </c>
      <c r="D18" s="3" t="s">
        <v>82</v>
      </c>
      <c r="E18" s="3" t="s">
        <v>82</v>
      </c>
      <c r="F18" s="3" t="s">
        <v>82</v>
      </c>
      <c r="G18" s="33" t="s">
        <v>82</v>
      </c>
      <c r="H18" s="36"/>
      <c r="I18" s="36"/>
      <c r="J18" s="6"/>
    </row>
    <row r="19" spans="2:10" x14ac:dyDescent="0.2">
      <c r="B19" s="19" t="s">
        <v>26</v>
      </c>
      <c r="C19" s="3">
        <v>61.5</v>
      </c>
      <c r="D19" s="3">
        <v>30.2</v>
      </c>
      <c r="E19" s="3">
        <v>4.0999999999999996</v>
      </c>
      <c r="F19" s="3">
        <v>4.0999999999999996</v>
      </c>
      <c r="G19" s="33">
        <v>0</v>
      </c>
      <c r="H19" s="36"/>
      <c r="I19" s="36">
        <v>1988</v>
      </c>
      <c r="J19" s="6" t="s">
        <v>72</v>
      </c>
    </row>
    <row r="20" spans="2:10" x14ac:dyDescent="0.2">
      <c r="B20" s="19" t="s">
        <v>4</v>
      </c>
      <c r="C20" s="3"/>
      <c r="D20" s="3"/>
      <c r="E20" s="3"/>
      <c r="F20" s="3"/>
      <c r="G20" s="33"/>
      <c r="H20" s="36"/>
      <c r="I20" s="36"/>
      <c r="J20" s="6"/>
    </row>
    <row r="21" spans="2:10" x14ac:dyDescent="0.2">
      <c r="B21" s="19" t="s">
        <v>16</v>
      </c>
      <c r="C21" s="3" t="s">
        <v>82</v>
      </c>
      <c r="D21" s="3" t="s">
        <v>82</v>
      </c>
      <c r="E21" s="3" t="s">
        <v>82</v>
      </c>
      <c r="F21" s="3" t="s">
        <v>82</v>
      </c>
      <c r="G21" s="33" t="s">
        <v>82</v>
      </c>
      <c r="H21" s="36" t="s">
        <v>82</v>
      </c>
      <c r="I21" s="36"/>
      <c r="J21" s="6"/>
    </row>
    <row r="22" spans="2:10" x14ac:dyDescent="0.2">
      <c r="B22" s="19" t="s">
        <v>2</v>
      </c>
      <c r="C22" s="23">
        <v>42</v>
      </c>
      <c r="D22" s="23">
        <v>49</v>
      </c>
      <c r="E22" s="23">
        <v>0</v>
      </c>
      <c r="F22" s="23">
        <v>0</v>
      </c>
      <c r="G22" s="34">
        <v>9</v>
      </c>
      <c r="H22" s="36"/>
      <c r="I22" s="36">
        <v>1991</v>
      </c>
      <c r="J22" s="6" t="s">
        <v>73</v>
      </c>
    </row>
    <row r="23" spans="2:10" x14ac:dyDescent="0.2">
      <c r="B23" s="19" t="s">
        <v>17</v>
      </c>
      <c r="C23" s="3">
        <v>66.099999999999994</v>
      </c>
      <c r="D23" s="3" t="s">
        <v>82</v>
      </c>
      <c r="E23" s="3" t="s">
        <v>82</v>
      </c>
      <c r="F23" s="3" t="s">
        <v>82</v>
      </c>
      <c r="G23" s="33" t="s">
        <v>82</v>
      </c>
      <c r="H23" s="36" t="s">
        <v>59</v>
      </c>
      <c r="I23" s="36">
        <v>1991</v>
      </c>
      <c r="J23" s="6" t="s">
        <v>74</v>
      </c>
    </row>
    <row r="24" spans="2:10" x14ac:dyDescent="0.2">
      <c r="B24" s="19" t="s">
        <v>0</v>
      </c>
      <c r="C24" s="3">
        <v>68</v>
      </c>
      <c r="D24" s="3" t="s">
        <v>82</v>
      </c>
      <c r="E24" s="3" t="s">
        <v>82</v>
      </c>
      <c r="F24" s="3" t="s">
        <v>82</v>
      </c>
      <c r="G24" s="33" t="s">
        <v>82</v>
      </c>
      <c r="H24" s="37" t="s">
        <v>80</v>
      </c>
      <c r="I24" s="36">
        <v>1995</v>
      </c>
      <c r="J24" s="6"/>
    </row>
    <row r="25" spans="2:10" x14ac:dyDescent="0.2">
      <c r="B25" s="19" t="s">
        <v>9</v>
      </c>
      <c r="C25" s="3">
        <v>77.900000000000006</v>
      </c>
      <c r="D25" s="3">
        <v>14.6</v>
      </c>
      <c r="E25" s="3">
        <v>0</v>
      </c>
      <c r="F25" s="3">
        <v>7.5</v>
      </c>
      <c r="G25" s="33">
        <v>0</v>
      </c>
      <c r="H25" s="36" t="s">
        <v>59</v>
      </c>
      <c r="I25" s="36">
        <v>1990</v>
      </c>
      <c r="J25" s="6" t="s">
        <v>78</v>
      </c>
    </row>
    <row r="26" spans="2:10" x14ac:dyDescent="0.2">
      <c r="B26" s="19" t="s">
        <v>19</v>
      </c>
      <c r="C26" s="3">
        <v>45.4</v>
      </c>
      <c r="D26" s="3">
        <v>13.1</v>
      </c>
      <c r="E26" s="3">
        <v>41.4</v>
      </c>
      <c r="F26" s="3">
        <v>0</v>
      </c>
      <c r="G26" s="33">
        <v>0</v>
      </c>
      <c r="H26" s="37" t="s">
        <v>80</v>
      </c>
      <c r="I26" s="36">
        <v>1990</v>
      </c>
      <c r="J26" s="6"/>
    </row>
    <row r="27" spans="2:10" x14ac:dyDescent="0.2">
      <c r="B27" s="19" t="s">
        <v>28</v>
      </c>
      <c r="C27" s="3"/>
      <c r="D27" s="3"/>
      <c r="E27" s="3"/>
      <c r="F27" s="3"/>
      <c r="G27" s="33"/>
      <c r="H27" s="36"/>
      <c r="I27" s="36"/>
      <c r="J27" s="6"/>
    </row>
    <row r="28" spans="2:10" x14ac:dyDescent="0.2">
      <c r="B28" s="19" t="s">
        <v>12</v>
      </c>
      <c r="C28" s="3" t="s">
        <v>82</v>
      </c>
      <c r="D28" s="3" t="s">
        <v>82</v>
      </c>
      <c r="E28" s="3" t="s">
        <v>82</v>
      </c>
      <c r="F28" s="3" t="s">
        <v>82</v>
      </c>
      <c r="G28" s="33" t="s">
        <v>82</v>
      </c>
      <c r="H28" s="36"/>
      <c r="I28" s="36"/>
      <c r="J28" s="6"/>
    </row>
    <row r="29" spans="2:10" x14ac:dyDescent="0.2">
      <c r="B29" s="19" t="s">
        <v>13</v>
      </c>
      <c r="C29" s="3" t="s">
        <v>82</v>
      </c>
      <c r="D29" s="3" t="s">
        <v>82</v>
      </c>
      <c r="E29" s="3" t="s">
        <v>82</v>
      </c>
      <c r="F29" s="3" t="s">
        <v>82</v>
      </c>
      <c r="G29" s="33" t="s">
        <v>82</v>
      </c>
      <c r="H29" s="36"/>
      <c r="I29" s="36"/>
      <c r="J29" s="6"/>
    </row>
    <row r="30" spans="2:10" x14ac:dyDescent="0.2">
      <c r="B30" s="19" t="s">
        <v>7</v>
      </c>
      <c r="C30" s="3" t="s">
        <v>82</v>
      </c>
      <c r="D30" s="3" t="s">
        <v>82</v>
      </c>
      <c r="E30" s="3" t="s">
        <v>82</v>
      </c>
      <c r="F30" s="3" t="s">
        <v>82</v>
      </c>
      <c r="G30" s="33" t="s">
        <v>82</v>
      </c>
      <c r="H30" s="36"/>
      <c r="I30" s="36"/>
      <c r="J30" s="6"/>
    </row>
    <row r="31" spans="2:10" x14ac:dyDescent="0.2">
      <c r="B31" s="19" t="s">
        <v>27</v>
      </c>
      <c r="C31" s="3" t="s">
        <v>82</v>
      </c>
      <c r="D31" s="3" t="s">
        <v>82</v>
      </c>
      <c r="E31" s="3" t="s">
        <v>82</v>
      </c>
      <c r="F31" s="3" t="s">
        <v>82</v>
      </c>
      <c r="G31" s="33" t="s">
        <v>82</v>
      </c>
      <c r="H31" s="36"/>
      <c r="I31" s="36"/>
      <c r="J31" s="6"/>
    </row>
    <row r="32" spans="2:10" x14ac:dyDescent="0.2">
      <c r="B32" s="19" t="s">
        <v>8</v>
      </c>
      <c r="C32" s="3" t="s">
        <v>82</v>
      </c>
      <c r="D32" s="3" t="s">
        <v>82</v>
      </c>
      <c r="E32" s="3" t="s">
        <v>82</v>
      </c>
      <c r="F32" s="3" t="s">
        <v>82</v>
      </c>
      <c r="G32" s="33" t="s">
        <v>82</v>
      </c>
      <c r="H32" s="36"/>
      <c r="I32" s="36"/>
      <c r="J32" s="6"/>
    </row>
    <row r="33" spans="2:10" x14ac:dyDescent="0.2">
      <c r="B33" s="19" t="s">
        <v>21</v>
      </c>
      <c r="C33" s="3" t="s">
        <v>82</v>
      </c>
      <c r="D33" s="3" t="s">
        <v>82</v>
      </c>
      <c r="E33" s="3" t="s">
        <v>82</v>
      </c>
      <c r="F33" s="3" t="s">
        <v>82</v>
      </c>
      <c r="G33" s="33" t="s">
        <v>82</v>
      </c>
      <c r="H33" s="36"/>
      <c r="I33" s="36"/>
      <c r="J33" s="6"/>
    </row>
    <row r="34" spans="2:10" x14ac:dyDescent="0.2">
      <c r="B34" s="19" t="s">
        <v>29</v>
      </c>
      <c r="C34" s="3">
        <v>42.4</v>
      </c>
      <c r="D34" s="3">
        <v>40.700000000000003</v>
      </c>
      <c r="E34" s="3">
        <v>0</v>
      </c>
      <c r="F34" s="3">
        <v>0</v>
      </c>
      <c r="G34" s="33">
        <v>16.899999999999999</v>
      </c>
      <c r="H34" s="38" t="s">
        <v>80</v>
      </c>
      <c r="I34" s="36">
        <v>1990</v>
      </c>
      <c r="J34" s="6"/>
    </row>
    <row r="35" spans="2:10" x14ac:dyDescent="0.2">
      <c r="B35" s="19" t="s">
        <v>25</v>
      </c>
      <c r="C35" s="3" t="s">
        <v>82</v>
      </c>
      <c r="D35" s="3" t="s">
        <v>82</v>
      </c>
      <c r="E35" s="3" t="s">
        <v>82</v>
      </c>
      <c r="F35" s="3" t="s">
        <v>82</v>
      </c>
      <c r="G35" s="33" t="s">
        <v>82</v>
      </c>
      <c r="H35" s="36"/>
      <c r="I35" s="36"/>
      <c r="J35" s="6"/>
    </row>
    <row r="36" spans="2:10" x14ac:dyDescent="0.2">
      <c r="B36" s="19" t="s">
        <v>24</v>
      </c>
      <c r="C36" s="3">
        <v>65.900000000000006</v>
      </c>
      <c r="D36" s="3">
        <v>8.5</v>
      </c>
      <c r="E36" s="3">
        <v>24.9</v>
      </c>
      <c r="F36" s="3">
        <v>0.7</v>
      </c>
      <c r="G36" s="33">
        <v>0</v>
      </c>
      <c r="H36" s="36" t="s">
        <v>59</v>
      </c>
      <c r="I36" s="36">
        <v>1991</v>
      </c>
      <c r="J36" s="6" t="str">
        <f>'Total_linked &amp; notes'!$K$39</f>
        <v>Data for the whole UK. Source: DCLG Live Tables, Table 101: Dwelling stock: by tenure1, United Kingdom (historical series)</v>
      </c>
    </row>
    <row r="37" spans="2:10" x14ac:dyDescent="0.2">
      <c r="B37" s="19" t="s">
        <v>5</v>
      </c>
      <c r="C37" s="3" t="s">
        <v>82</v>
      </c>
      <c r="D37" s="3" t="s">
        <v>82</v>
      </c>
      <c r="E37" s="3" t="s">
        <v>82</v>
      </c>
      <c r="F37" s="3" t="s">
        <v>82</v>
      </c>
      <c r="G37" s="33" t="s">
        <v>82</v>
      </c>
      <c r="H37" s="36"/>
      <c r="I37" s="36"/>
      <c r="J37" s="6"/>
    </row>
    <row r="38" spans="2:10" x14ac:dyDescent="0.2">
      <c r="J38" s="11"/>
    </row>
  </sheetData>
  <phoneticPr fontId="1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7"/>
  <dimension ref="B2:J37"/>
  <sheetViews>
    <sheetView workbookViewId="0">
      <selection activeCell="F7" sqref="F7:G7"/>
    </sheetView>
  </sheetViews>
  <sheetFormatPr defaultRowHeight="12.75" x14ac:dyDescent="0.2"/>
  <cols>
    <col min="2" max="2" width="12.85546875" customWidth="1"/>
    <col min="3" max="3" width="9.85546875" customWidth="1"/>
    <col min="4" max="4" width="10.28515625" customWidth="1"/>
    <col min="5" max="5" width="10.140625" customWidth="1"/>
    <col min="7" max="7" width="10.140625" customWidth="1"/>
    <col min="8" max="8" width="12.7109375" customWidth="1"/>
    <col min="10" max="10" width="28.7109375" customWidth="1"/>
  </cols>
  <sheetData>
    <row r="2" spans="2:10" ht="38.25" x14ac:dyDescent="0.2">
      <c r="B2" s="33"/>
      <c r="C2" s="20" t="s">
        <v>34</v>
      </c>
      <c r="D2" s="20" t="s">
        <v>35</v>
      </c>
      <c r="E2" s="20" t="s">
        <v>36</v>
      </c>
      <c r="F2" s="20" t="s">
        <v>37</v>
      </c>
      <c r="G2" s="31" t="s">
        <v>38</v>
      </c>
      <c r="H2" s="35" t="s">
        <v>58</v>
      </c>
      <c r="I2" s="35" t="s">
        <v>39</v>
      </c>
      <c r="J2" s="20" t="s">
        <v>40</v>
      </c>
    </row>
    <row r="3" spans="2:10" x14ac:dyDescent="0.2">
      <c r="B3" s="19" t="s">
        <v>20</v>
      </c>
      <c r="C3" s="3" t="s">
        <v>288</v>
      </c>
      <c r="D3" s="22" t="s">
        <v>289</v>
      </c>
      <c r="E3" s="3">
        <v>6.5</v>
      </c>
      <c r="F3" s="3">
        <v>0</v>
      </c>
      <c r="G3" s="33">
        <v>0</v>
      </c>
      <c r="H3" s="36" t="s">
        <v>59</v>
      </c>
      <c r="I3" s="36">
        <v>2001</v>
      </c>
      <c r="J3" s="6"/>
    </row>
    <row r="4" spans="2:10" x14ac:dyDescent="0.2">
      <c r="B4" s="19" t="s">
        <v>14</v>
      </c>
      <c r="C4" s="3">
        <v>55.7</v>
      </c>
      <c r="D4" s="3">
        <v>21.6</v>
      </c>
      <c r="E4" s="3">
        <v>22.6</v>
      </c>
      <c r="F4" s="3">
        <v>0</v>
      </c>
      <c r="G4" s="33">
        <v>0</v>
      </c>
      <c r="H4" s="36" t="s">
        <v>59</v>
      </c>
      <c r="I4" s="36">
        <v>2001</v>
      </c>
      <c r="J4" s="6"/>
    </row>
    <row r="5" spans="2:10" x14ac:dyDescent="0.2">
      <c r="B5" s="19" t="s">
        <v>10</v>
      </c>
      <c r="C5" s="3" t="s">
        <v>82</v>
      </c>
      <c r="D5" s="3" t="s">
        <v>82</v>
      </c>
      <c r="E5" s="3" t="s">
        <v>82</v>
      </c>
      <c r="F5" s="3" t="s">
        <v>82</v>
      </c>
      <c r="G5" s="33" t="s">
        <v>82</v>
      </c>
      <c r="H5" s="36"/>
      <c r="I5" s="36"/>
      <c r="J5" s="6"/>
    </row>
    <row r="6" spans="2:10" x14ac:dyDescent="0.2">
      <c r="B6" s="19" t="s">
        <v>22</v>
      </c>
      <c r="C6" s="3" t="s">
        <v>82</v>
      </c>
      <c r="D6" s="3" t="s">
        <v>82</v>
      </c>
      <c r="E6" s="3" t="s">
        <v>82</v>
      </c>
      <c r="F6" s="3" t="s">
        <v>82</v>
      </c>
      <c r="G6" s="3" t="s">
        <v>82</v>
      </c>
      <c r="H6" s="36"/>
      <c r="I6" s="36"/>
      <c r="J6" s="6"/>
    </row>
    <row r="7" spans="2:10" x14ac:dyDescent="0.2">
      <c r="B7" s="19" t="s">
        <v>1</v>
      </c>
      <c r="C7" s="3" t="s">
        <v>294</v>
      </c>
      <c r="D7" s="24">
        <v>17.7</v>
      </c>
      <c r="E7" s="3">
        <v>0</v>
      </c>
      <c r="F7" s="3">
        <v>9.8000000000000007</v>
      </c>
      <c r="G7" s="33">
        <v>0</v>
      </c>
      <c r="H7" s="36"/>
      <c r="I7" s="36">
        <v>2002</v>
      </c>
      <c r="J7" s="6" t="s">
        <v>60</v>
      </c>
    </row>
    <row r="8" spans="2:10" x14ac:dyDescent="0.2">
      <c r="B8" s="19" t="s">
        <v>69</v>
      </c>
      <c r="C8" s="3" t="s">
        <v>82</v>
      </c>
      <c r="D8" s="3" t="s">
        <v>82</v>
      </c>
      <c r="E8" s="3" t="s">
        <v>82</v>
      </c>
      <c r="F8" s="3" t="s">
        <v>82</v>
      </c>
      <c r="G8" s="33" t="s">
        <v>82</v>
      </c>
      <c r="H8" s="36"/>
      <c r="I8" s="36"/>
      <c r="J8" s="6"/>
    </row>
    <row r="9" spans="2:10" x14ac:dyDescent="0.2">
      <c r="B9" s="19" t="s">
        <v>3</v>
      </c>
      <c r="C9" s="3"/>
      <c r="D9" s="3"/>
      <c r="E9" s="3"/>
      <c r="F9" s="3"/>
      <c r="G9" s="33"/>
      <c r="H9" s="36"/>
      <c r="I9" s="36"/>
      <c r="J9" s="6"/>
    </row>
    <row r="10" spans="2:10" x14ac:dyDescent="0.2">
      <c r="B10" s="19" t="s">
        <v>32</v>
      </c>
      <c r="C10" s="3">
        <v>46.8</v>
      </c>
      <c r="D10" s="3">
        <v>28.5</v>
      </c>
      <c r="E10" s="3">
        <v>0.08</v>
      </c>
      <c r="F10" s="3">
        <v>10.199999999999999</v>
      </c>
      <c r="G10" s="33">
        <v>14.3</v>
      </c>
      <c r="H10" s="36" t="s">
        <v>59</v>
      </c>
      <c r="I10" s="36">
        <v>2001</v>
      </c>
      <c r="J10" s="6" t="s">
        <v>62</v>
      </c>
    </row>
    <row r="11" spans="2:10" x14ac:dyDescent="0.2">
      <c r="B11" s="19" t="s">
        <v>33</v>
      </c>
      <c r="C11" s="3"/>
      <c r="D11" s="3"/>
      <c r="E11" s="3"/>
      <c r="F11" s="3"/>
      <c r="G11" s="33"/>
      <c r="H11" s="36"/>
      <c r="I11" s="36"/>
      <c r="J11" s="6"/>
    </row>
    <row r="12" spans="2:10" x14ac:dyDescent="0.2">
      <c r="B12" s="19" t="s">
        <v>6</v>
      </c>
      <c r="C12" s="3" t="s">
        <v>82</v>
      </c>
      <c r="D12" s="3" t="s">
        <v>82</v>
      </c>
      <c r="E12" s="3" t="s">
        <v>82</v>
      </c>
      <c r="F12" s="3" t="s">
        <v>82</v>
      </c>
      <c r="G12" s="33" t="s">
        <v>82</v>
      </c>
      <c r="H12" s="36"/>
      <c r="I12" s="36"/>
      <c r="J12" s="6"/>
    </row>
    <row r="13" spans="2:10" ht="25.5" x14ac:dyDescent="0.2">
      <c r="B13" s="19" t="s">
        <v>31</v>
      </c>
      <c r="C13" s="3">
        <v>63.5</v>
      </c>
      <c r="D13" s="3">
        <v>16</v>
      </c>
      <c r="E13" s="3">
        <v>16.2</v>
      </c>
      <c r="F13" s="3">
        <v>4.2</v>
      </c>
      <c r="G13" s="33">
        <v>0</v>
      </c>
      <c r="H13" s="36" t="s">
        <v>63</v>
      </c>
      <c r="I13" s="36">
        <v>2000</v>
      </c>
      <c r="J13" s="6" t="str">
        <f>'tenures year 3'!$J$13</f>
        <v>'Other'' includes right of occupancy dwellings. Data as of 31 December 2014</v>
      </c>
    </row>
    <row r="14" spans="2:10" ht="25.5" x14ac:dyDescent="0.2">
      <c r="B14" s="19" t="s">
        <v>30</v>
      </c>
      <c r="C14" s="3">
        <v>55.7</v>
      </c>
      <c r="D14" s="3">
        <v>25.2</v>
      </c>
      <c r="E14" s="3">
        <v>19.100000000000001</v>
      </c>
      <c r="F14" s="3">
        <v>0</v>
      </c>
      <c r="G14" s="33">
        <v>0</v>
      </c>
      <c r="H14" s="36" t="s">
        <v>65</v>
      </c>
      <c r="I14" s="36">
        <v>2000</v>
      </c>
      <c r="J14" s="6" t="s">
        <v>68</v>
      </c>
    </row>
    <row r="15" spans="2:10" x14ac:dyDescent="0.2">
      <c r="B15" s="19" t="s">
        <v>23</v>
      </c>
      <c r="C15" s="3"/>
      <c r="D15" s="3"/>
      <c r="E15" s="3"/>
      <c r="F15" s="3"/>
      <c r="G15" s="33"/>
      <c r="H15" s="36"/>
      <c r="I15" s="36"/>
      <c r="J15" s="6"/>
    </row>
    <row r="16" spans="2:10" x14ac:dyDescent="0.2">
      <c r="B16" s="19" t="s">
        <v>15</v>
      </c>
      <c r="C16" s="3" t="s">
        <v>82</v>
      </c>
      <c r="D16" s="3" t="s">
        <v>82</v>
      </c>
      <c r="E16" s="3" t="s">
        <v>82</v>
      </c>
      <c r="F16" s="3" t="s">
        <v>82</v>
      </c>
      <c r="G16" s="33" t="s">
        <v>82</v>
      </c>
      <c r="H16" s="36"/>
      <c r="I16" s="36"/>
      <c r="J16" s="6"/>
    </row>
    <row r="17" spans="2:10" x14ac:dyDescent="0.2">
      <c r="B17" s="19" t="s">
        <v>11</v>
      </c>
      <c r="C17" s="22">
        <v>0.92150018437871961</v>
      </c>
      <c r="D17" s="22">
        <v>2.6703891027706119E-2</v>
      </c>
      <c r="E17" s="22">
        <v>4.6839239368013152E-2</v>
      </c>
      <c r="F17" s="22">
        <v>4.9566852255611494E-3</v>
      </c>
      <c r="G17" s="33">
        <v>0</v>
      </c>
      <c r="H17" s="36" t="s">
        <v>59</v>
      </c>
      <c r="I17" s="36">
        <v>2001</v>
      </c>
      <c r="J17" s="6"/>
    </row>
    <row r="18" spans="2:10" x14ac:dyDescent="0.2">
      <c r="B18" s="19" t="s">
        <v>18</v>
      </c>
      <c r="C18" s="3" t="s">
        <v>82</v>
      </c>
      <c r="D18" s="3" t="s">
        <v>82</v>
      </c>
      <c r="E18" s="3" t="s">
        <v>82</v>
      </c>
      <c r="F18" s="3" t="s">
        <v>82</v>
      </c>
      <c r="G18" s="33" t="s">
        <v>82</v>
      </c>
      <c r="H18" s="36"/>
      <c r="I18" s="36"/>
      <c r="J18" s="6"/>
    </row>
    <row r="19" spans="2:10" x14ac:dyDescent="0.2">
      <c r="B19" s="19" t="s">
        <v>26</v>
      </c>
      <c r="C19" s="3">
        <v>60.5</v>
      </c>
      <c r="D19" s="3">
        <v>31.5</v>
      </c>
      <c r="E19" s="3">
        <v>3.9</v>
      </c>
      <c r="F19" s="3">
        <v>3.9</v>
      </c>
      <c r="G19" s="33">
        <v>0</v>
      </c>
      <c r="H19" s="36"/>
      <c r="I19" s="36">
        <v>1998</v>
      </c>
      <c r="J19" s="6" t="s">
        <v>72</v>
      </c>
    </row>
    <row r="20" spans="2:10" x14ac:dyDescent="0.2">
      <c r="B20" s="19" t="s">
        <v>4</v>
      </c>
      <c r="C20" s="3"/>
      <c r="D20" s="3"/>
      <c r="E20" s="3"/>
      <c r="F20" s="3"/>
      <c r="G20" s="33"/>
      <c r="H20" s="36"/>
      <c r="I20" s="36"/>
      <c r="J20" s="6"/>
    </row>
    <row r="21" spans="2:10" x14ac:dyDescent="0.2">
      <c r="B21" s="19" t="s">
        <v>16</v>
      </c>
      <c r="C21" s="3" t="s">
        <v>82</v>
      </c>
      <c r="D21" s="3" t="s">
        <v>82</v>
      </c>
      <c r="E21" s="3" t="s">
        <v>82</v>
      </c>
      <c r="F21" s="3" t="s">
        <v>82</v>
      </c>
      <c r="G21" s="33" t="s">
        <v>82</v>
      </c>
      <c r="H21" s="36"/>
      <c r="I21" s="36"/>
      <c r="J21" s="6"/>
    </row>
    <row r="22" spans="2:10" x14ac:dyDescent="0.2">
      <c r="B22" s="19" t="s">
        <v>2</v>
      </c>
      <c r="C22" s="23">
        <v>94.5</v>
      </c>
      <c r="D22" s="23">
        <v>0</v>
      </c>
      <c r="E22" s="23">
        <v>2.4</v>
      </c>
      <c r="F22" s="23">
        <v>0</v>
      </c>
      <c r="G22" s="34">
        <v>3.1</v>
      </c>
      <c r="H22" s="36"/>
      <c r="I22" s="36">
        <v>2001</v>
      </c>
      <c r="J22" s="6"/>
    </row>
    <row r="23" spans="2:10" x14ac:dyDescent="0.2">
      <c r="B23" s="19" t="s">
        <v>17</v>
      </c>
      <c r="C23" s="3">
        <v>63.1</v>
      </c>
      <c r="D23" s="3" t="s">
        <v>82</v>
      </c>
      <c r="E23" s="3" t="s">
        <v>82</v>
      </c>
      <c r="F23" s="3" t="s">
        <v>82</v>
      </c>
      <c r="G23" s="33" t="s">
        <v>82</v>
      </c>
      <c r="H23" s="36" t="s">
        <v>59</v>
      </c>
      <c r="I23" s="36">
        <v>2001</v>
      </c>
      <c r="J23" s="6" t="s">
        <v>75</v>
      </c>
    </row>
    <row r="24" spans="2:10" x14ac:dyDescent="0.2">
      <c r="B24" s="19" t="s">
        <v>0</v>
      </c>
      <c r="C24" s="3">
        <v>75.2</v>
      </c>
      <c r="D24" s="3" t="s">
        <v>82</v>
      </c>
      <c r="E24" s="3" t="s">
        <v>82</v>
      </c>
      <c r="F24" s="3" t="s">
        <v>82</v>
      </c>
      <c r="G24" s="33" t="s">
        <v>82</v>
      </c>
      <c r="H24" s="37" t="s">
        <v>80</v>
      </c>
      <c r="I24" s="36">
        <v>2005</v>
      </c>
      <c r="J24" s="6"/>
    </row>
    <row r="25" spans="2:10" x14ac:dyDescent="0.2">
      <c r="B25" s="19" t="s">
        <v>9</v>
      </c>
      <c r="C25" s="3">
        <v>75.400000000000006</v>
      </c>
      <c r="D25" s="3">
        <v>13.1</v>
      </c>
      <c r="E25" s="3">
        <v>0</v>
      </c>
      <c r="F25" s="3">
        <v>11.5</v>
      </c>
      <c r="G25" s="33">
        <v>0</v>
      </c>
      <c r="H25" s="36" t="str">
        <f>'tenures year 4'!$H$25</f>
        <v>total occupied</v>
      </c>
      <c r="I25" s="36">
        <v>2000</v>
      </c>
      <c r="J25" s="6" t="s">
        <v>78</v>
      </c>
    </row>
    <row r="26" spans="2:10" x14ac:dyDescent="0.2">
      <c r="B26" s="19" t="s">
        <v>19</v>
      </c>
      <c r="C26" s="3">
        <v>54.2</v>
      </c>
      <c r="D26" s="3">
        <v>8.9</v>
      </c>
      <c r="E26" s="3">
        <v>36.700000000000003</v>
      </c>
      <c r="F26" s="3">
        <v>0</v>
      </c>
      <c r="G26" s="33">
        <v>0</v>
      </c>
      <c r="H26" s="37" t="s">
        <v>80</v>
      </c>
      <c r="I26" s="36">
        <v>2000</v>
      </c>
      <c r="J26" s="6"/>
    </row>
    <row r="27" spans="2:10" x14ac:dyDescent="0.2">
      <c r="B27" s="19" t="s">
        <v>28</v>
      </c>
      <c r="C27" s="3"/>
      <c r="D27" s="3"/>
      <c r="E27" s="3"/>
      <c r="F27" s="3"/>
      <c r="G27" s="33"/>
      <c r="H27" s="36"/>
      <c r="I27" s="36"/>
      <c r="J27" s="6"/>
    </row>
    <row r="28" spans="2:10" x14ac:dyDescent="0.2">
      <c r="B28" s="19" t="s">
        <v>12</v>
      </c>
      <c r="C28" s="3">
        <v>62.5</v>
      </c>
      <c r="D28" s="3">
        <v>19.600000000000001</v>
      </c>
      <c r="E28" s="3">
        <v>3.7</v>
      </c>
      <c r="F28" s="3">
        <v>0</v>
      </c>
      <c r="G28" s="33">
        <v>14.1</v>
      </c>
      <c r="H28" s="37" t="s">
        <v>80</v>
      </c>
      <c r="I28" s="36">
        <v>2000</v>
      </c>
      <c r="J28" s="6"/>
    </row>
    <row r="29" spans="2:10" x14ac:dyDescent="0.2">
      <c r="B29" s="19" t="s">
        <v>13</v>
      </c>
      <c r="C29" s="25" t="s">
        <v>82</v>
      </c>
      <c r="D29" s="25" t="s">
        <v>82</v>
      </c>
      <c r="E29" s="25" t="s">
        <v>82</v>
      </c>
      <c r="F29" s="25" t="s">
        <v>82</v>
      </c>
      <c r="G29" s="39" t="s">
        <v>82</v>
      </c>
      <c r="H29" s="36"/>
      <c r="I29" s="36"/>
      <c r="J29" s="6"/>
    </row>
    <row r="30" spans="2:10" x14ac:dyDescent="0.2">
      <c r="B30" s="19" t="s">
        <v>7</v>
      </c>
      <c r="C30" s="3" t="s">
        <v>82</v>
      </c>
      <c r="D30" s="3" t="s">
        <v>82</v>
      </c>
      <c r="E30" s="3" t="s">
        <v>82</v>
      </c>
      <c r="F30" s="3" t="s">
        <v>82</v>
      </c>
      <c r="G30" s="33" t="s">
        <v>82</v>
      </c>
      <c r="H30" s="36"/>
      <c r="I30" s="36"/>
      <c r="J30" s="6"/>
    </row>
    <row r="31" spans="2:10" x14ac:dyDescent="0.2">
      <c r="B31" s="19" t="s">
        <v>27</v>
      </c>
      <c r="C31" s="3" t="s">
        <v>82</v>
      </c>
      <c r="D31" s="3" t="s">
        <v>82</v>
      </c>
      <c r="E31" s="3" t="s">
        <v>82</v>
      </c>
      <c r="F31" s="3" t="s">
        <v>82</v>
      </c>
      <c r="G31" s="33" t="s">
        <v>82</v>
      </c>
      <c r="H31" s="36"/>
      <c r="I31" s="36"/>
      <c r="J31" s="6"/>
    </row>
    <row r="32" spans="2:10" x14ac:dyDescent="0.2">
      <c r="B32" s="19" t="s">
        <v>8</v>
      </c>
      <c r="C32" s="22">
        <v>0.90163397453358107</v>
      </c>
      <c r="D32" s="22">
        <v>2.3480410579631694E-2</v>
      </c>
      <c r="E32" s="22">
        <v>7.4885614886787188E-2</v>
      </c>
      <c r="F32" s="3">
        <v>0</v>
      </c>
      <c r="G32" s="33">
        <v>0</v>
      </c>
      <c r="H32" s="36" t="s">
        <v>59</v>
      </c>
      <c r="I32" s="36"/>
      <c r="J32" s="6"/>
    </row>
    <row r="33" spans="2:10" x14ac:dyDescent="0.2">
      <c r="B33" s="19" t="s">
        <v>21</v>
      </c>
      <c r="C33" s="3" t="s">
        <v>82</v>
      </c>
      <c r="D33" s="3" t="s">
        <v>82</v>
      </c>
      <c r="E33" s="3" t="s">
        <v>82</v>
      </c>
      <c r="F33" s="3" t="s">
        <v>82</v>
      </c>
      <c r="G33" s="33" t="s">
        <v>82</v>
      </c>
      <c r="H33" s="36"/>
      <c r="I33" s="36"/>
      <c r="J33" s="6"/>
    </row>
    <row r="34" spans="2:10" x14ac:dyDescent="0.2">
      <c r="B34" s="19" t="s">
        <v>29</v>
      </c>
      <c r="C34" s="3">
        <v>41.2</v>
      </c>
      <c r="D34" s="3">
        <v>40.5</v>
      </c>
      <c r="E34" s="3">
        <v>0</v>
      </c>
      <c r="F34" s="3">
        <v>0</v>
      </c>
      <c r="G34" s="33">
        <v>18.3</v>
      </c>
      <c r="H34" s="36" t="s">
        <v>80</v>
      </c>
      <c r="I34" s="36">
        <v>2000</v>
      </c>
      <c r="J34" s="6"/>
    </row>
    <row r="35" spans="2:10" ht="15.75" customHeight="1" x14ac:dyDescent="0.2">
      <c r="B35" s="19" t="s">
        <v>25</v>
      </c>
      <c r="C35" s="3" t="s">
        <v>82</v>
      </c>
      <c r="D35" s="3" t="s">
        <v>82</v>
      </c>
      <c r="E35" s="3" t="s">
        <v>82</v>
      </c>
      <c r="F35" s="3" t="s">
        <v>82</v>
      </c>
      <c r="G35" s="33" t="s">
        <v>82</v>
      </c>
      <c r="H35" s="36"/>
      <c r="I35" s="36"/>
      <c r="J35" s="6"/>
    </row>
    <row r="36" spans="2:10" x14ac:dyDescent="0.2">
      <c r="B36" s="19" t="s">
        <v>24</v>
      </c>
      <c r="C36" s="3">
        <v>68.900000000000006</v>
      </c>
      <c r="D36" s="3">
        <v>9.4</v>
      </c>
      <c r="E36" s="3">
        <v>21.3</v>
      </c>
      <c r="F36" s="3">
        <v>0.4</v>
      </c>
      <c r="G36" s="33">
        <v>0</v>
      </c>
      <c r="H36" s="36" t="s">
        <v>59</v>
      </c>
      <c r="I36" s="36">
        <v>2000</v>
      </c>
      <c r="J36" s="6" t="str">
        <f>'Total_linked &amp; notes'!$K$39</f>
        <v>Data for the whole UK. Source: DCLG Live Tables, Table 101: Dwelling stock: by tenure1, United Kingdom (historical series)</v>
      </c>
    </row>
    <row r="37" spans="2:10" x14ac:dyDescent="0.2">
      <c r="B37" s="19" t="s">
        <v>5</v>
      </c>
      <c r="C37" s="3" t="s">
        <v>82</v>
      </c>
      <c r="D37" s="3" t="s">
        <v>82</v>
      </c>
      <c r="E37" s="3" t="s">
        <v>82</v>
      </c>
      <c r="F37" s="3" t="s">
        <v>82</v>
      </c>
      <c r="G37" s="33" t="s">
        <v>82</v>
      </c>
      <c r="H37" s="36"/>
      <c r="I37" s="36"/>
      <c r="J37" s="6"/>
    </row>
  </sheetData>
  <phoneticPr fontId="15"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8"/>
  <dimension ref="B2:J38"/>
  <sheetViews>
    <sheetView workbookViewId="0">
      <selection activeCell="K29" sqref="K29"/>
    </sheetView>
  </sheetViews>
  <sheetFormatPr defaultRowHeight="12.75" x14ac:dyDescent="0.2"/>
  <cols>
    <col min="2" max="2" width="13" customWidth="1"/>
    <col min="3" max="3" width="12.5703125" customWidth="1"/>
    <col min="4" max="4" width="12" customWidth="1"/>
    <col min="5" max="5" width="10.85546875" customWidth="1"/>
    <col min="7" max="7" width="10.7109375" customWidth="1"/>
    <col min="8" max="8" width="12.7109375" customWidth="1"/>
    <col min="9" max="9" width="9.85546875" customWidth="1"/>
    <col min="10" max="10" width="32.42578125" customWidth="1"/>
    <col min="11" max="11" width="14.28515625" customWidth="1"/>
  </cols>
  <sheetData>
    <row r="2" spans="2:10" ht="38.25" x14ac:dyDescent="0.2">
      <c r="B2" s="3"/>
      <c r="C2" s="30" t="s">
        <v>34</v>
      </c>
      <c r="D2" s="20" t="s">
        <v>35</v>
      </c>
      <c r="E2" s="20" t="s">
        <v>36</v>
      </c>
      <c r="F2" s="20" t="s">
        <v>37</v>
      </c>
      <c r="G2" s="31" t="s">
        <v>38</v>
      </c>
      <c r="H2" s="35" t="s">
        <v>58</v>
      </c>
      <c r="I2" s="35" t="s">
        <v>39</v>
      </c>
      <c r="J2" s="20" t="s">
        <v>40</v>
      </c>
    </row>
    <row r="3" spans="2:10" x14ac:dyDescent="0.2">
      <c r="B3" s="7" t="s">
        <v>20</v>
      </c>
      <c r="C3" s="56">
        <v>69.3</v>
      </c>
      <c r="D3" s="57">
        <v>25.1</v>
      </c>
      <c r="E3" s="57">
        <v>5.6</v>
      </c>
      <c r="F3" s="57">
        <v>0</v>
      </c>
      <c r="G3" s="58">
        <v>0</v>
      </c>
      <c r="H3" s="36" t="s">
        <v>59</v>
      </c>
      <c r="I3" s="41">
        <v>2011</v>
      </c>
      <c r="J3" s="6"/>
    </row>
    <row r="4" spans="2:10" x14ac:dyDescent="0.2">
      <c r="B4" s="7" t="s">
        <v>14</v>
      </c>
      <c r="C4" s="56">
        <v>54.7</v>
      </c>
      <c r="D4" s="57">
        <v>19.399999999999999</v>
      </c>
      <c r="E4" s="57">
        <v>25.9</v>
      </c>
      <c r="F4" s="57">
        <v>0</v>
      </c>
      <c r="G4" s="58">
        <v>0</v>
      </c>
      <c r="H4" s="36" t="s">
        <v>59</v>
      </c>
      <c r="I4" s="41">
        <v>2012</v>
      </c>
      <c r="J4" s="6"/>
    </row>
    <row r="5" spans="2:10" x14ac:dyDescent="0.2">
      <c r="B5" s="7" t="s">
        <v>10</v>
      </c>
      <c r="C5" s="56" t="s">
        <v>82</v>
      </c>
      <c r="D5" s="57" t="s">
        <v>82</v>
      </c>
      <c r="E5" s="57" t="s">
        <v>82</v>
      </c>
      <c r="F5" s="57" t="s">
        <v>82</v>
      </c>
      <c r="G5" s="58" t="s">
        <v>82</v>
      </c>
      <c r="H5" s="41"/>
      <c r="I5" s="41"/>
      <c r="J5" s="6"/>
    </row>
    <row r="6" spans="2:10" x14ac:dyDescent="0.2">
      <c r="B6" s="7" t="s">
        <v>22</v>
      </c>
      <c r="C6" s="56" t="s">
        <v>82</v>
      </c>
      <c r="D6" s="57" t="s">
        <v>82</v>
      </c>
      <c r="E6" s="57" t="s">
        <v>82</v>
      </c>
      <c r="F6" s="57" t="s">
        <v>82</v>
      </c>
      <c r="G6" s="58" t="s">
        <v>82</v>
      </c>
      <c r="H6" s="36"/>
      <c r="I6" s="41"/>
      <c r="J6" s="10" t="s">
        <v>88</v>
      </c>
    </row>
    <row r="7" spans="2:10" x14ac:dyDescent="0.2">
      <c r="B7" s="7" t="s">
        <v>1</v>
      </c>
      <c r="C7" s="56" t="s">
        <v>82</v>
      </c>
      <c r="D7" s="57" t="s">
        <v>82</v>
      </c>
      <c r="E7" s="57" t="s">
        <v>82</v>
      </c>
      <c r="F7" s="57" t="s">
        <v>82</v>
      </c>
      <c r="G7" s="58" t="s">
        <v>82</v>
      </c>
      <c r="H7" s="41"/>
      <c r="I7" s="41"/>
      <c r="J7" s="6"/>
    </row>
    <row r="8" spans="2:10" ht="25.5" x14ac:dyDescent="0.2">
      <c r="B8" s="7" t="s">
        <v>69</v>
      </c>
      <c r="C8" s="56" t="s">
        <v>296</v>
      </c>
      <c r="D8" s="57" t="s">
        <v>297</v>
      </c>
      <c r="E8" s="57" t="s">
        <v>298</v>
      </c>
      <c r="F8" s="57" t="s">
        <v>299</v>
      </c>
      <c r="G8" s="58">
        <v>0</v>
      </c>
      <c r="H8" s="36" t="s">
        <v>63</v>
      </c>
      <c r="I8" s="41">
        <v>2013</v>
      </c>
      <c r="J8" s="9" t="s">
        <v>300</v>
      </c>
    </row>
    <row r="9" spans="2:10" ht="25.5" customHeight="1" x14ac:dyDescent="0.2">
      <c r="B9" s="7" t="s">
        <v>3</v>
      </c>
      <c r="C9" s="56">
        <v>68.599999999999994</v>
      </c>
      <c r="D9" s="57" t="s">
        <v>82</v>
      </c>
      <c r="E9" s="57" t="s">
        <v>82</v>
      </c>
      <c r="F9" s="57">
        <v>12.5</v>
      </c>
      <c r="G9" s="58">
        <v>0</v>
      </c>
      <c r="H9" s="36" t="s">
        <v>93</v>
      </c>
      <c r="I9" s="41">
        <v>2011</v>
      </c>
      <c r="J9" s="7" t="s">
        <v>94</v>
      </c>
    </row>
    <row r="10" spans="2:10" ht="15" customHeight="1" x14ac:dyDescent="0.2">
      <c r="B10" s="7" t="s">
        <v>32</v>
      </c>
      <c r="C10" s="56">
        <v>55.9</v>
      </c>
      <c r="D10" s="59">
        <v>21.9</v>
      </c>
      <c r="E10" s="57">
        <v>0.5</v>
      </c>
      <c r="F10" s="57">
        <v>12.3</v>
      </c>
      <c r="G10" s="58">
        <v>9.4</v>
      </c>
      <c r="H10" s="36" t="str">
        <f>$H$3</f>
        <v>total occupied</v>
      </c>
      <c r="I10" s="41">
        <v>2011</v>
      </c>
      <c r="J10" s="6" t="s">
        <v>61</v>
      </c>
    </row>
    <row r="11" spans="2:10" x14ac:dyDescent="0.2">
      <c r="B11" s="7" t="s">
        <v>33</v>
      </c>
      <c r="C11" s="56"/>
      <c r="D11" s="57"/>
      <c r="E11" s="57"/>
      <c r="F11" s="57"/>
      <c r="G11" s="58"/>
      <c r="H11" s="36"/>
      <c r="I11" s="41"/>
      <c r="J11" s="6"/>
    </row>
    <row r="12" spans="2:10" x14ac:dyDescent="0.2">
      <c r="B12" s="7" t="s">
        <v>6</v>
      </c>
      <c r="C12" s="56">
        <v>88.3</v>
      </c>
      <c r="D12" s="57">
        <v>10.199999999999999</v>
      </c>
      <c r="E12" s="57">
        <v>1.4</v>
      </c>
      <c r="F12" s="57">
        <v>0</v>
      </c>
      <c r="G12" s="58">
        <v>0</v>
      </c>
      <c r="H12" s="36" t="s">
        <v>59</v>
      </c>
      <c r="I12" s="41">
        <v>2013</v>
      </c>
      <c r="J12" s="6"/>
    </row>
    <row r="13" spans="2:10" ht="25.5" x14ac:dyDescent="0.2">
      <c r="B13" s="7" t="s">
        <v>31</v>
      </c>
      <c r="C13" s="56">
        <v>65.2</v>
      </c>
      <c r="D13" s="57">
        <v>16.600000000000001</v>
      </c>
      <c r="E13" s="57">
        <v>13.8</v>
      </c>
      <c r="F13" s="57">
        <v>4.3</v>
      </c>
      <c r="G13" s="58">
        <v>0</v>
      </c>
      <c r="H13" s="36" t="s">
        <v>63</v>
      </c>
      <c r="I13" s="41">
        <v>2012</v>
      </c>
      <c r="J13" s="6" t="str">
        <f>'tenures year 4'!$J$13</f>
        <v>'Other'' includes right of occupancy dwellings. Data as of 31 December 2014</v>
      </c>
    </row>
    <row r="14" spans="2:10" ht="25.5" x14ac:dyDescent="0.2">
      <c r="B14" s="7" t="s">
        <v>30</v>
      </c>
      <c r="C14" s="56">
        <v>57.6</v>
      </c>
      <c r="D14" s="57">
        <v>23.6</v>
      </c>
      <c r="E14" s="57">
        <v>18.7</v>
      </c>
      <c r="F14" s="57">
        <v>0</v>
      </c>
      <c r="G14" s="58">
        <v>0</v>
      </c>
      <c r="H14" s="36" t="str">
        <f>'tenures year 4'!$H$14</f>
        <v>total primary residence</v>
      </c>
      <c r="I14" s="41">
        <v>2013</v>
      </c>
      <c r="J14" s="6" t="s">
        <v>67</v>
      </c>
    </row>
    <row r="15" spans="2:10" x14ac:dyDescent="0.2">
      <c r="B15" s="7" t="s">
        <v>23</v>
      </c>
      <c r="C15" s="56">
        <v>44.3</v>
      </c>
      <c r="D15" s="57"/>
      <c r="E15" s="57"/>
      <c r="F15" s="57"/>
      <c r="G15" s="58"/>
      <c r="H15" s="36"/>
      <c r="I15" s="41">
        <v>2011</v>
      </c>
      <c r="J15" s="6" t="s">
        <v>97</v>
      </c>
    </row>
    <row r="16" spans="2:10" x14ac:dyDescent="0.2">
      <c r="B16" s="7" t="s">
        <v>15</v>
      </c>
      <c r="C16" s="56">
        <v>73.2</v>
      </c>
      <c r="D16" s="57">
        <v>21.7</v>
      </c>
      <c r="E16" s="57">
        <v>0</v>
      </c>
      <c r="F16" s="57">
        <v>4.7</v>
      </c>
      <c r="G16" s="58">
        <v>0.4</v>
      </c>
      <c r="H16" s="41" t="s">
        <v>59</v>
      </c>
      <c r="I16" s="41">
        <v>2011</v>
      </c>
      <c r="J16" s="6" t="s">
        <v>257</v>
      </c>
    </row>
    <row r="17" spans="2:10" x14ac:dyDescent="0.2">
      <c r="B17" s="7" t="s">
        <v>11</v>
      </c>
      <c r="C17" s="56">
        <v>0.91565367703797307</v>
      </c>
      <c r="D17" s="57">
        <v>3.7079522721051299E-2</v>
      </c>
      <c r="E17" s="57">
        <v>3.3811476195478564E-2</v>
      </c>
      <c r="F17" s="57">
        <v>1.3455324045497055E-2</v>
      </c>
      <c r="G17" s="58">
        <v>0</v>
      </c>
      <c r="H17" s="36" t="s">
        <v>59</v>
      </c>
      <c r="I17" s="41">
        <v>2011</v>
      </c>
      <c r="J17" s="6"/>
    </row>
    <row r="18" spans="2:10" x14ac:dyDescent="0.2">
      <c r="B18" s="7" t="s">
        <v>18</v>
      </c>
      <c r="C18" s="56">
        <v>69.8</v>
      </c>
      <c r="D18" s="57">
        <v>18.5</v>
      </c>
      <c r="E18" s="57">
        <v>8.6999999999999993</v>
      </c>
      <c r="F18" s="57">
        <v>3</v>
      </c>
      <c r="G18" s="58">
        <v>0</v>
      </c>
      <c r="H18" s="36" t="s">
        <v>59</v>
      </c>
      <c r="I18" s="41">
        <v>2011</v>
      </c>
      <c r="J18" s="6" t="s">
        <v>71</v>
      </c>
    </row>
    <row r="19" spans="2:10" x14ac:dyDescent="0.2">
      <c r="B19" s="7" t="s">
        <v>133</v>
      </c>
      <c r="C19" s="56">
        <v>72</v>
      </c>
      <c r="D19" s="57" t="s">
        <v>82</v>
      </c>
      <c r="E19" s="57" t="s">
        <v>82</v>
      </c>
      <c r="F19" s="57">
        <v>10</v>
      </c>
      <c r="G19" s="58" t="s">
        <v>82</v>
      </c>
      <c r="H19" s="36" t="s">
        <v>59</v>
      </c>
      <c r="I19" s="41">
        <v>2011</v>
      </c>
      <c r="J19" s="6" t="s">
        <v>254</v>
      </c>
    </row>
    <row r="20" spans="2:10" x14ac:dyDescent="0.2">
      <c r="B20" s="7" t="s">
        <v>26</v>
      </c>
      <c r="C20" s="56">
        <v>62.4</v>
      </c>
      <c r="D20" s="57">
        <v>31.6</v>
      </c>
      <c r="E20" s="57">
        <v>3.8</v>
      </c>
      <c r="F20" s="57">
        <v>2.2000000000000002</v>
      </c>
      <c r="G20" s="58">
        <v>0</v>
      </c>
      <c r="H20" s="36"/>
      <c r="I20" s="41">
        <v>2013</v>
      </c>
      <c r="J20" s="6" t="s">
        <v>72</v>
      </c>
    </row>
    <row r="21" spans="2:10" x14ac:dyDescent="0.2">
      <c r="B21" s="7" t="s">
        <v>4</v>
      </c>
      <c r="C21" s="56" t="s">
        <v>82</v>
      </c>
      <c r="D21" s="57" t="s">
        <v>82</v>
      </c>
      <c r="E21" s="57" t="s">
        <v>82</v>
      </c>
      <c r="F21" s="57" t="s">
        <v>82</v>
      </c>
      <c r="G21" s="58" t="s">
        <v>82</v>
      </c>
      <c r="H21" s="41"/>
      <c r="I21" s="41"/>
      <c r="J21" s="6"/>
    </row>
    <row r="22" spans="2:10" x14ac:dyDescent="0.2">
      <c r="B22" s="7" t="s">
        <v>16</v>
      </c>
      <c r="C22" s="60">
        <v>58.8</v>
      </c>
      <c r="D22" s="24">
        <v>12.5</v>
      </c>
      <c r="E22" s="24">
        <v>0.16</v>
      </c>
      <c r="F22" s="24">
        <v>28.6</v>
      </c>
      <c r="G22" s="61">
        <v>0</v>
      </c>
      <c r="H22" s="36" t="s">
        <v>59</v>
      </c>
      <c r="I22" s="41">
        <v>2011</v>
      </c>
      <c r="J22" s="26" t="s">
        <v>81</v>
      </c>
    </row>
    <row r="23" spans="2:10" x14ac:dyDescent="0.2">
      <c r="B23" s="7" t="s">
        <v>2</v>
      </c>
      <c r="C23" s="56">
        <v>92.2</v>
      </c>
      <c r="D23" s="57">
        <v>1.4</v>
      </c>
      <c r="E23" s="57">
        <v>6.4</v>
      </c>
      <c r="F23" s="57">
        <v>0</v>
      </c>
      <c r="G23" s="58">
        <v>0</v>
      </c>
      <c r="H23" s="36"/>
      <c r="I23" s="41">
        <v>2013</v>
      </c>
      <c r="J23" s="6"/>
    </row>
    <row r="24" spans="2:10" ht="15" customHeight="1" x14ac:dyDescent="0.2">
      <c r="B24" s="7" t="s">
        <v>17</v>
      </c>
      <c r="C24" s="56">
        <v>69</v>
      </c>
      <c r="D24" s="57" t="s">
        <v>82</v>
      </c>
      <c r="E24" s="57" t="s">
        <v>82</v>
      </c>
      <c r="F24" s="57" t="s">
        <v>82</v>
      </c>
      <c r="G24" s="58" t="s">
        <v>82</v>
      </c>
      <c r="H24" s="36" t="s">
        <v>59</v>
      </c>
      <c r="I24" s="41">
        <v>2011</v>
      </c>
      <c r="J24" s="6" t="s">
        <v>76</v>
      </c>
    </row>
    <row r="25" spans="2:10" x14ac:dyDescent="0.2">
      <c r="B25" s="7" t="s">
        <v>0</v>
      </c>
      <c r="C25" s="56">
        <v>76.400000000000006</v>
      </c>
      <c r="D25" s="57">
        <v>15.2</v>
      </c>
      <c r="E25" s="57">
        <v>5.5</v>
      </c>
      <c r="F25" s="57">
        <v>2.7</v>
      </c>
      <c r="G25" s="58">
        <v>0</v>
      </c>
      <c r="H25" s="37" t="s">
        <v>80</v>
      </c>
      <c r="I25" s="41">
        <v>2011</v>
      </c>
      <c r="J25" s="6" t="s">
        <v>79</v>
      </c>
    </row>
    <row r="26" spans="2:10" x14ac:dyDescent="0.2">
      <c r="B26" s="7" t="s">
        <v>9</v>
      </c>
      <c r="C26" s="56">
        <v>76.400000000000006</v>
      </c>
      <c r="D26" s="57">
        <v>14</v>
      </c>
      <c r="E26" s="57">
        <v>0</v>
      </c>
      <c r="F26" s="57">
        <v>9.5</v>
      </c>
      <c r="G26" s="58">
        <v>0</v>
      </c>
      <c r="H26" s="36" t="str">
        <f>'tenures year 4'!$H$25</f>
        <v>total occupied</v>
      </c>
      <c r="I26" s="41">
        <v>2011</v>
      </c>
      <c r="J26" s="6" t="s">
        <v>78</v>
      </c>
    </row>
    <row r="27" spans="2:10" ht="14.25" customHeight="1" x14ac:dyDescent="0.2">
      <c r="B27" s="7" t="s">
        <v>19</v>
      </c>
      <c r="C27" s="56">
        <v>59.5</v>
      </c>
      <c r="D27" s="57">
        <v>9.3000000000000007</v>
      </c>
      <c r="E27" s="57">
        <v>31.2</v>
      </c>
      <c r="F27" s="57">
        <v>0</v>
      </c>
      <c r="G27" s="58">
        <v>0</v>
      </c>
      <c r="H27" s="42" t="s">
        <v>80</v>
      </c>
      <c r="I27" s="41">
        <v>2012</v>
      </c>
      <c r="J27" s="6"/>
    </row>
    <row r="28" spans="2:10" ht="16.5" customHeight="1" x14ac:dyDescent="0.2">
      <c r="B28" s="7" t="s">
        <v>28</v>
      </c>
      <c r="C28" s="56"/>
      <c r="D28" s="57"/>
      <c r="E28" s="57"/>
      <c r="F28" s="57"/>
      <c r="G28" s="58"/>
      <c r="H28" s="36"/>
      <c r="I28" s="41"/>
      <c r="J28" s="6"/>
    </row>
    <row r="29" spans="2:10" x14ac:dyDescent="0.2">
      <c r="B29" s="7" t="s">
        <v>12</v>
      </c>
      <c r="C29" s="56">
        <v>62.8</v>
      </c>
      <c r="D29" s="57">
        <v>18.2</v>
      </c>
      <c r="E29" s="57">
        <v>4.5999999999999996</v>
      </c>
      <c r="F29" s="57">
        <v>0</v>
      </c>
      <c r="G29" s="58">
        <v>14.4</v>
      </c>
      <c r="H29" s="37" t="s">
        <v>80</v>
      </c>
      <c r="I29" s="41">
        <v>2011</v>
      </c>
      <c r="J29" s="6"/>
    </row>
    <row r="30" spans="2:10" x14ac:dyDescent="0.2">
      <c r="B30" s="7" t="s">
        <v>13</v>
      </c>
      <c r="C30" s="62" t="s">
        <v>82</v>
      </c>
      <c r="D30" s="63" t="s">
        <v>82</v>
      </c>
      <c r="E30" s="63" t="s">
        <v>82</v>
      </c>
      <c r="F30" s="63" t="s">
        <v>82</v>
      </c>
      <c r="G30" s="64" t="s">
        <v>82</v>
      </c>
      <c r="H30" s="43" t="s">
        <v>82</v>
      </c>
      <c r="I30" s="41"/>
      <c r="J30" s="6"/>
    </row>
    <row r="31" spans="2:10" x14ac:dyDescent="0.2">
      <c r="B31" s="7" t="s">
        <v>7</v>
      </c>
      <c r="C31" s="62">
        <v>0.76096489629658171</v>
      </c>
      <c r="D31" s="63">
        <v>0.20680941874231426</v>
      </c>
      <c r="E31" s="63">
        <v>3.0803856378132474E-2</v>
      </c>
      <c r="F31" s="63">
        <v>0</v>
      </c>
      <c r="G31" s="64">
        <v>1.4218285829715853E-3</v>
      </c>
      <c r="H31" s="37" t="s">
        <v>59</v>
      </c>
      <c r="I31" s="41">
        <v>2011</v>
      </c>
      <c r="J31" s="6"/>
    </row>
    <row r="32" spans="2:10" ht="13.5" customHeight="1" x14ac:dyDescent="0.2">
      <c r="B32" s="7" t="s">
        <v>27</v>
      </c>
      <c r="C32" s="56" t="s">
        <v>82</v>
      </c>
      <c r="D32" s="57" t="s">
        <v>82</v>
      </c>
      <c r="E32" s="57" t="s">
        <v>82</v>
      </c>
      <c r="F32" s="57" t="s">
        <v>82</v>
      </c>
      <c r="G32" s="58"/>
      <c r="H32" s="36"/>
      <c r="I32" s="41"/>
      <c r="J32" s="6"/>
    </row>
    <row r="33" spans="2:10" x14ac:dyDescent="0.2">
      <c r="B33" s="7" t="s">
        <v>8</v>
      </c>
      <c r="C33" s="56">
        <v>0.90845771144278609</v>
      </c>
      <c r="D33" s="57">
        <v>2.746268656716418E-2</v>
      </c>
      <c r="E33" s="57">
        <v>6.407960199004975E-2</v>
      </c>
      <c r="F33" s="57">
        <v>0</v>
      </c>
      <c r="G33" s="58">
        <v>0</v>
      </c>
      <c r="H33" s="36" t="s">
        <v>59</v>
      </c>
      <c r="I33" s="41">
        <v>2015</v>
      </c>
      <c r="J33" s="6"/>
    </row>
    <row r="34" spans="2:10" x14ac:dyDescent="0.2">
      <c r="B34" s="7" t="s">
        <v>21</v>
      </c>
      <c r="C34" s="56" t="s">
        <v>82</v>
      </c>
      <c r="D34" s="57" t="s">
        <v>82</v>
      </c>
      <c r="E34" s="57" t="s">
        <v>82</v>
      </c>
      <c r="F34" s="57" t="s">
        <v>82</v>
      </c>
      <c r="G34" s="58" t="s">
        <v>82</v>
      </c>
      <c r="H34" s="36"/>
      <c r="I34" s="41"/>
      <c r="J34" s="6"/>
    </row>
    <row r="35" spans="2:10" x14ac:dyDescent="0.2">
      <c r="B35" s="7" t="s">
        <v>29</v>
      </c>
      <c r="C35" s="56">
        <v>39.6</v>
      </c>
      <c r="D35" s="57">
        <v>38.4</v>
      </c>
      <c r="E35" s="57">
        <v>0</v>
      </c>
      <c r="F35" s="57">
        <v>0</v>
      </c>
      <c r="G35" s="58">
        <v>22</v>
      </c>
      <c r="H35" s="37" t="s">
        <v>80</v>
      </c>
      <c r="I35" s="41">
        <v>2013</v>
      </c>
      <c r="J35" s="6"/>
    </row>
    <row r="36" spans="2:10" ht="12" customHeight="1" x14ac:dyDescent="0.2">
      <c r="B36" s="7" t="s">
        <v>25</v>
      </c>
      <c r="C36" s="56" t="s">
        <v>82</v>
      </c>
      <c r="D36" s="57" t="s">
        <v>82</v>
      </c>
      <c r="E36" s="57" t="s">
        <v>82</v>
      </c>
      <c r="F36" s="57" t="s">
        <v>82</v>
      </c>
      <c r="G36" s="58" t="s">
        <v>82</v>
      </c>
      <c r="H36" s="41"/>
      <c r="I36" s="41"/>
      <c r="J36" s="6"/>
    </row>
    <row r="37" spans="2:10" ht="15" customHeight="1" x14ac:dyDescent="0.2">
      <c r="B37" s="7" t="s">
        <v>24</v>
      </c>
      <c r="C37" s="56">
        <v>65.5</v>
      </c>
      <c r="D37" s="57">
        <v>16.3</v>
      </c>
      <c r="E37" s="57">
        <v>17.8</v>
      </c>
      <c r="F37" s="57">
        <v>0.2</v>
      </c>
      <c r="G37" s="58">
        <v>99.800000000000011</v>
      </c>
      <c r="H37" s="36" t="s">
        <v>59</v>
      </c>
      <c r="I37" s="41">
        <v>2010</v>
      </c>
      <c r="J37" s="6" t="str">
        <f>'Total_linked &amp; notes'!$K$39</f>
        <v>Data for the whole UK. Source: DCLG Live Tables, Table 101: Dwelling stock: by tenure1, United Kingdom (historical series)</v>
      </c>
    </row>
    <row r="38" spans="2:10" ht="14.25" customHeight="1" x14ac:dyDescent="0.2">
      <c r="B38" s="7" t="s">
        <v>5</v>
      </c>
      <c r="C38" s="69" t="s">
        <v>82</v>
      </c>
      <c r="D38" t="s">
        <v>82</v>
      </c>
      <c r="E38" t="s">
        <v>82</v>
      </c>
      <c r="F38" t="s">
        <v>82</v>
      </c>
      <c r="G38" t="s">
        <v>82</v>
      </c>
      <c r="H38" s="36"/>
      <c r="I38" s="41"/>
      <c r="J38" s="10" t="s">
        <v>95</v>
      </c>
    </row>
  </sheetData>
  <phoneticPr fontId="15"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dimension ref="B2:J37"/>
  <sheetViews>
    <sheetView workbookViewId="0">
      <selection activeCell="B2" sqref="B2:J37"/>
    </sheetView>
  </sheetViews>
  <sheetFormatPr defaultRowHeight="12.75" x14ac:dyDescent="0.2"/>
  <cols>
    <col min="2" max="2" width="13.28515625" customWidth="1"/>
    <col min="3" max="3" width="11.85546875" customWidth="1"/>
    <col min="4" max="4" width="11.140625" customWidth="1"/>
    <col min="5" max="5" width="11.7109375" customWidth="1"/>
    <col min="6" max="6" width="10.28515625" customWidth="1"/>
    <col min="7" max="7" width="12.5703125" customWidth="1"/>
    <col min="8" max="8" width="12.7109375" customWidth="1"/>
    <col min="9" max="9" width="11.140625" customWidth="1"/>
    <col min="10" max="10" width="35.85546875" customWidth="1"/>
    <col min="11" max="11" width="12.7109375" customWidth="1"/>
  </cols>
  <sheetData>
    <row r="2" spans="2:10" ht="38.25" x14ac:dyDescent="0.2">
      <c r="B2" s="3"/>
      <c r="C2" s="30" t="s">
        <v>34</v>
      </c>
      <c r="D2" s="20" t="s">
        <v>35</v>
      </c>
      <c r="E2" s="20" t="s">
        <v>36</v>
      </c>
      <c r="F2" s="20" t="s">
        <v>37</v>
      </c>
      <c r="G2" s="31" t="s">
        <v>38</v>
      </c>
      <c r="H2" s="35" t="s">
        <v>58</v>
      </c>
      <c r="I2" s="35" t="s">
        <v>39</v>
      </c>
      <c r="J2" s="20" t="s">
        <v>40</v>
      </c>
    </row>
    <row r="3" spans="2:10" x14ac:dyDescent="0.2">
      <c r="B3" s="7" t="s">
        <v>20</v>
      </c>
      <c r="C3" s="40">
        <v>68.8</v>
      </c>
      <c r="D3" s="3">
        <v>26.3</v>
      </c>
      <c r="E3" s="3">
        <v>4.9000000000000004</v>
      </c>
      <c r="F3" s="3">
        <v>0</v>
      </c>
      <c r="G3" s="33">
        <v>0</v>
      </c>
      <c r="H3" s="36" t="s">
        <v>59</v>
      </c>
      <c r="I3" s="36">
        <v>2014</v>
      </c>
      <c r="J3" s="6" t="s">
        <v>41</v>
      </c>
    </row>
    <row r="4" spans="2:10" x14ac:dyDescent="0.2">
      <c r="B4" s="7" t="s">
        <v>14</v>
      </c>
      <c r="C4" s="40">
        <v>54.6</v>
      </c>
      <c r="D4" s="3">
        <v>19.100000000000001</v>
      </c>
      <c r="E4" s="3">
        <v>26.2</v>
      </c>
      <c r="F4" s="3">
        <v>0</v>
      </c>
      <c r="G4" s="33" t="s">
        <v>56</v>
      </c>
      <c r="H4" s="36" t="s">
        <v>59</v>
      </c>
      <c r="I4" s="36">
        <v>2014</v>
      </c>
      <c r="J4" s="6" t="s">
        <v>57</v>
      </c>
    </row>
    <row r="5" spans="2:10" x14ac:dyDescent="0.2">
      <c r="B5" s="7" t="s">
        <v>10</v>
      </c>
      <c r="C5" s="40" t="s">
        <v>82</v>
      </c>
      <c r="D5" s="3" t="s">
        <v>82</v>
      </c>
      <c r="E5" s="3" t="s">
        <v>82</v>
      </c>
      <c r="F5" s="3" t="s">
        <v>82</v>
      </c>
      <c r="G5" s="33" t="s">
        <v>82</v>
      </c>
      <c r="H5" s="36"/>
      <c r="I5" s="36"/>
      <c r="J5" s="6"/>
    </row>
    <row r="6" spans="2:10" x14ac:dyDescent="0.2">
      <c r="B6" s="7" t="s">
        <v>22</v>
      </c>
      <c r="C6" s="40" t="s">
        <v>82</v>
      </c>
      <c r="D6" s="3" t="s">
        <v>82</v>
      </c>
      <c r="E6" s="3" t="s">
        <v>82</v>
      </c>
      <c r="F6" s="3" t="s">
        <v>82</v>
      </c>
      <c r="G6" s="3" t="s">
        <v>82</v>
      </c>
      <c r="H6" s="36"/>
      <c r="I6" s="36"/>
    </row>
    <row r="7" spans="2:10" x14ac:dyDescent="0.2">
      <c r="B7" s="7" t="s">
        <v>1</v>
      </c>
      <c r="C7" s="40" t="s">
        <v>82</v>
      </c>
      <c r="D7" s="3" t="s">
        <v>82</v>
      </c>
      <c r="E7" s="3" t="s">
        <v>82</v>
      </c>
      <c r="F7" s="3" t="s">
        <v>82</v>
      </c>
      <c r="G7" s="33" t="s">
        <v>82</v>
      </c>
      <c r="H7" s="36"/>
      <c r="I7" s="36"/>
      <c r="J7" s="6"/>
    </row>
    <row r="8" spans="2:10" x14ac:dyDescent="0.2">
      <c r="B8" s="7" t="s">
        <v>69</v>
      </c>
      <c r="C8" s="40" t="s">
        <v>82</v>
      </c>
      <c r="D8" s="3" t="s">
        <v>82</v>
      </c>
      <c r="E8" s="3" t="s">
        <v>82</v>
      </c>
      <c r="F8" s="3" t="s">
        <v>82</v>
      </c>
      <c r="G8" s="33" t="s">
        <v>82</v>
      </c>
      <c r="H8" s="36"/>
      <c r="I8" s="36"/>
      <c r="J8" s="6"/>
    </row>
    <row r="9" spans="2:10" x14ac:dyDescent="0.2">
      <c r="B9" s="7" t="s">
        <v>3</v>
      </c>
      <c r="C9" s="40"/>
      <c r="D9" s="3"/>
      <c r="E9" s="3"/>
      <c r="F9" s="3"/>
      <c r="G9" s="33"/>
      <c r="H9" s="36"/>
      <c r="I9" s="36"/>
      <c r="J9" s="6"/>
    </row>
    <row r="10" spans="2:10" x14ac:dyDescent="0.2">
      <c r="B10" s="7" t="s">
        <v>32</v>
      </c>
      <c r="C10" s="40" t="s">
        <v>82</v>
      </c>
      <c r="D10" s="3" t="s">
        <v>82</v>
      </c>
      <c r="E10" s="3" t="s">
        <v>82</v>
      </c>
      <c r="F10" s="3" t="s">
        <v>82</v>
      </c>
      <c r="G10" s="33" t="s">
        <v>82</v>
      </c>
      <c r="H10" s="36"/>
      <c r="I10" s="36"/>
      <c r="J10" s="6"/>
    </row>
    <row r="11" spans="2:10" x14ac:dyDescent="0.2">
      <c r="B11" s="7" t="s">
        <v>33</v>
      </c>
      <c r="C11" s="40"/>
      <c r="D11" s="3"/>
      <c r="E11" s="3"/>
      <c r="F11" s="3"/>
      <c r="G11" s="33"/>
      <c r="H11" s="36"/>
      <c r="I11" s="36"/>
      <c r="J11" s="6"/>
    </row>
    <row r="12" spans="2:10" x14ac:dyDescent="0.2">
      <c r="B12" s="7" t="s">
        <v>6</v>
      </c>
      <c r="C12" s="40" t="s">
        <v>82</v>
      </c>
      <c r="D12" s="3" t="s">
        <v>82</v>
      </c>
      <c r="E12" s="3" t="s">
        <v>82</v>
      </c>
      <c r="F12" s="3" t="s">
        <v>82</v>
      </c>
      <c r="G12" s="33" t="s">
        <v>82</v>
      </c>
      <c r="H12" s="36"/>
      <c r="I12" s="36"/>
      <c r="J12" s="6"/>
    </row>
    <row r="13" spans="2:10" ht="25.5" x14ac:dyDescent="0.2">
      <c r="B13" s="7" t="s">
        <v>31</v>
      </c>
      <c r="C13" s="40">
        <v>64.900000000000006</v>
      </c>
      <c r="D13" s="3">
        <v>18.7</v>
      </c>
      <c r="E13" s="3">
        <v>12.8</v>
      </c>
      <c r="F13" s="3">
        <v>3.6</v>
      </c>
      <c r="G13" s="33">
        <v>0</v>
      </c>
      <c r="H13" s="36" t="s">
        <v>63</v>
      </c>
      <c r="I13" s="36">
        <v>2014</v>
      </c>
      <c r="J13" s="26" t="s">
        <v>64</v>
      </c>
    </row>
    <row r="14" spans="2:10" ht="25.5" x14ac:dyDescent="0.2">
      <c r="B14" s="7" t="s">
        <v>30</v>
      </c>
      <c r="C14" s="40">
        <v>57.7</v>
      </c>
      <c r="D14" s="3">
        <v>23.6</v>
      </c>
      <c r="E14" s="3">
        <v>18.7</v>
      </c>
      <c r="F14" s="3">
        <v>0</v>
      </c>
      <c r="G14" s="33">
        <v>0</v>
      </c>
      <c r="H14" s="36" t="s">
        <v>65</v>
      </c>
      <c r="I14" s="36">
        <v>2014</v>
      </c>
      <c r="J14" s="6" t="s">
        <v>66</v>
      </c>
    </row>
    <row r="15" spans="2:10" x14ac:dyDescent="0.2">
      <c r="B15" s="7" t="s">
        <v>23</v>
      </c>
      <c r="C15" s="40"/>
      <c r="D15" s="3"/>
      <c r="E15" s="3"/>
      <c r="F15" s="3"/>
      <c r="G15" s="33"/>
      <c r="H15" s="36"/>
      <c r="I15" s="36"/>
      <c r="J15" s="6"/>
    </row>
    <row r="16" spans="2:10" x14ac:dyDescent="0.2">
      <c r="B16" s="7" t="s">
        <v>15</v>
      </c>
      <c r="C16" s="40" t="s">
        <v>82</v>
      </c>
      <c r="D16" s="3" t="s">
        <v>82</v>
      </c>
      <c r="E16" s="3" t="s">
        <v>82</v>
      </c>
      <c r="F16" s="3" t="s">
        <v>82</v>
      </c>
      <c r="G16" s="33" t="s">
        <v>82</v>
      </c>
      <c r="H16" s="36"/>
      <c r="I16" s="36"/>
      <c r="J16" s="6"/>
    </row>
    <row r="17" spans="2:10" x14ac:dyDescent="0.2">
      <c r="B17" s="7" t="s">
        <v>11</v>
      </c>
      <c r="C17" s="40" t="s">
        <v>82</v>
      </c>
      <c r="D17" s="3" t="s">
        <v>82</v>
      </c>
      <c r="E17" s="3" t="s">
        <v>82</v>
      </c>
      <c r="F17" s="3" t="s">
        <v>82</v>
      </c>
      <c r="G17" s="33" t="s">
        <v>82</v>
      </c>
      <c r="H17" s="36"/>
      <c r="I17" s="36"/>
      <c r="J17" s="6"/>
    </row>
    <row r="18" spans="2:10" x14ac:dyDescent="0.2">
      <c r="B18" s="7" t="s">
        <v>18</v>
      </c>
      <c r="C18" s="40" t="s">
        <v>82</v>
      </c>
      <c r="D18" s="3" t="s">
        <v>82</v>
      </c>
      <c r="E18" s="3" t="s">
        <v>82</v>
      </c>
      <c r="F18" s="3" t="s">
        <v>82</v>
      </c>
      <c r="G18" s="33" t="s">
        <v>82</v>
      </c>
      <c r="H18" s="36"/>
      <c r="I18" s="36"/>
      <c r="J18" s="6"/>
    </row>
    <row r="19" spans="2:10" x14ac:dyDescent="0.2">
      <c r="B19" s="7" t="s">
        <v>26</v>
      </c>
      <c r="C19" s="40" t="s">
        <v>82</v>
      </c>
      <c r="D19" s="3" t="s">
        <v>82</v>
      </c>
      <c r="E19" s="3" t="s">
        <v>82</v>
      </c>
      <c r="F19" s="3" t="s">
        <v>82</v>
      </c>
      <c r="G19" s="33" t="s">
        <v>82</v>
      </c>
      <c r="H19" s="36"/>
      <c r="I19" s="36"/>
      <c r="J19" s="6" t="s">
        <v>72</v>
      </c>
    </row>
    <row r="20" spans="2:10" x14ac:dyDescent="0.2">
      <c r="B20" s="7" t="s">
        <v>4</v>
      </c>
      <c r="C20" s="40" t="s">
        <v>82</v>
      </c>
      <c r="D20" s="3" t="s">
        <v>82</v>
      </c>
      <c r="E20" s="3" t="s">
        <v>82</v>
      </c>
      <c r="F20" s="3" t="s">
        <v>82</v>
      </c>
      <c r="G20" s="33" t="s">
        <v>82</v>
      </c>
      <c r="H20" s="36"/>
      <c r="I20" s="36"/>
      <c r="J20" s="6"/>
    </row>
    <row r="21" spans="2:10" x14ac:dyDescent="0.2">
      <c r="B21" s="7" t="s">
        <v>16</v>
      </c>
      <c r="C21" s="40" t="s">
        <v>82</v>
      </c>
      <c r="D21" s="3" t="s">
        <v>82</v>
      </c>
      <c r="E21" s="3" t="s">
        <v>82</v>
      </c>
      <c r="F21" s="3" t="s">
        <v>82</v>
      </c>
      <c r="G21" s="33" t="s">
        <v>82</v>
      </c>
      <c r="H21" s="36"/>
      <c r="I21" s="36"/>
      <c r="J21" s="6"/>
    </row>
    <row r="22" spans="2:10" x14ac:dyDescent="0.2">
      <c r="B22" s="7" t="s">
        <v>2</v>
      </c>
      <c r="C22" s="44">
        <v>89.9</v>
      </c>
      <c r="D22" s="23">
        <v>1.3</v>
      </c>
      <c r="E22" s="23">
        <v>8.8000000000000007</v>
      </c>
      <c r="F22" s="23">
        <v>0</v>
      </c>
      <c r="G22" s="34">
        <v>0</v>
      </c>
      <c r="H22" s="36"/>
      <c r="I22" s="36">
        <v>2014</v>
      </c>
      <c r="J22" s="6"/>
    </row>
    <row r="23" spans="2:10" x14ac:dyDescent="0.2">
      <c r="B23" s="7" t="s">
        <v>17</v>
      </c>
      <c r="C23" s="40" t="s">
        <v>82</v>
      </c>
      <c r="D23" s="3" t="s">
        <v>82</v>
      </c>
      <c r="E23" s="3" t="s">
        <v>82</v>
      </c>
      <c r="F23" s="3" t="s">
        <v>82</v>
      </c>
      <c r="G23" s="33" t="s">
        <v>82</v>
      </c>
      <c r="H23" s="36"/>
      <c r="I23" s="36"/>
      <c r="J23" s="6" t="s">
        <v>52</v>
      </c>
    </row>
    <row r="24" spans="2:10" x14ac:dyDescent="0.2">
      <c r="B24" s="7" t="s">
        <v>0</v>
      </c>
      <c r="C24" s="40" t="s">
        <v>82</v>
      </c>
      <c r="D24" s="3" t="s">
        <v>82</v>
      </c>
      <c r="E24" s="3" t="s">
        <v>82</v>
      </c>
      <c r="F24" s="3" t="s">
        <v>82</v>
      </c>
      <c r="G24" s="33" t="s">
        <v>82</v>
      </c>
      <c r="H24" s="36"/>
      <c r="I24" s="36"/>
      <c r="J24" s="6"/>
    </row>
    <row r="25" spans="2:10" x14ac:dyDescent="0.2">
      <c r="B25" s="7" t="s">
        <v>9</v>
      </c>
      <c r="C25" s="40">
        <v>67.7</v>
      </c>
      <c r="D25" s="3">
        <v>15.9</v>
      </c>
      <c r="E25" s="3">
        <v>0</v>
      </c>
      <c r="F25" s="3">
        <v>16.3</v>
      </c>
      <c r="G25" s="33">
        <v>0</v>
      </c>
      <c r="H25" s="36" t="s">
        <v>59</v>
      </c>
      <c r="I25" s="36">
        <v>2015</v>
      </c>
      <c r="J25" s="6" t="s">
        <v>78</v>
      </c>
    </row>
    <row r="26" spans="2:10" x14ac:dyDescent="0.2">
      <c r="B26" s="7" t="s">
        <v>19</v>
      </c>
      <c r="C26" s="29">
        <v>55.5</v>
      </c>
      <c r="D26" s="1">
        <v>7</v>
      </c>
      <c r="E26" s="1">
        <v>37.5</v>
      </c>
      <c r="F26" s="1">
        <v>0</v>
      </c>
      <c r="G26" s="18">
        <v>0</v>
      </c>
      <c r="H26" s="37" t="s">
        <v>80</v>
      </c>
      <c r="I26" s="41">
        <v>2015</v>
      </c>
      <c r="J26" s="6"/>
    </row>
    <row r="27" spans="2:10" x14ac:dyDescent="0.2">
      <c r="B27" s="7" t="s">
        <v>28</v>
      </c>
      <c r="C27" s="40"/>
      <c r="D27" s="3"/>
      <c r="E27" s="3"/>
      <c r="F27" s="3"/>
      <c r="G27" s="33"/>
      <c r="H27" s="36"/>
      <c r="I27" s="36"/>
      <c r="J27" s="6"/>
    </row>
    <row r="28" spans="2:10" x14ac:dyDescent="0.2">
      <c r="B28" s="7" t="s">
        <v>12</v>
      </c>
      <c r="C28" s="40" t="s">
        <v>82</v>
      </c>
      <c r="D28" s="3" t="s">
        <v>82</v>
      </c>
      <c r="E28" s="3" t="s">
        <v>82</v>
      </c>
      <c r="F28" s="3" t="s">
        <v>82</v>
      </c>
      <c r="G28" s="33" t="s">
        <v>82</v>
      </c>
      <c r="H28" s="36"/>
      <c r="I28" s="36"/>
      <c r="J28" s="6"/>
    </row>
    <row r="29" spans="2:10" x14ac:dyDescent="0.2">
      <c r="B29" s="7" t="s">
        <v>13</v>
      </c>
      <c r="C29" s="45" t="s">
        <v>82</v>
      </c>
      <c r="D29" s="25" t="s">
        <v>82</v>
      </c>
      <c r="E29" s="25" t="s">
        <v>82</v>
      </c>
      <c r="F29" s="25" t="s">
        <v>82</v>
      </c>
      <c r="G29" s="39" t="s">
        <v>82</v>
      </c>
      <c r="H29" s="46"/>
      <c r="I29" s="36"/>
      <c r="J29" s="6"/>
    </row>
    <row r="30" spans="2:10" x14ac:dyDescent="0.2">
      <c r="B30" s="7" t="s">
        <v>7</v>
      </c>
      <c r="C30" s="40" t="s">
        <v>82</v>
      </c>
      <c r="D30" s="3" t="s">
        <v>82</v>
      </c>
      <c r="E30" s="3" t="s">
        <v>82</v>
      </c>
      <c r="F30" s="3" t="s">
        <v>82</v>
      </c>
      <c r="G30" s="33" t="s">
        <v>82</v>
      </c>
      <c r="H30" s="36"/>
      <c r="I30" s="36"/>
      <c r="J30" s="6"/>
    </row>
    <row r="31" spans="2:10" x14ac:dyDescent="0.2">
      <c r="B31" s="7" t="s">
        <v>27</v>
      </c>
      <c r="C31" s="40" t="s">
        <v>82</v>
      </c>
      <c r="D31" s="3" t="s">
        <v>82</v>
      </c>
      <c r="E31" s="3" t="s">
        <v>82</v>
      </c>
      <c r="F31" s="3" t="s">
        <v>82</v>
      </c>
      <c r="G31" s="33" t="s">
        <v>82</v>
      </c>
      <c r="H31" s="36"/>
      <c r="I31" s="36"/>
      <c r="J31" s="6"/>
    </row>
    <row r="32" spans="2:10" x14ac:dyDescent="0.2">
      <c r="B32" s="7" t="s">
        <v>8</v>
      </c>
      <c r="C32" s="40" t="s">
        <v>82</v>
      </c>
      <c r="D32" s="3" t="s">
        <v>82</v>
      </c>
      <c r="E32" s="3" t="s">
        <v>82</v>
      </c>
      <c r="F32" s="3" t="s">
        <v>82</v>
      </c>
      <c r="G32" s="33" t="s">
        <v>82</v>
      </c>
      <c r="H32" s="36"/>
      <c r="I32" s="36"/>
      <c r="J32" s="6"/>
    </row>
    <row r="33" spans="2:10" x14ac:dyDescent="0.2">
      <c r="B33" s="7" t="s">
        <v>21</v>
      </c>
      <c r="C33" s="40" t="s">
        <v>82</v>
      </c>
      <c r="D33" s="3" t="s">
        <v>82</v>
      </c>
      <c r="E33" s="3" t="s">
        <v>82</v>
      </c>
      <c r="F33" s="3" t="s">
        <v>82</v>
      </c>
      <c r="G33" s="33" t="s">
        <v>82</v>
      </c>
      <c r="H33" s="36"/>
      <c r="I33" s="36"/>
      <c r="J33" s="6"/>
    </row>
    <row r="34" spans="2:10" x14ac:dyDescent="0.2">
      <c r="B34" s="7" t="s">
        <v>29</v>
      </c>
      <c r="C34" s="40">
        <v>40</v>
      </c>
      <c r="D34" s="3">
        <v>37.4</v>
      </c>
      <c r="E34" s="3">
        <v>0</v>
      </c>
      <c r="F34" s="3">
        <v>0</v>
      </c>
      <c r="G34" s="33">
        <v>22.7</v>
      </c>
      <c r="H34" s="36" t="s">
        <v>80</v>
      </c>
      <c r="I34" s="36">
        <v>2015</v>
      </c>
      <c r="J34" s="6"/>
    </row>
    <row r="35" spans="2:10" x14ac:dyDescent="0.2">
      <c r="B35" s="7" t="s">
        <v>25</v>
      </c>
      <c r="C35" s="40" t="s">
        <v>82</v>
      </c>
      <c r="D35" s="3" t="s">
        <v>82</v>
      </c>
      <c r="E35" s="3" t="s">
        <v>82</v>
      </c>
      <c r="F35" s="3" t="s">
        <v>82</v>
      </c>
      <c r="G35" s="33" t="s">
        <v>82</v>
      </c>
      <c r="H35" s="36"/>
      <c r="I35" s="36"/>
      <c r="J35" s="6"/>
    </row>
    <row r="36" spans="2:10" x14ac:dyDescent="0.2">
      <c r="B36" s="7" t="s">
        <v>24</v>
      </c>
      <c r="C36" s="40">
        <v>63.1</v>
      </c>
      <c r="D36" s="3">
        <v>19</v>
      </c>
      <c r="E36" s="3">
        <v>17.600000000000001</v>
      </c>
      <c r="F36" s="3">
        <v>0.2</v>
      </c>
      <c r="G36" s="33">
        <v>0</v>
      </c>
      <c r="H36" s="36" t="s">
        <v>59</v>
      </c>
      <c r="I36" s="36">
        <v>2014</v>
      </c>
      <c r="J36" s="6"/>
    </row>
    <row r="37" spans="2:10" x14ac:dyDescent="0.2">
      <c r="B37" s="7" t="s">
        <v>5</v>
      </c>
      <c r="C37" s="70" t="s">
        <v>82</v>
      </c>
      <c r="D37" s="3" t="s">
        <v>82</v>
      </c>
      <c r="E37" s="3" t="s">
        <v>82</v>
      </c>
      <c r="F37" s="3" t="s">
        <v>82</v>
      </c>
      <c r="G37" s="33" t="s">
        <v>82</v>
      </c>
      <c r="H37" s="71" t="s">
        <v>59</v>
      </c>
      <c r="I37" s="72"/>
      <c r="J37" s="10" t="s">
        <v>96</v>
      </c>
    </row>
  </sheetData>
  <sortState xmlns:xlrd2="http://schemas.microsoft.com/office/spreadsheetml/2017/richdata2" ref="B2:B41">
    <sortCondition ref="B2"/>
  </sortState>
  <phoneticPr fontId="15"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0"/>
  <dimension ref="A1:U82"/>
  <sheetViews>
    <sheetView topLeftCell="A7" workbookViewId="0">
      <selection activeCell="R44" sqref="R44"/>
    </sheetView>
  </sheetViews>
  <sheetFormatPr defaultRowHeight="12.75" x14ac:dyDescent="0.2"/>
  <cols>
    <col min="2" max="2" width="23.7109375" customWidth="1"/>
    <col min="3" max="9" width="9.140625" hidden="1" customWidth="1"/>
    <col min="10" max="10" width="17" customWidth="1"/>
    <col min="11" max="11" width="4.5703125" customWidth="1"/>
    <col min="12" max="12" width="17.85546875" customWidth="1"/>
    <col min="16" max="16" width="20.28515625" customWidth="1"/>
    <col min="18" max="18" width="22.5703125" customWidth="1"/>
    <col min="20" max="20" width="28.28515625" customWidth="1"/>
  </cols>
  <sheetData>
    <row r="1" spans="1:21" x14ac:dyDescent="0.2">
      <c r="A1" s="50" t="s">
        <v>99</v>
      </c>
    </row>
    <row r="3" spans="1:21" x14ac:dyDescent="0.2">
      <c r="A3" s="50" t="s">
        <v>100</v>
      </c>
      <c r="B3" s="51">
        <v>42592.473587962959</v>
      </c>
    </row>
    <row r="4" spans="1:21" x14ac:dyDescent="0.2">
      <c r="A4" s="50" t="s">
        <v>101</v>
      </c>
      <c r="B4" s="51">
        <v>42594.502668379631</v>
      </c>
    </row>
    <row r="5" spans="1:21" x14ac:dyDescent="0.2">
      <c r="A5" s="50" t="s">
        <v>102</v>
      </c>
      <c r="B5" s="50" t="s">
        <v>103</v>
      </c>
    </row>
    <row r="7" spans="1:21" x14ac:dyDescent="0.2">
      <c r="A7" s="50" t="s">
        <v>104</v>
      </c>
      <c r="B7" s="50" t="s">
        <v>105</v>
      </c>
    </row>
    <row r="8" spans="1:21" x14ac:dyDescent="0.2">
      <c r="A8" s="50" t="s">
        <v>106</v>
      </c>
      <c r="B8" s="50" t="s">
        <v>105</v>
      </c>
    </row>
    <row r="10" spans="1:21" x14ac:dyDescent="0.2">
      <c r="A10" s="52" t="s">
        <v>107</v>
      </c>
      <c r="B10" s="52" t="s">
        <v>108</v>
      </c>
      <c r="C10" s="52" t="s">
        <v>109</v>
      </c>
      <c r="D10" s="52" t="s">
        <v>110</v>
      </c>
      <c r="E10" s="52" t="s">
        <v>109</v>
      </c>
      <c r="F10" s="52" t="s">
        <v>111</v>
      </c>
      <c r="G10" s="52" t="s">
        <v>109</v>
      </c>
      <c r="H10" s="52" t="s">
        <v>112</v>
      </c>
      <c r="I10" s="52" t="s">
        <v>109</v>
      </c>
      <c r="J10" s="52" t="s">
        <v>113</v>
      </c>
      <c r="K10" s="52" t="s">
        <v>109</v>
      </c>
      <c r="L10" s="52" t="s">
        <v>114</v>
      </c>
      <c r="M10" s="52" t="s">
        <v>109</v>
      </c>
      <c r="N10" s="52" t="s">
        <v>115</v>
      </c>
      <c r="O10" s="52" t="s">
        <v>109</v>
      </c>
      <c r="P10" s="52" t="s">
        <v>116</v>
      </c>
      <c r="Q10" s="52" t="s">
        <v>109</v>
      </c>
      <c r="R10" s="52" t="s">
        <v>117</v>
      </c>
      <c r="S10" s="52" t="s">
        <v>109</v>
      </c>
      <c r="T10" s="52" t="s">
        <v>118</v>
      </c>
      <c r="U10" s="52" t="s">
        <v>109</v>
      </c>
    </row>
    <row r="11" spans="1:21" x14ac:dyDescent="0.2">
      <c r="A11" s="52" t="s">
        <v>119</v>
      </c>
      <c r="B11" s="53">
        <v>496436597</v>
      </c>
      <c r="C11" s="54" t="s">
        <v>120</v>
      </c>
      <c r="D11" s="53">
        <v>498300775</v>
      </c>
      <c r="E11" s="54" t="s">
        <v>120</v>
      </c>
      <c r="F11" s="53">
        <v>500297033</v>
      </c>
      <c r="G11" s="54" t="s">
        <v>120</v>
      </c>
      <c r="H11" s="53">
        <v>502090235</v>
      </c>
      <c r="I11" s="54" t="s">
        <v>120</v>
      </c>
      <c r="J11" s="53">
        <v>503170618</v>
      </c>
      <c r="K11" s="54" t="s">
        <v>121</v>
      </c>
      <c r="L11" s="53">
        <v>502964837</v>
      </c>
      <c r="M11" s="54" t="s">
        <v>121</v>
      </c>
      <c r="N11" s="53">
        <v>504060345</v>
      </c>
      <c r="O11" s="54" t="s">
        <v>121</v>
      </c>
      <c r="P11" s="53">
        <v>505166839</v>
      </c>
      <c r="Q11" s="54" t="s">
        <v>120</v>
      </c>
      <c r="R11" s="53">
        <v>506944075</v>
      </c>
      <c r="S11" s="54" t="s">
        <v>122</v>
      </c>
      <c r="T11" s="53">
        <v>508450856</v>
      </c>
      <c r="U11" s="54" t="s">
        <v>122</v>
      </c>
    </row>
    <row r="12" spans="1:21" x14ac:dyDescent="0.2">
      <c r="A12" s="52" t="s">
        <v>123</v>
      </c>
      <c r="B12" s="53">
        <v>492124110</v>
      </c>
      <c r="C12" s="54" t="s">
        <v>120</v>
      </c>
      <c r="D12" s="53">
        <v>493987245</v>
      </c>
      <c r="E12" s="54" t="s">
        <v>120</v>
      </c>
      <c r="F12" s="53">
        <v>495985066</v>
      </c>
      <c r="G12" s="54" t="s">
        <v>120</v>
      </c>
      <c r="H12" s="53">
        <v>497780439</v>
      </c>
      <c r="I12" s="54" t="s">
        <v>120</v>
      </c>
      <c r="J12" s="53">
        <v>498867771</v>
      </c>
      <c r="K12" s="54" t="s">
        <v>121</v>
      </c>
      <c r="L12" s="53">
        <v>498674980</v>
      </c>
      <c r="M12" s="54" t="s">
        <v>121</v>
      </c>
      <c r="N12" s="53">
        <v>499784361</v>
      </c>
      <c r="O12" s="54" t="s">
        <v>121</v>
      </c>
      <c r="P12" s="53">
        <v>500904699</v>
      </c>
      <c r="Q12" s="54" t="s">
        <v>120</v>
      </c>
      <c r="R12" s="53">
        <v>502697266</v>
      </c>
      <c r="S12" s="54" t="s">
        <v>122</v>
      </c>
      <c r="T12" s="53">
        <v>504225540</v>
      </c>
      <c r="U12" s="54" t="s">
        <v>122</v>
      </c>
    </row>
    <row r="13" spans="1:21" x14ac:dyDescent="0.2">
      <c r="A13" s="52" t="s">
        <v>124</v>
      </c>
      <c r="B13" s="53">
        <v>329684938</v>
      </c>
      <c r="C13" s="54" t="s">
        <v>120</v>
      </c>
      <c r="D13" s="53">
        <v>331204579</v>
      </c>
      <c r="E13" s="54" t="s">
        <v>120</v>
      </c>
      <c r="F13" s="53">
        <v>333096775</v>
      </c>
      <c r="G13" s="54" t="s">
        <v>120</v>
      </c>
      <c r="H13" s="53">
        <v>334470255</v>
      </c>
      <c r="I13" s="54" t="s">
        <v>120</v>
      </c>
      <c r="J13" s="53">
        <v>335266424</v>
      </c>
      <c r="K13" s="54" t="s">
        <v>120</v>
      </c>
      <c r="L13" s="53">
        <v>334572589</v>
      </c>
      <c r="M13" s="54" t="s">
        <v>121</v>
      </c>
      <c r="N13" s="53">
        <v>335301305</v>
      </c>
      <c r="O13" s="54" t="s">
        <v>121</v>
      </c>
      <c r="P13" s="53">
        <v>336048797</v>
      </c>
      <c r="Q13" s="54" t="s">
        <v>120</v>
      </c>
      <c r="R13" s="53">
        <v>337473384</v>
      </c>
      <c r="S13" s="54" t="s">
        <v>125</v>
      </c>
      <c r="T13" s="53">
        <v>338471000</v>
      </c>
      <c r="U13" s="54" t="s">
        <v>122</v>
      </c>
    </row>
    <row r="14" spans="1:21" x14ac:dyDescent="0.2">
      <c r="A14" s="52" t="s">
        <v>126</v>
      </c>
      <c r="B14" s="53">
        <v>326395103</v>
      </c>
      <c r="C14" s="54" t="s">
        <v>120</v>
      </c>
      <c r="D14" s="53">
        <v>327954596</v>
      </c>
      <c r="E14" s="54" t="s">
        <v>120</v>
      </c>
      <c r="F14" s="53">
        <v>329884170</v>
      </c>
      <c r="G14" s="54" t="s">
        <v>120</v>
      </c>
      <c r="H14" s="53">
        <v>331286399</v>
      </c>
      <c r="I14" s="54" t="s">
        <v>120</v>
      </c>
      <c r="J14" s="53">
        <v>332124448</v>
      </c>
      <c r="K14" s="54" t="s">
        <v>120</v>
      </c>
      <c r="L14" s="53">
        <v>331520001</v>
      </c>
      <c r="M14" s="54" t="s">
        <v>121</v>
      </c>
      <c r="N14" s="53">
        <v>332297664</v>
      </c>
      <c r="O14" s="54" t="s">
        <v>121</v>
      </c>
      <c r="P14" s="53">
        <v>333076892</v>
      </c>
      <c r="Q14" s="54" t="s">
        <v>120</v>
      </c>
      <c r="R14" s="53">
        <v>334529912</v>
      </c>
      <c r="S14" s="54" t="s">
        <v>125</v>
      </c>
      <c r="T14" s="53">
        <v>335549738</v>
      </c>
      <c r="U14" s="54" t="s">
        <v>122</v>
      </c>
    </row>
    <row r="15" spans="1:21" x14ac:dyDescent="0.2">
      <c r="A15" s="52" t="s">
        <v>127</v>
      </c>
      <c r="B15" s="53">
        <v>10511382</v>
      </c>
      <c r="C15" s="54" t="s">
        <v>120</v>
      </c>
      <c r="D15" s="53">
        <v>10584534</v>
      </c>
      <c r="E15" s="54" t="s">
        <v>120</v>
      </c>
      <c r="F15" s="53">
        <v>10666866</v>
      </c>
      <c r="G15" s="54" t="s">
        <v>120</v>
      </c>
      <c r="H15" s="53">
        <v>10753080</v>
      </c>
      <c r="I15" s="54" t="s">
        <v>120</v>
      </c>
      <c r="J15" s="53">
        <v>10839905</v>
      </c>
      <c r="K15" s="54" t="s">
        <v>120</v>
      </c>
      <c r="L15" s="53">
        <v>11000638</v>
      </c>
      <c r="M15" s="54" t="s">
        <v>121</v>
      </c>
      <c r="N15" s="53">
        <v>11094850</v>
      </c>
      <c r="O15" s="54" t="s">
        <v>120</v>
      </c>
      <c r="P15" s="53">
        <v>11161642</v>
      </c>
      <c r="Q15" s="54" t="s">
        <v>120</v>
      </c>
      <c r="R15" s="53">
        <v>11203992</v>
      </c>
      <c r="S15" s="54" t="s">
        <v>120</v>
      </c>
      <c r="T15" s="53">
        <v>11258434</v>
      </c>
      <c r="U15" s="54" t="s">
        <v>120</v>
      </c>
    </row>
    <row r="16" spans="1:21" x14ac:dyDescent="0.2">
      <c r="A16" s="52" t="s">
        <v>10</v>
      </c>
      <c r="B16" s="53">
        <v>7629371</v>
      </c>
      <c r="C16" s="54" t="s">
        <v>120</v>
      </c>
      <c r="D16" s="53">
        <v>7572673</v>
      </c>
      <c r="E16" s="54" t="s">
        <v>120</v>
      </c>
      <c r="F16" s="53">
        <v>7518002</v>
      </c>
      <c r="G16" s="54" t="s">
        <v>120</v>
      </c>
      <c r="H16" s="53">
        <v>7467119</v>
      </c>
      <c r="I16" s="54" t="s">
        <v>120</v>
      </c>
      <c r="J16" s="53">
        <v>7421766</v>
      </c>
      <c r="K16" s="54" t="s">
        <v>120</v>
      </c>
      <c r="L16" s="53">
        <v>7369431</v>
      </c>
      <c r="M16" s="54" t="s">
        <v>120</v>
      </c>
      <c r="N16" s="53">
        <v>7327224</v>
      </c>
      <c r="O16" s="54" t="s">
        <v>120</v>
      </c>
      <c r="P16" s="53">
        <v>7284552</v>
      </c>
      <c r="Q16" s="54" t="s">
        <v>120</v>
      </c>
      <c r="R16" s="53">
        <v>7245677</v>
      </c>
      <c r="S16" s="54" t="s">
        <v>120</v>
      </c>
      <c r="T16" s="53">
        <v>7202198</v>
      </c>
      <c r="U16" s="54" t="s">
        <v>120</v>
      </c>
    </row>
    <row r="17" spans="1:21" x14ac:dyDescent="0.2">
      <c r="A17" s="52" t="s">
        <v>32</v>
      </c>
      <c r="B17" s="53">
        <v>10223577</v>
      </c>
      <c r="C17" s="54" t="s">
        <v>120</v>
      </c>
      <c r="D17" s="53">
        <v>10254233</v>
      </c>
      <c r="E17" s="54" t="s">
        <v>120</v>
      </c>
      <c r="F17" s="53">
        <v>10343422</v>
      </c>
      <c r="G17" s="54" t="s">
        <v>120</v>
      </c>
      <c r="H17" s="53">
        <v>10425783</v>
      </c>
      <c r="I17" s="54" t="s">
        <v>120</v>
      </c>
      <c r="J17" s="53">
        <v>10462088</v>
      </c>
      <c r="K17" s="54" t="s">
        <v>120</v>
      </c>
      <c r="L17" s="53">
        <v>10486731</v>
      </c>
      <c r="M17" s="54" t="s">
        <v>120</v>
      </c>
      <c r="N17" s="53">
        <v>10505445</v>
      </c>
      <c r="O17" s="54" t="s">
        <v>120</v>
      </c>
      <c r="P17" s="53">
        <v>10516125</v>
      </c>
      <c r="Q17" s="54" t="s">
        <v>120</v>
      </c>
      <c r="R17" s="53">
        <v>10512419</v>
      </c>
      <c r="S17" s="54" t="s">
        <v>120</v>
      </c>
      <c r="T17" s="53">
        <v>10538275</v>
      </c>
      <c r="U17" s="54" t="s">
        <v>120</v>
      </c>
    </row>
    <row r="18" spans="1:21" x14ac:dyDescent="0.2">
      <c r="A18" s="52" t="s">
        <v>33</v>
      </c>
      <c r="B18" s="53">
        <v>5427459</v>
      </c>
      <c r="C18" s="54" t="s">
        <v>120</v>
      </c>
      <c r="D18" s="53">
        <v>5447084</v>
      </c>
      <c r="E18" s="54" t="s">
        <v>120</v>
      </c>
      <c r="F18" s="53">
        <v>5475791</v>
      </c>
      <c r="G18" s="54" t="s">
        <v>120</v>
      </c>
      <c r="H18" s="53">
        <v>5511451</v>
      </c>
      <c r="I18" s="54" t="s">
        <v>120</v>
      </c>
      <c r="J18" s="53">
        <v>5534738</v>
      </c>
      <c r="K18" s="54" t="s">
        <v>120</v>
      </c>
      <c r="L18" s="53">
        <v>5560628</v>
      </c>
      <c r="M18" s="54" t="s">
        <v>120</v>
      </c>
      <c r="N18" s="53">
        <v>5580516</v>
      </c>
      <c r="O18" s="54" t="s">
        <v>120</v>
      </c>
      <c r="P18" s="53">
        <v>5602628</v>
      </c>
      <c r="Q18" s="54" t="s">
        <v>120</v>
      </c>
      <c r="R18" s="53">
        <v>5627235</v>
      </c>
      <c r="S18" s="54" t="s">
        <v>120</v>
      </c>
      <c r="T18" s="53">
        <v>5659715</v>
      </c>
      <c r="U18" s="54" t="s">
        <v>120</v>
      </c>
    </row>
    <row r="19" spans="1:21" x14ac:dyDescent="0.2">
      <c r="A19" s="52" t="s">
        <v>128</v>
      </c>
      <c r="B19" s="53">
        <v>82437995</v>
      </c>
      <c r="C19" s="54" t="s">
        <v>120</v>
      </c>
      <c r="D19" s="53">
        <v>82314906</v>
      </c>
      <c r="E19" s="54" t="s">
        <v>120</v>
      </c>
      <c r="F19" s="53">
        <v>82217837</v>
      </c>
      <c r="G19" s="54" t="s">
        <v>120</v>
      </c>
      <c r="H19" s="53">
        <v>82002356</v>
      </c>
      <c r="I19" s="54" t="s">
        <v>120</v>
      </c>
      <c r="J19" s="53">
        <v>81802257</v>
      </c>
      <c r="K19" s="54" t="s">
        <v>120</v>
      </c>
      <c r="L19" s="53">
        <v>80222065</v>
      </c>
      <c r="M19" s="54" t="s">
        <v>121</v>
      </c>
      <c r="N19" s="53">
        <v>80327900</v>
      </c>
      <c r="O19" s="54" t="s">
        <v>120</v>
      </c>
      <c r="P19" s="53">
        <v>80523746</v>
      </c>
      <c r="Q19" s="54" t="s">
        <v>120</v>
      </c>
      <c r="R19" s="53">
        <v>80767463</v>
      </c>
      <c r="S19" s="54" t="s">
        <v>120</v>
      </c>
      <c r="T19" s="53">
        <v>81197537</v>
      </c>
      <c r="U19" s="54" t="s">
        <v>120</v>
      </c>
    </row>
    <row r="20" spans="1:21" x14ac:dyDescent="0.2">
      <c r="A20" s="52" t="s">
        <v>129</v>
      </c>
      <c r="B20" s="53">
        <v>82437995</v>
      </c>
      <c r="C20" s="54" t="s">
        <v>120</v>
      </c>
      <c r="D20" s="53">
        <v>82314906</v>
      </c>
      <c r="E20" s="54" t="s">
        <v>120</v>
      </c>
      <c r="F20" s="53">
        <v>82217837</v>
      </c>
      <c r="G20" s="54" t="s">
        <v>120</v>
      </c>
      <c r="H20" s="53">
        <v>82002356</v>
      </c>
      <c r="I20" s="54" t="s">
        <v>120</v>
      </c>
      <c r="J20" s="53">
        <v>81802257</v>
      </c>
      <c r="K20" s="54" t="s">
        <v>120</v>
      </c>
      <c r="L20" s="53">
        <v>80222065</v>
      </c>
      <c r="M20" s="54" t="s">
        <v>121</v>
      </c>
      <c r="N20" s="53">
        <v>80327900</v>
      </c>
      <c r="O20" s="54" t="s">
        <v>120</v>
      </c>
      <c r="P20" s="53">
        <v>80523746</v>
      </c>
      <c r="Q20" s="54" t="s">
        <v>120</v>
      </c>
      <c r="R20" s="53">
        <v>80767463</v>
      </c>
      <c r="S20" s="54" t="s">
        <v>120</v>
      </c>
      <c r="T20" s="53">
        <v>81197537</v>
      </c>
      <c r="U20" s="54" t="s">
        <v>120</v>
      </c>
    </row>
    <row r="21" spans="1:21" x14ac:dyDescent="0.2">
      <c r="A21" s="52" t="s">
        <v>6</v>
      </c>
      <c r="B21" s="53">
        <v>1350700</v>
      </c>
      <c r="C21" s="54" t="s">
        <v>120</v>
      </c>
      <c r="D21" s="53">
        <v>1342920</v>
      </c>
      <c r="E21" s="54" t="s">
        <v>120</v>
      </c>
      <c r="F21" s="53">
        <v>1338440</v>
      </c>
      <c r="G21" s="54" t="s">
        <v>120</v>
      </c>
      <c r="H21" s="53">
        <v>1335740</v>
      </c>
      <c r="I21" s="54" t="s">
        <v>120</v>
      </c>
      <c r="J21" s="53">
        <v>1333290</v>
      </c>
      <c r="K21" s="54" t="s">
        <v>120</v>
      </c>
      <c r="L21" s="53">
        <v>1329660</v>
      </c>
      <c r="M21" s="54" t="s">
        <v>120</v>
      </c>
      <c r="N21" s="53">
        <v>1325217</v>
      </c>
      <c r="O21" s="54" t="s">
        <v>120</v>
      </c>
      <c r="P21" s="53">
        <v>1320174</v>
      </c>
      <c r="Q21" s="54" t="s">
        <v>120</v>
      </c>
      <c r="R21" s="53">
        <v>1315819</v>
      </c>
      <c r="S21" s="54" t="s">
        <v>120</v>
      </c>
      <c r="T21" s="53">
        <v>1313271</v>
      </c>
      <c r="U21" s="54" t="s">
        <v>120</v>
      </c>
    </row>
    <row r="22" spans="1:21" x14ac:dyDescent="0.2">
      <c r="A22" s="52" t="s">
        <v>18</v>
      </c>
      <c r="B22" s="53">
        <v>4208156</v>
      </c>
      <c r="C22" s="54" t="s">
        <v>120</v>
      </c>
      <c r="D22" s="53">
        <v>4340118</v>
      </c>
      <c r="E22" s="54" t="s">
        <v>120</v>
      </c>
      <c r="F22" s="53">
        <v>4457765</v>
      </c>
      <c r="G22" s="54" t="s">
        <v>120</v>
      </c>
      <c r="H22" s="53">
        <v>4521322</v>
      </c>
      <c r="I22" s="54" t="s">
        <v>120</v>
      </c>
      <c r="J22" s="53">
        <v>4549428</v>
      </c>
      <c r="K22" s="54" t="s">
        <v>120</v>
      </c>
      <c r="L22" s="53">
        <v>4570881</v>
      </c>
      <c r="M22" s="54" t="s">
        <v>120</v>
      </c>
      <c r="N22" s="53">
        <v>4582707</v>
      </c>
      <c r="O22" s="54" t="s">
        <v>120</v>
      </c>
      <c r="P22" s="53">
        <v>4591087</v>
      </c>
      <c r="Q22" s="54" t="s">
        <v>120</v>
      </c>
      <c r="R22" s="53">
        <v>4605501</v>
      </c>
      <c r="S22" s="54" t="s">
        <v>130</v>
      </c>
      <c r="T22" s="53">
        <v>4628949</v>
      </c>
      <c r="U22" s="54" t="s">
        <v>130</v>
      </c>
    </row>
    <row r="23" spans="1:21" x14ac:dyDescent="0.2">
      <c r="A23" s="52" t="s">
        <v>15</v>
      </c>
      <c r="B23" s="53">
        <v>11004716</v>
      </c>
      <c r="C23" s="54" t="s">
        <v>120</v>
      </c>
      <c r="D23" s="53">
        <v>11036008</v>
      </c>
      <c r="E23" s="54" t="s">
        <v>120</v>
      </c>
      <c r="F23" s="53">
        <v>11060937</v>
      </c>
      <c r="G23" s="54" t="s">
        <v>120</v>
      </c>
      <c r="H23" s="53">
        <v>11094745</v>
      </c>
      <c r="I23" s="54" t="s">
        <v>120</v>
      </c>
      <c r="J23" s="53">
        <v>11119289</v>
      </c>
      <c r="K23" s="54" t="s">
        <v>120</v>
      </c>
      <c r="L23" s="53">
        <v>11123392</v>
      </c>
      <c r="M23" s="54" t="s">
        <v>120</v>
      </c>
      <c r="N23" s="53">
        <v>11086406</v>
      </c>
      <c r="O23" s="54" t="s">
        <v>120</v>
      </c>
      <c r="P23" s="53">
        <v>11003615</v>
      </c>
      <c r="Q23" s="54" t="s">
        <v>120</v>
      </c>
      <c r="R23" s="53">
        <v>10926807</v>
      </c>
      <c r="S23" s="54" t="s">
        <v>120</v>
      </c>
      <c r="T23" s="53">
        <v>10858018</v>
      </c>
      <c r="U23" s="54" t="s">
        <v>120</v>
      </c>
    </row>
    <row r="24" spans="1:21" x14ac:dyDescent="0.2">
      <c r="A24" s="52" t="s">
        <v>21</v>
      </c>
      <c r="B24" s="53">
        <v>44009971</v>
      </c>
      <c r="C24" s="54" t="s">
        <v>120</v>
      </c>
      <c r="D24" s="53">
        <v>44784666</v>
      </c>
      <c r="E24" s="54" t="s">
        <v>120</v>
      </c>
      <c r="F24" s="53">
        <v>45668939</v>
      </c>
      <c r="G24" s="54" t="s">
        <v>120</v>
      </c>
      <c r="H24" s="53">
        <v>46239273</v>
      </c>
      <c r="I24" s="54" t="s">
        <v>120</v>
      </c>
      <c r="J24" s="53">
        <v>46486619</v>
      </c>
      <c r="K24" s="54" t="s">
        <v>120</v>
      </c>
      <c r="L24" s="53">
        <v>46667174</v>
      </c>
      <c r="M24" s="54" t="s">
        <v>120</v>
      </c>
      <c r="N24" s="53">
        <v>46818219</v>
      </c>
      <c r="O24" s="54" t="s">
        <v>120</v>
      </c>
      <c r="P24" s="53">
        <v>46727890</v>
      </c>
      <c r="Q24" s="54" t="s">
        <v>120</v>
      </c>
      <c r="R24" s="53">
        <v>46512199</v>
      </c>
      <c r="S24" s="54" t="s">
        <v>120</v>
      </c>
      <c r="T24" s="53">
        <v>46449565</v>
      </c>
      <c r="U24" s="54" t="s">
        <v>120</v>
      </c>
    </row>
    <row r="25" spans="1:21" x14ac:dyDescent="0.2">
      <c r="A25" s="52" t="s">
        <v>30</v>
      </c>
      <c r="B25" s="53">
        <v>63229635</v>
      </c>
      <c r="C25" s="54" t="s">
        <v>120</v>
      </c>
      <c r="D25" s="53">
        <v>63645065</v>
      </c>
      <c r="E25" s="54" t="s">
        <v>120</v>
      </c>
      <c r="F25" s="53">
        <v>64007193</v>
      </c>
      <c r="G25" s="54" t="s">
        <v>120</v>
      </c>
      <c r="H25" s="53">
        <v>64350226</v>
      </c>
      <c r="I25" s="54" t="s">
        <v>120</v>
      </c>
      <c r="J25" s="53">
        <v>64658856</v>
      </c>
      <c r="K25" s="54" t="s">
        <v>120</v>
      </c>
      <c r="L25" s="53">
        <v>64978721</v>
      </c>
      <c r="M25" s="54" t="s">
        <v>120</v>
      </c>
      <c r="N25" s="53">
        <v>65276983</v>
      </c>
      <c r="O25" s="54" t="s">
        <v>121</v>
      </c>
      <c r="P25" s="53">
        <v>65600350</v>
      </c>
      <c r="Q25" s="54" t="s">
        <v>120</v>
      </c>
      <c r="R25" s="53">
        <v>65889148</v>
      </c>
      <c r="S25" s="54" t="s">
        <v>120</v>
      </c>
      <c r="T25" s="53">
        <v>66415161</v>
      </c>
      <c r="U25" s="54" t="s">
        <v>125</v>
      </c>
    </row>
    <row r="26" spans="1:21" x14ac:dyDescent="0.2">
      <c r="A26" s="52" t="s">
        <v>131</v>
      </c>
      <c r="B26" s="53">
        <v>61399733</v>
      </c>
      <c r="C26" s="54" t="s">
        <v>120</v>
      </c>
      <c r="D26" s="53">
        <v>61795238</v>
      </c>
      <c r="E26" s="54" t="s">
        <v>120</v>
      </c>
      <c r="F26" s="53">
        <v>62134866</v>
      </c>
      <c r="G26" s="54" t="s">
        <v>120</v>
      </c>
      <c r="H26" s="53">
        <v>62465709</v>
      </c>
      <c r="I26" s="54" t="s">
        <v>120</v>
      </c>
      <c r="J26" s="53">
        <v>62765235</v>
      </c>
      <c r="K26" s="54" t="s">
        <v>120</v>
      </c>
      <c r="L26" s="53">
        <v>63070344</v>
      </c>
      <c r="M26" s="54" t="s">
        <v>120</v>
      </c>
      <c r="N26" s="53">
        <v>63375971</v>
      </c>
      <c r="O26" s="54" t="s">
        <v>120</v>
      </c>
      <c r="P26" s="53">
        <v>63697865</v>
      </c>
      <c r="Q26" s="54" t="s">
        <v>120</v>
      </c>
      <c r="R26" s="54" t="s">
        <v>132</v>
      </c>
      <c r="S26" s="54" t="s">
        <v>120</v>
      </c>
      <c r="T26" s="54" t="s">
        <v>132</v>
      </c>
      <c r="U26" s="54" t="s">
        <v>120</v>
      </c>
    </row>
    <row r="27" spans="1:21" x14ac:dyDescent="0.2">
      <c r="A27" s="52" t="s">
        <v>69</v>
      </c>
      <c r="B27" s="53">
        <v>4312487</v>
      </c>
      <c r="C27" s="54" t="s">
        <v>120</v>
      </c>
      <c r="D27" s="53">
        <v>4313530</v>
      </c>
      <c r="E27" s="54" t="s">
        <v>120</v>
      </c>
      <c r="F27" s="53">
        <v>4311967</v>
      </c>
      <c r="G27" s="54" t="s">
        <v>120</v>
      </c>
      <c r="H27" s="53">
        <v>4309796</v>
      </c>
      <c r="I27" s="54" t="s">
        <v>120</v>
      </c>
      <c r="J27" s="53">
        <v>4302847</v>
      </c>
      <c r="K27" s="54" t="s">
        <v>120</v>
      </c>
      <c r="L27" s="53">
        <v>4289857</v>
      </c>
      <c r="M27" s="54" t="s">
        <v>120</v>
      </c>
      <c r="N27" s="53">
        <v>4275984</v>
      </c>
      <c r="O27" s="54" t="s">
        <v>120</v>
      </c>
      <c r="P27" s="53">
        <v>4262140</v>
      </c>
      <c r="Q27" s="54" t="s">
        <v>120</v>
      </c>
      <c r="R27" s="53">
        <v>4246809</v>
      </c>
      <c r="S27" s="54" t="s">
        <v>120</v>
      </c>
      <c r="T27" s="53">
        <v>4225316</v>
      </c>
      <c r="U27" s="54" t="s">
        <v>120</v>
      </c>
    </row>
    <row r="28" spans="1:21" x14ac:dyDescent="0.2">
      <c r="A28" s="52" t="s">
        <v>133</v>
      </c>
      <c r="B28" s="53">
        <v>58064214</v>
      </c>
      <c r="C28" s="54" t="s">
        <v>120</v>
      </c>
      <c r="D28" s="53">
        <v>58223744</v>
      </c>
      <c r="E28" s="54" t="s">
        <v>120</v>
      </c>
      <c r="F28" s="53">
        <v>58652875</v>
      </c>
      <c r="G28" s="54" t="s">
        <v>120</v>
      </c>
      <c r="H28" s="53">
        <v>59000586</v>
      </c>
      <c r="I28" s="54" t="s">
        <v>120</v>
      </c>
      <c r="J28" s="53">
        <v>59190143</v>
      </c>
      <c r="K28" s="54" t="s">
        <v>120</v>
      </c>
      <c r="L28" s="53">
        <v>59364690</v>
      </c>
      <c r="M28" s="54" t="s">
        <v>120</v>
      </c>
      <c r="N28" s="53">
        <v>59394207</v>
      </c>
      <c r="O28" s="54" t="s">
        <v>120</v>
      </c>
      <c r="P28" s="53">
        <v>59685227</v>
      </c>
      <c r="Q28" s="54" t="s">
        <v>120</v>
      </c>
      <c r="R28" s="53">
        <v>60782668</v>
      </c>
      <c r="S28" s="54" t="s">
        <v>120</v>
      </c>
      <c r="T28" s="53">
        <v>60795612</v>
      </c>
      <c r="U28" s="54" t="s">
        <v>120</v>
      </c>
    </row>
    <row r="29" spans="1:21" x14ac:dyDescent="0.2">
      <c r="A29" s="52" t="s">
        <v>134</v>
      </c>
      <c r="B29" s="53">
        <v>744013</v>
      </c>
      <c r="C29" s="54" t="s">
        <v>120</v>
      </c>
      <c r="D29" s="53">
        <v>757916</v>
      </c>
      <c r="E29" s="54" t="s">
        <v>120</v>
      </c>
      <c r="F29" s="53">
        <v>776333</v>
      </c>
      <c r="G29" s="54" t="s">
        <v>120</v>
      </c>
      <c r="H29" s="53">
        <v>796930</v>
      </c>
      <c r="I29" s="54" t="s">
        <v>120</v>
      </c>
      <c r="J29" s="53">
        <v>819140</v>
      </c>
      <c r="K29" s="54" t="s">
        <v>120</v>
      </c>
      <c r="L29" s="53">
        <v>839751</v>
      </c>
      <c r="M29" s="54" t="s">
        <v>120</v>
      </c>
      <c r="N29" s="53">
        <v>862011</v>
      </c>
      <c r="O29" s="54" t="s">
        <v>120</v>
      </c>
      <c r="P29" s="53">
        <v>865878</v>
      </c>
      <c r="Q29" s="54" t="s">
        <v>120</v>
      </c>
      <c r="R29" s="53">
        <v>858000</v>
      </c>
      <c r="S29" s="54" t="s">
        <v>120</v>
      </c>
      <c r="T29" s="53">
        <v>847008</v>
      </c>
      <c r="U29" s="54" t="s">
        <v>120</v>
      </c>
    </row>
    <row r="30" spans="1:21" x14ac:dyDescent="0.2">
      <c r="A30" s="52" t="s">
        <v>16</v>
      </c>
      <c r="B30" s="53">
        <v>2227874</v>
      </c>
      <c r="C30" s="54" t="s">
        <v>120</v>
      </c>
      <c r="D30" s="53">
        <v>2208840</v>
      </c>
      <c r="E30" s="54" t="s">
        <v>120</v>
      </c>
      <c r="F30" s="53">
        <v>2191810</v>
      </c>
      <c r="G30" s="54" t="s">
        <v>120</v>
      </c>
      <c r="H30" s="53">
        <v>2162834</v>
      </c>
      <c r="I30" s="54" t="s">
        <v>120</v>
      </c>
      <c r="J30" s="53">
        <v>2120504</v>
      </c>
      <c r="K30" s="54" t="s">
        <v>120</v>
      </c>
      <c r="L30" s="53">
        <v>2074605</v>
      </c>
      <c r="M30" s="54" t="s">
        <v>120</v>
      </c>
      <c r="N30" s="53">
        <v>2044813</v>
      </c>
      <c r="O30" s="54" t="s">
        <v>120</v>
      </c>
      <c r="P30" s="53">
        <v>2023825</v>
      </c>
      <c r="Q30" s="54" t="s">
        <v>120</v>
      </c>
      <c r="R30" s="53">
        <v>2001468</v>
      </c>
      <c r="S30" s="54" t="s">
        <v>120</v>
      </c>
      <c r="T30" s="53">
        <v>1986096</v>
      </c>
      <c r="U30" s="54" t="s">
        <v>120</v>
      </c>
    </row>
    <row r="31" spans="1:21" x14ac:dyDescent="0.2">
      <c r="A31" s="52" t="s">
        <v>2</v>
      </c>
      <c r="B31" s="53">
        <v>3289835</v>
      </c>
      <c r="C31" s="54" t="s">
        <v>120</v>
      </c>
      <c r="D31" s="53">
        <v>3249983</v>
      </c>
      <c r="E31" s="54" t="s">
        <v>120</v>
      </c>
      <c r="F31" s="53">
        <v>3212605</v>
      </c>
      <c r="G31" s="54" t="s">
        <v>120</v>
      </c>
      <c r="H31" s="53">
        <v>3183856</v>
      </c>
      <c r="I31" s="54" t="s">
        <v>120</v>
      </c>
      <c r="J31" s="53">
        <v>3141976</v>
      </c>
      <c r="K31" s="54" t="s">
        <v>120</v>
      </c>
      <c r="L31" s="53">
        <v>3052588</v>
      </c>
      <c r="M31" s="54" t="s">
        <v>120</v>
      </c>
      <c r="N31" s="53">
        <v>3003641</v>
      </c>
      <c r="O31" s="54" t="s">
        <v>120</v>
      </c>
      <c r="P31" s="53">
        <v>2971905</v>
      </c>
      <c r="Q31" s="54" t="s">
        <v>120</v>
      </c>
      <c r="R31" s="53">
        <v>2943472</v>
      </c>
      <c r="S31" s="54" t="s">
        <v>120</v>
      </c>
      <c r="T31" s="53">
        <v>2921262</v>
      </c>
      <c r="U31" s="54" t="s">
        <v>120</v>
      </c>
    </row>
    <row r="32" spans="1:21" x14ac:dyDescent="0.2">
      <c r="A32" s="52" t="s">
        <v>17</v>
      </c>
      <c r="B32" s="53">
        <v>469086</v>
      </c>
      <c r="C32" s="54" t="s">
        <v>120</v>
      </c>
      <c r="D32" s="53">
        <v>476187</v>
      </c>
      <c r="E32" s="54" t="s">
        <v>120</v>
      </c>
      <c r="F32" s="53">
        <v>483799</v>
      </c>
      <c r="G32" s="54" t="s">
        <v>120</v>
      </c>
      <c r="H32" s="53">
        <v>493500</v>
      </c>
      <c r="I32" s="54" t="s">
        <v>120</v>
      </c>
      <c r="J32" s="53">
        <v>502066</v>
      </c>
      <c r="K32" s="54" t="s">
        <v>120</v>
      </c>
      <c r="L32" s="53">
        <v>511840</v>
      </c>
      <c r="M32" s="54" t="s">
        <v>120</v>
      </c>
      <c r="N32" s="53">
        <v>524853</v>
      </c>
      <c r="O32" s="54" t="s">
        <v>121</v>
      </c>
      <c r="P32" s="53">
        <v>537039</v>
      </c>
      <c r="Q32" s="54" t="s">
        <v>120</v>
      </c>
      <c r="R32" s="53">
        <v>549680</v>
      </c>
      <c r="S32" s="54" t="s">
        <v>120</v>
      </c>
      <c r="T32" s="53">
        <v>562958</v>
      </c>
      <c r="U32" s="54" t="s">
        <v>120</v>
      </c>
    </row>
    <row r="33" spans="1:21" x14ac:dyDescent="0.2">
      <c r="A33" s="52" t="s">
        <v>11</v>
      </c>
      <c r="B33" s="53">
        <v>10076581</v>
      </c>
      <c r="C33" s="54" t="s">
        <v>120</v>
      </c>
      <c r="D33" s="53">
        <v>10066158</v>
      </c>
      <c r="E33" s="54" t="s">
        <v>120</v>
      </c>
      <c r="F33" s="53">
        <v>10045401</v>
      </c>
      <c r="G33" s="54" t="s">
        <v>120</v>
      </c>
      <c r="H33" s="53">
        <v>10030975</v>
      </c>
      <c r="I33" s="54" t="s">
        <v>120</v>
      </c>
      <c r="J33" s="53">
        <v>10014324</v>
      </c>
      <c r="K33" s="54" t="s">
        <v>120</v>
      </c>
      <c r="L33" s="53">
        <v>9985722</v>
      </c>
      <c r="M33" s="54" t="s">
        <v>120</v>
      </c>
      <c r="N33" s="53">
        <v>9931925</v>
      </c>
      <c r="O33" s="54" t="s">
        <v>121</v>
      </c>
      <c r="P33" s="53">
        <v>9908798</v>
      </c>
      <c r="Q33" s="54" t="s">
        <v>120</v>
      </c>
      <c r="R33" s="53">
        <v>9877365</v>
      </c>
      <c r="S33" s="54" t="s">
        <v>120</v>
      </c>
      <c r="T33" s="53">
        <v>9855571</v>
      </c>
      <c r="U33" s="54" t="s">
        <v>120</v>
      </c>
    </row>
    <row r="34" spans="1:21" x14ac:dyDescent="0.2">
      <c r="A34" s="52" t="s">
        <v>0</v>
      </c>
      <c r="B34" s="53">
        <v>404999</v>
      </c>
      <c r="C34" s="54" t="s">
        <v>120</v>
      </c>
      <c r="D34" s="53">
        <v>405616</v>
      </c>
      <c r="E34" s="54" t="s">
        <v>120</v>
      </c>
      <c r="F34" s="53">
        <v>407832</v>
      </c>
      <c r="G34" s="54" t="s">
        <v>120</v>
      </c>
      <c r="H34" s="53">
        <v>410926</v>
      </c>
      <c r="I34" s="54" t="s">
        <v>120</v>
      </c>
      <c r="J34" s="53">
        <v>414027</v>
      </c>
      <c r="K34" s="54" t="s">
        <v>120</v>
      </c>
      <c r="L34" s="53">
        <v>414989</v>
      </c>
      <c r="M34" s="54" t="s">
        <v>120</v>
      </c>
      <c r="N34" s="53">
        <v>417546</v>
      </c>
      <c r="O34" s="54" t="s">
        <v>120</v>
      </c>
      <c r="P34" s="53">
        <v>421364</v>
      </c>
      <c r="Q34" s="54" t="s">
        <v>120</v>
      </c>
      <c r="R34" s="53">
        <v>425384</v>
      </c>
      <c r="S34" s="54" t="s">
        <v>120</v>
      </c>
      <c r="T34" s="53">
        <v>429344</v>
      </c>
      <c r="U34" s="54" t="s">
        <v>120</v>
      </c>
    </row>
    <row r="35" spans="1:21" x14ac:dyDescent="0.2">
      <c r="A35" s="52" t="s">
        <v>19</v>
      </c>
      <c r="B35" s="53">
        <v>16334210</v>
      </c>
      <c r="C35" s="54" t="s">
        <v>120</v>
      </c>
      <c r="D35" s="53">
        <v>16357992</v>
      </c>
      <c r="E35" s="54" t="s">
        <v>120</v>
      </c>
      <c r="F35" s="53">
        <v>16405399</v>
      </c>
      <c r="G35" s="54" t="s">
        <v>120</v>
      </c>
      <c r="H35" s="53">
        <v>16485787</v>
      </c>
      <c r="I35" s="54" t="s">
        <v>120</v>
      </c>
      <c r="J35" s="53">
        <v>16574989</v>
      </c>
      <c r="K35" s="54" t="s">
        <v>120</v>
      </c>
      <c r="L35" s="53">
        <v>16655799</v>
      </c>
      <c r="M35" s="54" t="s">
        <v>120</v>
      </c>
      <c r="N35" s="53">
        <v>16730348</v>
      </c>
      <c r="O35" s="54" t="s">
        <v>120</v>
      </c>
      <c r="P35" s="53">
        <v>16779575</v>
      </c>
      <c r="Q35" s="54" t="s">
        <v>120</v>
      </c>
      <c r="R35" s="53">
        <v>16829289</v>
      </c>
      <c r="S35" s="54" t="s">
        <v>120</v>
      </c>
      <c r="T35" s="53">
        <v>16900726</v>
      </c>
      <c r="U35" s="54" t="s">
        <v>120</v>
      </c>
    </row>
    <row r="36" spans="1:21" x14ac:dyDescent="0.2">
      <c r="A36" s="52" t="s">
        <v>14</v>
      </c>
      <c r="B36" s="53">
        <v>8254298</v>
      </c>
      <c r="C36" s="54" t="s">
        <v>120</v>
      </c>
      <c r="D36" s="53">
        <v>8282984</v>
      </c>
      <c r="E36" s="54" t="s">
        <v>120</v>
      </c>
      <c r="F36" s="53">
        <v>8307989</v>
      </c>
      <c r="G36" s="54" t="s">
        <v>120</v>
      </c>
      <c r="H36" s="53">
        <v>8335003</v>
      </c>
      <c r="I36" s="54" t="s">
        <v>120</v>
      </c>
      <c r="J36" s="53">
        <v>8351643</v>
      </c>
      <c r="K36" s="54" t="s">
        <v>120</v>
      </c>
      <c r="L36" s="53">
        <v>8375164</v>
      </c>
      <c r="M36" s="54" t="s">
        <v>120</v>
      </c>
      <c r="N36" s="53">
        <v>8408121</v>
      </c>
      <c r="O36" s="54" t="s">
        <v>120</v>
      </c>
      <c r="P36" s="53">
        <v>8451860</v>
      </c>
      <c r="Q36" s="54" t="s">
        <v>120</v>
      </c>
      <c r="R36" s="53">
        <v>8506889</v>
      </c>
      <c r="S36" s="54" t="s">
        <v>120</v>
      </c>
      <c r="T36" s="53">
        <v>8576261</v>
      </c>
      <c r="U36" s="54" t="s">
        <v>120</v>
      </c>
    </row>
    <row r="37" spans="1:21" x14ac:dyDescent="0.2">
      <c r="A37" s="52" t="s">
        <v>13</v>
      </c>
      <c r="B37" s="53">
        <v>38157055</v>
      </c>
      <c r="C37" s="54" t="s">
        <v>120</v>
      </c>
      <c r="D37" s="53">
        <v>38125479</v>
      </c>
      <c r="E37" s="54" t="s">
        <v>120</v>
      </c>
      <c r="F37" s="53">
        <v>38115641</v>
      </c>
      <c r="G37" s="54" t="s">
        <v>120</v>
      </c>
      <c r="H37" s="53">
        <v>38135876</v>
      </c>
      <c r="I37" s="54" t="s">
        <v>120</v>
      </c>
      <c r="J37" s="53">
        <v>38022869</v>
      </c>
      <c r="K37" s="54" t="s">
        <v>120</v>
      </c>
      <c r="L37" s="53">
        <v>38062718</v>
      </c>
      <c r="M37" s="54" t="s">
        <v>120</v>
      </c>
      <c r="N37" s="53">
        <v>38063792</v>
      </c>
      <c r="O37" s="54" t="s">
        <v>120</v>
      </c>
      <c r="P37" s="53">
        <v>38062535</v>
      </c>
      <c r="Q37" s="54" t="s">
        <v>120</v>
      </c>
      <c r="R37" s="53">
        <v>38017856</v>
      </c>
      <c r="S37" s="54" t="s">
        <v>120</v>
      </c>
      <c r="T37" s="53">
        <v>38005614</v>
      </c>
      <c r="U37" s="54" t="s">
        <v>120</v>
      </c>
    </row>
    <row r="38" spans="1:21" x14ac:dyDescent="0.2">
      <c r="A38" s="52" t="s">
        <v>7</v>
      </c>
      <c r="B38" s="53">
        <v>10511988</v>
      </c>
      <c r="C38" s="54" t="s">
        <v>120</v>
      </c>
      <c r="D38" s="53">
        <v>10532588</v>
      </c>
      <c r="E38" s="54" t="s">
        <v>120</v>
      </c>
      <c r="F38" s="53">
        <v>10553339</v>
      </c>
      <c r="G38" s="54" t="s">
        <v>120</v>
      </c>
      <c r="H38" s="53">
        <v>10563014</v>
      </c>
      <c r="I38" s="54" t="s">
        <v>120</v>
      </c>
      <c r="J38" s="53">
        <v>10573479</v>
      </c>
      <c r="K38" s="54" t="s">
        <v>120</v>
      </c>
      <c r="L38" s="53">
        <v>10572721</v>
      </c>
      <c r="M38" s="54" t="s">
        <v>120</v>
      </c>
      <c r="N38" s="53">
        <v>10542398</v>
      </c>
      <c r="O38" s="54" t="s">
        <v>120</v>
      </c>
      <c r="P38" s="53">
        <v>10487289</v>
      </c>
      <c r="Q38" s="54" t="s">
        <v>120</v>
      </c>
      <c r="R38" s="53">
        <v>10427301</v>
      </c>
      <c r="S38" s="54" t="s">
        <v>120</v>
      </c>
      <c r="T38" s="53">
        <v>10374822</v>
      </c>
      <c r="U38" s="54" t="s">
        <v>135</v>
      </c>
    </row>
    <row r="39" spans="1:21" x14ac:dyDescent="0.2">
      <c r="A39" s="52" t="s">
        <v>86</v>
      </c>
      <c r="B39" s="53">
        <v>21257016</v>
      </c>
      <c r="C39" s="54" t="s">
        <v>120</v>
      </c>
      <c r="D39" s="53">
        <v>21130503</v>
      </c>
      <c r="E39" s="54" t="s">
        <v>120</v>
      </c>
      <c r="F39" s="53">
        <v>20635460</v>
      </c>
      <c r="G39" s="54" t="s">
        <v>120</v>
      </c>
      <c r="H39" s="53">
        <v>20440290</v>
      </c>
      <c r="I39" s="54" t="s">
        <v>120</v>
      </c>
      <c r="J39" s="53">
        <v>20294683</v>
      </c>
      <c r="K39" s="54" t="s">
        <v>120</v>
      </c>
      <c r="L39" s="53">
        <v>20199059</v>
      </c>
      <c r="M39" s="54" t="s">
        <v>120</v>
      </c>
      <c r="N39" s="53">
        <v>20095996</v>
      </c>
      <c r="O39" s="54" t="s">
        <v>120</v>
      </c>
      <c r="P39" s="53">
        <v>20020074</v>
      </c>
      <c r="Q39" s="54" t="s">
        <v>120</v>
      </c>
      <c r="R39" s="53">
        <v>19947311</v>
      </c>
      <c r="S39" s="54" t="s">
        <v>135</v>
      </c>
      <c r="T39" s="53">
        <v>19870647</v>
      </c>
      <c r="U39" s="54" t="s">
        <v>135</v>
      </c>
    </row>
    <row r="40" spans="1:21" x14ac:dyDescent="0.2">
      <c r="A40" s="52" t="s">
        <v>8</v>
      </c>
      <c r="B40" s="53">
        <v>2003358</v>
      </c>
      <c r="C40" s="54" t="s">
        <v>120</v>
      </c>
      <c r="D40" s="53">
        <v>2010377</v>
      </c>
      <c r="E40" s="54" t="s">
        <v>120</v>
      </c>
      <c r="F40" s="53">
        <v>2010269</v>
      </c>
      <c r="G40" s="54" t="s">
        <v>121</v>
      </c>
      <c r="H40" s="53">
        <v>2032362</v>
      </c>
      <c r="I40" s="54" t="s">
        <v>120</v>
      </c>
      <c r="J40" s="53">
        <v>2046976</v>
      </c>
      <c r="K40" s="54" t="s">
        <v>120</v>
      </c>
      <c r="L40" s="53">
        <v>2050189</v>
      </c>
      <c r="M40" s="54" t="s">
        <v>120</v>
      </c>
      <c r="N40" s="53">
        <v>2055496</v>
      </c>
      <c r="O40" s="54" t="s">
        <v>120</v>
      </c>
      <c r="P40" s="53">
        <v>2058821</v>
      </c>
      <c r="Q40" s="54" t="s">
        <v>120</v>
      </c>
      <c r="R40" s="53">
        <v>2061085</v>
      </c>
      <c r="S40" s="54" t="s">
        <v>120</v>
      </c>
      <c r="T40" s="53">
        <v>2062874</v>
      </c>
      <c r="U40" s="54" t="s">
        <v>120</v>
      </c>
    </row>
    <row r="41" spans="1:21" x14ac:dyDescent="0.2">
      <c r="A41" s="52" t="s">
        <v>136</v>
      </c>
      <c r="B41" s="53">
        <v>5372928</v>
      </c>
      <c r="C41" s="54" t="s">
        <v>120</v>
      </c>
      <c r="D41" s="53">
        <v>5373180</v>
      </c>
      <c r="E41" s="54" t="s">
        <v>120</v>
      </c>
      <c r="F41" s="53">
        <v>5376064</v>
      </c>
      <c r="G41" s="54" t="s">
        <v>120</v>
      </c>
      <c r="H41" s="53">
        <v>5382401</v>
      </c>
      <c r="I41" s="54" t="s">
        <v>120</v>
      </c>
      <c r="J41" s="53">
        <v>5390410</v>
      </c>
      <c r="K41" s="54" t="s">
        <v>120</v>
      </c>
      <c r="L41" s="53">
        <v>5392446</v>
      </c>
      <c r="M41" s="54" t="s">
        <v>120</v>
      </c>
      <c r="N41" s="53">
        <v>5404322</v>
      </c>
      <c r="O41" s="54" t="s">
        <v>120</v>
      </c>
      <c r="P41" s="53">
        <v>5410836</v>
      </c>
      <c r="Q41" s="54" t="s">
        <v>120</v>
      </c>
      <c r="R41" s="53">
        <v>5415949</v>
      </c>
      <c r="S41" s="54" t="s">
        <v>120</v>
      </c>
      <c r="T41" s="53">
        <v>5421349</v>
      </c>
      <c r="U41" s="54" t="s">
        <v>120</v>
      </c>
    </row>
    <row r="42" spans="1:21" x14ac:dyDescent="0.2">
      <c r="A42" s="52" t="s">
        <v>31</v>
      </c>
      <c r="B42" s="53">
        <v>5255580</v>
      </c>
      <c r="C42" s="54" t="s">
        <v>120</v>
      </c>
      <c r="D42" s="53">
        <v>5276955</v>
      </c>
      <c r="E42" s="54" t="s">
        <v>120</v>
      </c>
      <c r="F42" s="53">
        <v>5300484</v>
      </c>
      <c r="G42" s="54" t="s">
        <v>120</v>
      </c>
      <c r="H42" s="53">
        <v>5326314</v>
      </c>
      <c r="I42" s="54" t="s">
        <v>120</v>
      </c>
      <c r="J42" s="53">
        <v>5351427</v>
      </c>
      <c r="K42" s="54" t="s">
        <v>120</v>
      </c>
      <c r="L42" s="53">
        <v>5375276</v>
      </c>
      <c r="M42" s="54" t="s">
        <v>120</v>
      </c>
      <c r="N42" s="53">
        <v>5401267</v>
      </c>
      <c r="O42" s="54" t="s">
        <v>120</v>
      </c>
      <c r="P42" s="53">
        <v>5426674</v>
      </c>
      <c r="Q42" s="54" t="s">
        <v>120</v>
      </c>
      <c r="R42" s="53">
        <v>5451270</v>
      </c>
      <c r="S42" s="54" t="s">
        <v>120</v>
      </c>
      <c r="T42" s="53">
        <v>5471753</v>
      </c>
      <c r="U42" s="54" t="s">
        <v>120</v>
      </c>
    </row>
    <row r="43" spans="1:21" x14ac:dyDescent="0.2">
      <c r="A43" s="52" t="s">
        <v>29</v>
      </c>
      <c r="B43" s="53">
        <v>9047752</v>
      </c>
      <c r="C43" s="54" t="s">
        <v>120</v>
      </c>
      <c r="D43" s="53">
        <v>9113257</v>
      </c>
      <c r="E43" s="54" t="s">
        <v>120</v>
      </c>
      <c r="F43" s="53">
        <v>9182927</v>
      </c>
      <c r="G43" s="54" t="s">
        <v>120</v>
      </c>
      <c r="H43" s="53">
        <v>9256347</v>
      </c>
      <c r="I43" s="54" t="s">
        <v>120</v>
      </c>
      <c r="J43" s="53">
        <v>9340682</v>
      </c>
      <c r="K43" s="54" t="s">
        <v>120</v>
      </c>
      <c r="L43" s="53">
        <v>9415570</v>
      </c>
      <c r="M43" s="54" t="s">
        <v>120</v>
      </c>
      <c r="N43" s="53">
        <v>9482855</v>
      </c>
      <c r="O43" s="54" t="s">
        <v>120</v>
      </c>
      <c r="P43" s="53">
        <v>9555893</v>
      </c>
      <c r="Q43" s="54" t="s">
        <v>120</v>
      </c>
      <c r="R43" s="53">
        <v>9644864</v>
      </c>
      <c r="S43" s="54" t="s">
        <v>120</v>
      </c>
      <c r="T43" s="53">
        <v>9747355</v>
      </c>
      <c r="U43" s="54" t="s">
        <v>120</v>
      </c>
    </row>
    <row r="44" spans="1:21" x14ac:dyDescent="0.2">
      <c r="A44" s="52" t="s">
        <v>24</v>
      </c>
      <c r="B44" s="53">
        <v>60620361</v>
      </c>
      <c r="C44" s="54" t="s">
        <v>120</v>
      </c>
      <c r="D44" s="53">
        <v>61073279</v>
      </c>
      <c r="E44" s="54" t="s">
        <v>120</v>
      </c>
      <c r="F44" s="53">
        <v>61571647</v>
      </c>
      <c r="G44" s="54" t="s">
        <v>120</v>
      </c>
      <c r="H44" s="53">
        <v>62042343</v>
      </c>
      <c r="I44" s="54" t="s">
        <v>120</v>
      </c>
      <c r="J44" s="53">
        <v>62510197</v>
      </c>
      <c r="K44" s="54" t="s">
        <v>120</v>
      </c>
      <c r="L44" s="53">
        <v>63022532</v>
      </c>
      <c r="M44" s="54" t="s">
        <v>120</v>
      </c>
      <c r="N44" s="53">
        <v>63495303</v>
      </c>
      <c r="O44" s="54" t="s">
        <v>120</v>
      </c>
      <c r="P44" s="53">
        <v>63905297</v>
      </c>
      <c r="Q44" s="54" t="s">
        <v>120</v>
      </c>
      <c r="R44" s="53">
        <v>64351155</v>
      </c>
      <c r="S44" s="54" t="s">
        <v>120</v>
      </c>
      <c r="T44" s="53">
        <v>64875165</v>
      </c>
      <c r="U44" s="54" t="s">
        <v>135</v>
      </c>
    </row>
    <row r="45" spans="1:21" x14ac:dyDescent="0.2">
      <c r="A45" s="52" t="s">
        <v>137</v>
      </c>
      <c r="B45" s="53">
        <v>501411612</v>
      </c>
      <c r="C45" s="54" t="s">
        <v>120</v>
      </c>
      <c r="D45" s="53">
        <v>503324749</v>
      </c>
      <c r="E45" s="54" t="s">
        <v>120</v>
      </c>
      <c r="F45" s="53">
        <v>505385019</v>
      </c>
      <c r="G45" s="54" t="s">
        <v>120</v>
      </c>
      <c r="H45" s="53">
        <v>507244444</v>
      </c>
      <c r="I45" s="54" t="s">
        <v>120</v>
      </c>
      <c r="J45" s="53">
        <v>508382341</v>
      </c>
      <c r="K45" s="54" t="s">
        <v>121</v>
      </c>
      <c r="L45" s="53">
        <v>508239743</v>
      </c>
      <c r="M45" s="54" t="s">
        <v>121</v>
      </c>
      <c r="N45" s="53">
        <v>509402265</v>
      </c>
      <c r="O45" s="54" t="s">
        <v>121</v>
      </c>
      <c r="P45" s="53">
        <v>510576809</v>
      </c>
      <c r="Q45" s="54" t="s">
        <v>120</v>
      </c>
      <c r="R45" s="53">
        <v>512414845</v>
      </c>
      <c r="S45" s="54" t="s">
        <v>122</v>
      </c>
      <c r="T45" s="53">
        <v>513983815</v>
      </c>
      <c r="U45" s="54" t="s">
        <v>122</v>
      </c>
    </row>
    <row r="46" spans="1:21" x14ac:dyDescent="0.2">
      <c r="A46" s="52" t="s">
        <v>138</v>
      </c>
      <c r="B46" s="53">
        <v>497099125</v>
      </c>
      <c r="C46" s="54" t="s">
        <v>120</v>
      </c>
      <c r="D46" s="53">
        <v>499011219</v>
      </c>
      <c r="E46" s="54" t="s">
        <v>120</v>
      </c>
      <c r="F46" s="53">
        <v>501073052</v>
      </c>
      <c r="G46" s="54" t="s">
        <v>120</v>
      </c>
      <c r="H46" s="53">
        <v>502934648</v>
      </c>
      <c r="I46" s="54" t="s">
        <v>120</v>
      </c>
      <c r="J46" s="53">
        <v>504079494</v>
      </c>
      <c r="K46" s="54" t="s">
        <v>121</v>
      </c>
      <c r="L46" s="53">
        <v>503949886</v>
      </c>
      <c r="M46" s="54" t="s">
        <v>121</v>
      </c>
      <c r="N46" s="53">
        <v>505126281</v>
      </c>
      <c r="O46" s="54" t="s">
        <v>121</v>
      </c>
      <c r="P46" s="53">
        <v>506314669</v>
      </c>
      <c r="Q46" s="54" t="s">
        <v>120</v>
      </c>
      <c r="R46" s="53">
        <v>508168036</v>
      </c>
      <c r="S46" s="54" t="s">
        <v>122</v>
      </c>
      <c r="T46" s="53">
        <v>509758499</v>
      </c>
      <c r="U46" s="54" t="s">
        <v>122</v>
      </c>
    </row>
    <row r="47" spans="1:21" x14ac:dyDescent="0.2">
      <c r="A47" s="52" t="s">
        <v>139</v>
      </c>
      <c r="B47" s="53">
        <v>12434143</v>
      </c>
      <c r="C47" s="54" t="s">
        <v>120</v>
      </c>
      <c r="D47" s="53">
        <v>12532713</v>
      </c>
      <c r="E47" s="54" t="s">
        <v>120</v>
      </c>
      <c r="F47" s="53">
        <v>12681480</v>
      </c>
      <c r="G47" s="54" t="s">
        <v>120</v>
      </c>
      <c r="H47" s="53">
        <v>12856065</v>
      </c>
      <c r="I47" s="54" t="s">
        <v>120</v>
      </c>
      <c r="J47" s="53">
        <v>12997529</v>
      </c>
      <c r="K47" s="54" t="s">
        <v>120</v>
      </c>
      <c r="L47" s="53">
        <v>13145040</v>
      </c>
      <c r="M47" s="54" t="s">
        <v>121</v>
      </c>
      <c r="N47" s="53">
        <v>13296582</v>
      </c>
      <c r="O47" s="54" t="s">
        <v>120</v>
      </c>
      <c r="P47" s="53">
        <v>13449030</v>
      </c>
      <c r="Q47" s="54" t="s">
        <v>120</v>
      </c>
      <c r="R47" s="53">
        <v>13610401</v>
      </c>
      <c r="S47" s="54" t="s">
        <v>120</v>
      </c>
      <c r="T47" s="53">
        <v>13770625</v>
      </c>
      <c r="U47" s="54" t="s">
        <v>120</v>
      </c>
    </row>
    <row r="48" spans="1:21" x14ac:dyDescent="0.2">
      <c r="A48" s="52" t="s">
        <v>140</v>
      </c>
      <c r="B48" s="53">
        <v>299891</v>
      </c>
      <c r="C48" s="54" t="s">
        <v>120</v>
      </c>
      <c r="D48" s="53">
        <v>307672</v>
      </c>
      <c r="E48" s="54" t="s">
        <v>120</v>
      </c>
      <c r="F48" s="53">
        <v>315459</v>
      </c>
      <c r="G48" s="54" t="s">
        <v>120</v>
      </c>
      <c r="H48" s="53">
        <v>319368</v>
      </c>
      <c r="I48" s="54" t="s">
        <v>120</v>
      </c>
      <c r="J48" s="53">
        <v>317630</v>
      </c>
      <c r="K48" s="54" t="s">
        <v>120</v>
      </c>
      <c r="L48" s="53">
        <v>318452</v>
      </c>
      <c r="M48" s="54" t="s">
        <v>120</v>
      </c>
      <c r="N48" s="53">
        <v>319575</v>
      </c>
      <c r="O48" s="54" t="s">
        <v>120</v>
      </c>
      <c r="P48" s="53">
        <v>321857</v>
      </c>
      <c r="Q48" s="54" t="s">
        <v>120</v>
      </c>
      <c r="R48" s="53">
        <v>325671</v>
      </c>
      <c r="S48" s="54" t="s">
        <v>120</v>
      </c>
      <c r="T48" s="53">
        <v>329100</v>
      </c>
      <c r="U48" s="54" t="s">
        <v>120</v>
      </c>
    </row>
    <row r="49" spans="1:21" x14ac:dyDescent="0.2">
      <c r="A49" s="52" t="s">
        <v>141</v>
      </c>
      <c r="B49" s="53">
        <v>34905</v>
      </c>
      <c r="C49" s="54" t="s">
        <v>120</v>
      </c>
      <c r="D49" s="53">
        <v>35168</v>
      </c>
      <c r="E49" s="54" t="s">
        <v>120</v>
      </c>
      <c r="F49" s="53">
        <v>35356</v>
      </c>
      <c r="G49" s="54" t="s">
        <v>120</v>
      </c>
      <c r="H49" s="53">
        <v>35589</v>
      </c>
      <c r="I49" s="54" t="s">
        <v>120</v>
      </c>
      <c r="J49" s="53">
        <v>35894</v>
      </c>
      <c r="K49" s="54" t="s">
        <v>120</v>
      </c>
      <c r="L49" s="53">
        <v>36149</v>
      </c>
      <c r="M49" s="54" t="s">
        <v>120</v>
      </c>
      <c r="N49" s="53">
        <v>36475</v>
      </c>
      <c r="O49" s="54" t="s">
        <v>120</v>
      </c>
      <c r="P49" s="53">
        <v>36838</v>
      </c>
      <c r="Q49" s="54" t="s">
        <v>120</v>
      </c>
      <c r="R49" s="53">
        <v>37129</v>
      </c>
      <c r="S49" s="54" t="s">
        <v>120</v>
      </c>
      <c r="T49" s="53">
        <v>37366</v>
      </c>
      <c r="U49" s="54" t="s">
        <v>120</v>
      </c>
    </row>
    <row r="50" spans="1:21" x14ac:dyDescent="0.2">
      <c r="A50" s="52" t="s">
        <v>12</v>
      </c>
      <c r="B50" s="53">
        <v>4640219</v>
      </c>
      <c r="C50" s="54" t="s">
        <v>120</v>
      </c>
      <c r="D50" s="53">
        <v>4681134</v>
      </c>
      <c r="E50" s="54" t="s">
        <v>120</v>
      </c>
      <c r="F50" s="53">
        <v>4737171</v>
      </c>
      <c r="G50" s="54" t="s">
        <v>120</v>
      </c>
      <c r="H50" s="53">
        <v>4799252</v>
      </c>
      <c r="I50" s="54" t="s">
        <v>120</v>
      </c>
      <c r="J50" s="53">
        <v>4858199</v>
      </c>
      <c r="K50" s="54" t="s">
        <v>120</v>
      </c>
      <c r="L50" s="53">
        <v>4920305</v>
      </c>
      <c r="M50" s="54" t="s">
        <v>120</v>
      </c>
      <c r="N50" s="53">
        <v>4985870</v>
      </c>
      <c r="O50" s="54" t="s">
        <v>120</v>
      </c>
      <c r="P50" s="53">
        <v>5051275</v>
      </c>
      <c r="Q50" s="54" t="s">
        <v>120</v>
      </c>
      <c r="R50" s="53">
        <v>5107970</v>
      </c>
      <c r="S50" s="54" t="s">
        <v>120</v>
      </c>
      <c r="T50" s="53">
        <v>5166493</v>
      </c>
      <c r="U50" s="54" t="s">
        <v>120</v>
      </c>
    </row>
    <row r="51" spans="1:21" x14ac:dyDescent="0.2">
      <c r="A51" s="52" t="s">
        <v>25</v>
      </c>
      <c r="B51" s="53">
        <v>7459128</v>
      </c>
      <c r="C51" s="54" t="s">
        <v>120</v>
      </c>
      <c r="D51" s="53">
        <v>7508739</v>
      </c>
      <c r="E51" s="54" t="s">
        <v>120</v>
      </c>
      <c r="F51" s="53">
        <v>7593494</v>
      </c>
      <c r="G51" s="54" t="s">
        <v>120</v>
      </c>
      <c r="H51" s="53">
        <v>7701856</v>
      </c>
      <c r="I51" s="54" t="s">
        <v>120</v>
      </c>
      <c r="J51" s="53">
        <v>7785806</v>
      </c>
      <c r="K51" s="54" t="s">
        <v>120</v>
      </c>
      <c r="L51" s="53">
        <v>7870134</v>
      </c>
      <c r="M51" s="54" t="s">
        <v>121</v>
      </c>
      <c r="N51" s="53">
        <v>7954662</v>
      </c>
      <c r="O51" s="54" t="s">
        <v>120</v>
      </c>
      <c r="P51" s="53">
        <v>8039060</v>
      </c>
      <c r="Q51" s="54" t="s">
        <v>120</v>
      </c>
      <c r="R51" s="53">
        <v>8139631</v>
      </c>
      <c r="S51" s="54" t="s">
        <v>120</v>
      </c>
      <c r="T51" s="53">
        <v>8237666</v>
      </c>
      <c r="U51" s="54" t="s">
        <v>120</v>
      </c>
    </row>
    <row r="52" spans="1:21" x14ac:dyDescent="0.2">
      <c r="A52" s="52" t="s">
        <v>142</v>
      </c>
      <c r="B52" s="53">
        <v>613109</v>
      </c>
      <c r="C52" s="54" t="s">
        <v>120</v>
      </c>
      <c r="D52" s="53">
        <v>614624</v>
      </c>
      <c r="E52" s="54" t="s">
        <v>120</v>
      </c>
      <c r="F52" s="53">
        <v>615543</v>
      </c>
      <c r="G52" s="54" t="s">
        <v>120</v>
      </c>
      <c r="H52" s="53">
        <v>617157</v>
      </c>
      <c r="I52" s="54" t="s">
        <v>120</v>
      </c>
      <c r="J52" s="53">
        <v>619001</v>
      </c>
      <c r="K52" s="54" t="s">
        <v>120</v>
      </c>
      <c r="L52" s="53">
        <v>619850</v>
      </c>
      <c r="M52" s="54" t="s">
        <v>120</v>
      </c>
      <c r="N52" s="53">
        <v>620308</v>
      </c>
      <c r="O52" s="54" t="s">
        <v>120</v>
      </c>
      <c r="P52" s="53">
        <v>620893</v>
      </c>
      <c r="Q52" s="54" t="s">
        <v>120</v>
      </c>
      <c r="R52" s="53">
        <v>621521</v>
      </c>
      <c r="S52" s="54" t="s">
        <v>120</v>
      </c>
      <c r="T52" s="53">
        <v>622099</v>
      </c>
      <c r="U52" s="54" t="s">
        <v>120</v>
      </c>
    </row>
    <row r="53" spans="1:21" x14ac:dyDescent="0.2">
      <c r="A53" s="52" t="s">
        <v>143</v>
      </c>
      <c r="B53" s="53">
        <v>2038514</v>
      </c>
      <c r="C53" s="54" t="s">
        <v>120</v>
      </c>
      <c r="D53" s="53">
        <v>2041941</v>
      </c>
      <c r="E53" s="54" t="s">
        <v>120</v>
      </c>
      <c r="F53" s="53">
        <v>2045177</v>
      </c>
      <c r="G53" s="54" t="s">
        <v>120</v>
      </c>
      <c r="H53" s="53">
        <v>2048619</v>
      </c>
      <c r="I53" s="54" t="s">
        <v>120</v>
      </c>
      <c r="J53" s="53">
        <v>2052722</v>
      </c>
      <c r="K53" s="54" t="s">
        <v>120</v>
      </c>
      <c r="L53" s="53">
        <v>2057284</v>
      </c>
      <c r="M53" s="54" t="s">
        <v>120</v>
      </c>
      <c r="N53" s="53">
        <v>2059794</v>
      </c>
      <c r="O53" s="54" t="s">
        <v>120</v>
      </c>
      <c r="P53" s="53">
        <v>2062294</v>
      </c>
      <c r="Q53" s="54" t="s">
        <v>120</v>
      </c>
      <c r="R53" s="53">
        <v>2065769</v>
      </c>
      <c r="S53" s="54" t="s">
        <v>120</v>
      </c>
      <c r="T53" s="53">
        <v>2069172</v>
      </c>
      <c r="U53" s="54" t="s">
        <v>120</v>
      </c>
    </row>
    <row r="54" spans="1:21" x14ac:dyDescent="0.2">
      <c r="A54" s="52" t="s">
        <v>144</v>
      </c>
      <c r="B54" s="53">
        <v>3149143</v>
      </c>
      <c r="C54" s="54" t="s">
        <v>120</v>
      </c>
      <c r="D54" s="53">
        <v>3152625</v>
      </c>
      <c r="E54" s="54" t="s">
        <v>120</v>
      </c>
      <c r="F54" s="53">
        <v>3170050</v>
      </c>
      <c r="G54" s="54" t="s">
        <v>120</v>
      </c>
      <c r="H54" s="53">
        <v>3184701</v>
      </c>
      <c r="I54" s="54" t="s">
        <v>120</v>
      </c>
      <c r="J54" s="54" t="s">
        <v>132</v>
      </c>
      <c r="K54" s="54" t="s">
        <v>120</v>
      </c>
      <c r="L54" s="53">
        <v>2831741</v>
      </c>
      <c r="M54" s="54" t="s">
        <v>120</v>
      </c>
      <c r="N54" s="54" t="s">
        <v>132</v>
      </c>
      <c r="O54" s="54" t="s">
        <v>120</v>
      </c>
      <c r="P54" s="54" t="s">
        <v>132</v>
      </c>
      <c r="Q54" s="54" t="s">
        <v>120</v>
      </c>
      <c r="R54" s="53">
        <v>2895947</v>
      </c>
      <c r="S54" s="54" t="s">
        <v>135</v>
      </c>
      <c r="T54" s="53">
        <v>2893005</v>
      </c>
      <c r="U54" s="54" t="s">
        <v>120</v>
      </c>
    </row>
    <row r="55" spans="1:21" x14ac:dyDescent="0.2">
      <c r="A55" s="52" t="s">
        <v>145</v>
      </c>
      <c r="B55" s="53">
        <v>7425487</v>
      </c>
      <c r="C55" s="54" t="s">
        <v>120</v>
      </c>
      <c r="D55" s="53">
        <v>7397651</v>
      </c>
      <c r="E55" s="54" t="s">
        <v>120</v>
      </c>
      <c r="F55" s="53">
        <v>7365507</v>
      </c>
      <c r="G55" s="54" t="s">
        <v>120</v>
      </c>
      <c r="H55" s="53">
        <v>7334937</v>
      </c>
      <c r="I55" s="54" t="s">
        <v>120</v>
      </c>
      <c r="J55" s="53">
        <v>7306677</v>
      </c>
      <c r="K55" s="54" t="s">
        <v>120</v>
      </c>
      <c r="L55" s="53">
        <v>7251549</v>
      </c>
      <c r="M55" s="54" t="s">
        <v>121</v>
      </c>
      <c r="N55" s="53">
        <v>7216649</v>
      </c>
      <c r="O55" s="54" t="s">
        <v>120</v>
      </c>
      <c r="P55" s="53">
        <v>7181505</v>
      </c>
      <c r="Q55" s="54" t="s">
        <v>120</v>
      </c>
      <c r="R55" s="53">
        <v>7146759</v>
      </c>
      <c r="S55" s="54" t="s">
        <v>120</v>
      </c>
      <c r="T55" s="53">
        <v>7114393</v>
      </c>
      <c r="U55" s="54" t="s">
        <v>120</v>
      </c>
    </row>
    <row r="56" spans="1:21" x14ac:dyDescent="0.2">
      <c r="A56" s="52" t="s">
        <v>146</v>
      </c>
      <c r="B56" s="53">
        <v>68860539</v>
      </c>
      <c r="C56" s="54" t="s">
        <v>120</v>
      </c>
      <c r="D56" s="53">
        <v>69729967</v>
      </c>
      <c r="E56" s="54" t="s">
        <v>120</v>
      </c>
      <c r="F56" s="53">
        <v>70586256</v>
      </c>
      <c r="G56" s="54" t="s">
        <v>120</v>
      </c>
      <c r="H56" s="53">
        <v>71517100</v>
      </c>
      <c r="I56" s="54" t="s">
        <v>120</v>
      </c>
      <c r="J56" s="53">
        <v>72561312</v>
      </c>
      <c r="K56" s="54" t="s">
        <v>120</v>
      </c>
      <c r="L56" s="53">
        <v>73722988</v>
      </c>
      <c r="M56" s="54" t="s">
        <v>120</v>
      </c>
      <c r="N56" s="53">
        <v>74724269</v>
      </c>
      <c r="O56" s="54" t="s">
        <v>120</v>
      </c>
      <c r="P56" s="53">
        <v>75627384</v>
      </c>
      <c r="Q56" s="54" t="s">
        <v>120</v>
      </c>
      <c r="R56" s="53">
        <v>76667864</v>
      </c>
      <c r="S56" s="54" t="s">
        <v>120</v>
      </c>
      <c r="T56" s="53">
        <v>77695904</v>
      </c>
      <c r="U56" s="54" t="s">
        <v>120</v>
      </c>
    </row>
    <row r="57" spans="1:21" x14ac:dyDescent="0.2">
      <c r="A57" s="52" t="s">
        <v>147</v>
      </c>
      <c r="B57" s="53">
        <v>78549</v>
      </c>
      <c r="C57" s="54" t="s">
        <v>120</v>
      </c>
      <c r="D57" s="53">
        <v>81222</v>
      </c>
      <c r="E57" s="54" t="s">
        <v>120</v>
      </c>
      <c r="F57" s="53">
        <v>83137</v>
      </c>
      <c r="G57" s="54" t="s">
        <v>120</v>
      </c>
      <c r="H57" s="53">
        <v>84484</v>
      </c>
      <c r="I57" s="54" t="s">
        <v>120</v>
      </c>
      <c r="J57" s="53">
        <v>84082</v>
      </c>
      <c r="K57" s="54" t="s">
        <v>120</v>
      </c>
      <c r="L57" s="53">
        <v>78115</v>
      </c>
      <c r="M57" s="54" t="s">
        <v>120</v>
      </c>
      <c r="N57" s="53">
        <v>78115</v>
      </c>
      <c r="O57" s="54" t="s">
        <v>120</v>
      </c>
      <c r="P57" s="53">
        <v>76246</v>
      </c>
      <c r="Q57" s="54" t="s">
        <v>120</v>
      </c>
      <c r="R57" s="54" t="s">
        <v>132</v>
      </c>
      <c r="S57" s="54" t="s">
        <v>120</v>
      </c>
      <c r="T57" s="54" t="s">
        <v>132</v>
      </c>
      <c r="U57" s="54" t="s">
        <v>120</v>
      </c>
    </row>
    <row r="58" spans="1:21" x14ac:dyDescent="0.2">
      <c r="A58" s="52" t="s">
        <v>148</v>
      </c>
      <c r="B58" s="53">
        <v>9750540</v>
      </c>
      <c r="C58" s="54" t="s">
        <v>120</v>
      </c>
      <c r="D58" s="53">
        <v>9714461</v>
      </c>
      <c r="E58" s="54" t="s">
        <v>120</v>
      </c>
      <c r="F58" s="53">
        <v>9689770</v>
      </c>
      <c r="G58" s="54" t="s">
        <v>120</v>
      </c>
      <c r="H58" s="53">
        <v>9671912</v>
      </c>
      <c r="I58" s="54" t="s">
        <v>120</v>
      </c>
      <c r="J58" s="53">
        <v>9480178</v>
      </c>
      <c r="K58" s="54" t="s">
        <v>120</v>
      </c>
      <c r="L58" s="53">
        <v>9481193</v>
      </c>
      <c r="M58" s="54" t="s">
        <v>120</v>
      </c>
      <c r="N58" s="53">
        <v>9465150</v>
      </c>
      <c r="O58" s="54" t="s">
        <v>120</v>
      </c>
      <c r="P58" s="53">
        <v>9463840</v>
      </c>
      <c r="Q58" s="54" t="s">
        <v>120</v>
      </c>
      <c r="R58" s="53">
        <v>9468154</v>
      </c>
      <c r="S58" s="54" t="s">
        <v>120</v>
      </c>
      <c r="T58" s="53">
        <v>9480868</v>
      </c>
      <c r="U58" s="54" t="s">
        <v>120</v>
      </c>
    </row>
    <row r="59" spans="1:21" x14ac:dyDescent="0.2">
      <c r="A59" s="52" t="s">
        <v>149</v>
      </c>
      <c r="B59" s="53">
        <v>3842650</v>
      </c>
      <c r="C59" s="54" t="s">
        <v>120</v>
      </c>
      <c r="D59" s="53">
        <v>3844017</v>
      </c>
      <c r="E59" s="54" t="s">
        <v>120</v>
      </c>
      <c r="F59" s="53">
        <v>3843846</v>
      </c>
      <c r="G59" s="54" t="s">
        <v>120</v>
      </c>
      <c r="H59" s="53">
        <v>3843998</v>
      </c>
      <c r="I59" s="54" t="s">
        <v>120</v>
      </c>
      <c r="J59" s="53">
        <v>3844046</v>
      </c>
      <c r="K59" s="54" t="s">
        <v>120</v>
      </c>
      <c r="L59" s="53">
        <v>3843183</v>
      </c>
      <c r="M59" s="54" t="s">
        <v>120</v>
      </c>
      <c r="N59" s="53">
        <v>3839265</v>
      </c>
      <c r="O59" s="54" t="s">
        <v>120</v>
      </c>
      <c r="P59" s="54" t="s">
        <v>132</v>
      </c>
      <c r="Q59" s="54" t="s">
        <v>120</v>
      </c>
      <c r="R59" s="54" t="s">
        <v>132</v>
      </c>
      <c r="S59" s="54" t="s">
        <v>120</v>
      </c>
      <c r="T59" s="54" t="s">
        <v>132</v>
      </c>
      <c r="U59" s="54" t="s">
        <v>120</v>
      </c>
    </row>
    <row r="60" spans="1:21" x14ac:dyDescent="0.2">
      <c r="A60" s="52" t="s">
        <v>150</v>
      </c>
      <c r="B60" s="53">
        <v>2100000</v>
      </c>
      <c r="C60" s="54" t="s">
        <v>120</v>
      </c>
      <c r="D60" s="53">
        <v>2126708</v>
      </c>
      <c r="E60" s="54" t="s">
        <v>120</v>
      </c>
      <c r="F60" s="53">
        <v>2153139</v>
      </c>
      <c r="G60" s="54" t="s">
        <v>120</v>
      </c>
      <c r="H60" s="53">
        <v>2180686</v>
      </c>
      <c r="I60" s="54" t="s">
        <v>120</v>
      </c>
      <c r="J60" s="53">
        <v>2208107</v>
      </c>
      <c r="K60" s="54" t="s">
        <v>120</v>
      </c>
      <c r="L60" s="53">
        <v>1794180</v>
      </c>
      <c r="M60" s="54" t="s">
        <v>121</v>
      </c>
      <c r="N60" s="54" t="s">
        <v>132</v>
      </c>
      <c r="O60" s="54" t="s">
        <v>130</v>
      </c>
      <c r="P60" s="54" t="s">
        <v>132</v>
      </c>
      <c r="Q60" s="54" t="s">
        <v>120</v>
      </c>
      <c r="R60" s="54" t="s">
        <v>132</v>
      </c>
      <c r="S60" s="54" t="s">
        <v>120</v>
      </c>
      <c r="T60" s="54" t="s">
        <v>132</v>
      </c>
      <c r="U60" s="54" t="s">
        <v>120</v>
      </c>
    </row>
    <row r="61" spans="1:21" x14ac:dyDescent="0.2">
      <c r="A61" s="52" t="s">
        <v>151</v>
      </c>
      <c r="B61" s="53">
        <v>3589936</v>
      </c>
      <c r="C61" s="54" t="s">
        <v>120</v>
      </c>
      <c r="D61" s="53">
        <v>3581110</v>
      </c>
      <c r="E61" s="54" t="s">
        <v>120</v>
      </c>
      <c r="F61" s="53">
        <v>3572703</v>
      </c>
      <c r="G61" s="54" t="s">
        <v>120</v>
      </c>
      <c r="H61" s="53">
        <v>3567512</v>
      </c>
      <c r="I61" s="54" t="s">
        <v>120</v>
      </c>
      <c r="J61" s="53">
        <v>3563695</v>
      </c>
      <c r="K61" s="54" t="s">
        <v>120</v>
      </c>
      <c r="L61" s="53">
        <v>3560430</v>
      </c>
      <c r="M61" s="54" t="s">
        <v>120</v>
      </c>
      <c r="N61" s="53">
        <v>3559541</v>
      </c>
      <c r="O61" s="54" t="s">
        <v>120</v>
      </c>
      <c r="P61" s="53">
        <v>3559497</v>
      </c>
      <c r="Q61" s="54" t="s">
        <v>120</v>
      </c>
      <c r="R61" s="53">
        <v>3557634</v>
      </c>
      <c r="S61" s="54" t="s">
        <v>120</v>
      </c>
      <c r="T61" s="53">
        <v>3555159</v>
      </c>
      <c r="U61" s="54" t="s">
        <v>120</v>
      </c>
    </row>
    <row r="62" spans="1:21" x14ac:dyDescent="0.2">
      <c r="A62" s="52" t="s">
        <v>152</v>
      </c>
      <c r="B62" s="54" t="s">
        <v>132</v>
      </c>
      <c r="C62" s="54" t="s">
        <v>120</v>
      </c>
      <c r="D62" s="54" t="s">
        <v>132</v>
      </c>
      <c r="E62" s="54" t="s">
        <v>120</v>
      </c>
      <c r="F62" s="54" t="s">
        <v>132</v>
      </c>
      <c r="G62" s="54" t="s">
        <v>120</v>
      </c>
      <c r="H62" s="54" t="s">
        <v>132</v>
      </c>
      <c r="I62" s="54" t="s">
        <v>120</v>
      </c>
      <c r="J62" s="54" t="s">
        <v>132</v>
      </c>
      <c r="K62" s="54" t="s">
        <v>120</v>
      </c>
      <c r="L62" s="54" t="s">
        <v>132</v>
      </c>
      <c r="M62" s="54" t="s">
        <v>120</v>
      </c>
      <c r="N62" s="54" t="s">
        <v>132</v>
      </c>
      <c r="O62" s="54" t="s">
        <v>120</v>
      </c>
      <c r="P62" s="54" t="s">
        <v>132</v>
      </c>
      <c r="Q62" s="54" t="s">
        <v>120</v>
      </c>
      <c r="R62" s="54" t="s">
        <v>132</v>
      </c>
      <c r="S62" s="54" t="s">
        <v>120</v>
      </c>
      <c r="T62" s="54" t="s">
        <v>132</v>
      </c>
      <c r="U62" s="54" t="s">
        <v>120</v>
      </c>
    </row>
    <row r="63" spans="1:21" x14ac:dyDescent="0.2">
      <c r="A63" s="52" t="s">
        <v>153</v>
      </c>
      <c r="B63" s="53">
        <v>142753551</v>
      </c>
      <c r="C63" s="54" t="s">
        <v>120</v>
      </c>
      <c r="D63" s="53">
        <v>142220968</v>
      </c>
      <c r="E63" s="54" t="s">
        <v>120</v>
      </c>
      <c r="F63" s="53">
        <v>142008838</v>
      </c>
      <c r="G63" s="54" t="s">
        <v>120</v>
      </c>
      <c r="H63" s="53">
        <v>141903979</v>
      </c>
      <c r="I63" s="54" t="s">
        <v>120</v>
      </c>
      <c r="J63" s="53">
        <v>141914509</v>
      </c>
      <c r="K63" s="54" t="s">
        <v>120</v>
      </c>
      <c r="L63" s="53">
        <v>142856536</v>
      </c>
      <c r="M63" s="54" t="s">
        <v>120</v>
      </c>
      <c r="N63" s="53">
        <v>143056383</v>
      </c>
      <c r="O63" s="54" t="s">
        <v>120</v>
      </c>
      <c r="P63" s="54" t="s">
        <v>132</v>
      </c>
      <c r="Q63" s="54" t="s">
        <v>120</v>
      </c>
      <c r="R63" s="53">
        <v>143666931</v>
      </c>
      <c r="S63" s="54" t="s">
        <v>120</v>
      </c>
      <c r="T63" s="53">
        <v>146267288</v>
      </c>
      <c r="U63" s="54" t="s">
        <v>120</v>
      </c>
    </row>
    <row r="64" spans="1:21" x14ac:dyDescent="0.2">
      <c r="A64" s="52" t="s">
        <v>154</v>
      </c>
      <c r="B64" s="53">
        <v>29999</v>
      </c>
      <c r="C64" s="54" t="s">
        <v>120</v>
      </c>
      <c r="D64" s="53">
        <v>30368</v>
      </c>
      <c r="E64" s="54" t="s">
        <v>120</v>
      </c>
      <c r="F64" s="53">
        <v>32054</v>
      </c>
      <c r="G64" s="54" t="s">
        <v>120</v>
      </c>
      <c r="H64" s="53">
        <v>31269</v>
      </c>
      <c r="I64" s="54" t="s">
        <v>120</v>
      </c>
      <c r="J64" s="54" t="s">
        <v>132</v>
      </c>
      <c r="K64" s="54" t="s">
        <v>120</v>
      </c>
      <c r="L64" s="53">
        <v>31863</v>
      </c>
      <c r="M64" s="54" t="s">
        <v>120</v>
      </c>
      <c r="N64" s="53">
        <v>33376</v>
      </c>
      <c r="O64" s="54" t="s">
        <v>120</v>
      </c>
      <c r="P64" s="53">
        <v>33562</v>
      </c>
      <c r="Q64" s="54" t="s">
        <v>120</v>
      </c>
      <c r="R64" s="54" t="s">
        <v>132</v>
      </c>
      <c r="S64" s="54" t="s">
        <v>120</v>
      </c>
      <c r="T64" s="54" t="s">
        <v>132</v>
      </c>
      <c r="U64" s="54" t="s">
        <v>120</v>
      </c>
    </row>
    <row r="65" spans="1:21" x14ac:dyDescent="0.2">
      <c r="A65" s="52" t="s">
        <v>155</v>
      </c>
      <c r="B65" s="53">
        <v>46749170</v>
      </c>
      <c r="C65" s="54" t="s">
        <v>120</v>
      </c>
      <c r="D65" s="53">
        <v>46465691</v>
      </c>
      <c r="E65" s="54" t="s">
        <v>120</v>
      </c>
      <c r="F65" s="53">
        <v>46192309</v>
      </c>
      <c r="G65" s="54" t="s">
        <v>120</v>
      </c>
      <c r="H65" s="53">
        <v>45963359</v>
      </c>
      <c r="I65" s="54" t="s">
        <v>120</v>
      </c>
      <c r="J65" s="53">
        <v>45782592</v>
      </c>
      <c r="K65" s="54" t="s">
        <v>120</v>
      </c>
      <c r="L65" s="53">
        <v>45598179</v>
      </c>
      <c r="M65" s="54" t="s">
        <v>120</v>
      </c>
      <c r="N65" s="53">
        <v>45453282</v>
      </c>
      <c r="O65" s="54" t="s">
        <v>120</v>
      </c>
      <c r="P65" s="53">
        <v>45372692</v>
      </c>
      <c r="Q65" s="54" t="s">
        <v>120</v>
      </c>
      <c r="R65" s="53">
        <v>45245894</v>
      </c>
      <c r="S65" s="54" t="s">
        <v>120</v>
      </c>
      <c r="T65" s="53">
        <v>42759661</v>
      </c>
      <c r="U65" s="54" t="s">
        <v>120</v>
      </c>
    </row>
    <row r="66" spans="1:21" x14ac:dyDescent="0.2">
      <c r="A66" s="52" t="s">
        <v>156</v>
      </c>
      <c r="B66" s="53">
        <v>3219234</v>
      </c>
      <c r="C66" s="54" t="s">
        <v>120</v>
      </c>
      <c r="D66" s="53">
        <v>3222953</v>
      </c>
      <c r="E66" s="54" t="s">
        <v>120</v>
      </c>
      <c r="F66" s="53">
        <v>3230086</v>
      </c>
      <c r="G66" s="54" t="s">
        <v>120</v>
      </c>
      <c r="H66" s="53">
        <v>3237976</v>
      </c>
      <c r="I66" s="54" t="s">
        <v>120</v>
      </c>
      <c r="J66" s="53">
        <v>3249482</v>
      </c>
      <c r="K66" s="54" t="s">
        <v>120</v>
      </c>
      <c r="L66" s="53">
        <v>3262650</v>
      </c>
      <c r="M66" s="54" t="s">
        <v>120</v>
      </c>
      <c r="N66" s="53">
        <v>3274285</v>
      </c>
      <c r="O66" s="54" t="s">
        <v>120</v>
      </c>
      <c r="P66" s="54" t="s">
        <v>132</v>
      </c>
      <c r="Q66" s="54" t="s">
        <v>120</v>
      </c>
      <c r="R66" s="54" t="s">
        <v>132</v>
      </c>
      <c r="S66" s="54" t="s">
        <v>120</v>
      </c>
      <c r="T66" s="53">
        <v>3010598</v>
      </c>
      <c r="U66" s="54" t="s">
        <v>120</v>
      </c>
    </row>
    <row r="67" spans="1:21" x14ac:dyDescent="0.2">
      <c r="A67" s="52" t="s">
        <v>157</v>
      </c>
      <c r="B67" s="53">
        <v>8436400</v>
      </c>
      <c r="C67" s="54" t="s">
        <v>120</v>
      </c>
      <c r="D67" s="53">
        <v>8532700</v>
      </c>
      <c r="E67" s="54" t="s">
        <v>120</v>
      </c>
      <c r="F67" s="53">
        <v>8629900</v>
      </c>
      <c r="G67" s="54" t="s">
        <v>120</v>
      </c>
      <c r="H67" s="53">
        <v>8896900</v>
      </c>
      <c r="I67" s="54" t="s">
        <v>120</v>
      </c>
      <c r="J67" s="53">
        <v>8997586</v>
      </c>
      <c r="K67" s="54" t="s">
        <v>120</v>
      </c>
      <c r="L67" s="53">
        <v>9111078</v>
      </c>
      <c r="M67" s="54" t="s">
        <v>120</v>
      </c>
      <c r="N67" s="53">
        <v>9235085</v>
      </c>
      <c r="O67" s="54" t="s">
        <v>120</v>
      </c>
      <c r="P67" s="53">
        <v>9356483</v>
      </c>
      <c r="Q67" s="54" t="s">
        <v>120</v>
      </c>
      <c r="R67" s="53">
        <v>9477119</v>
      </c>
      <c r="S67" s="54" t="s">
        <v>120</v>
      </c>
      <c r="T67" s="53">
        <v>9593038</v>
      </c>
      <c r="U67" s="54" t="s">
        <v>120</v>
      </c>
    </row>
    <row r="68" spans="1:21" x14ac:dyDescent="0.2">
      <c r="A68" s="52" t="s">
        <v>158</v>
      </c>
      <c r="B68" s="53">
        <v>4401292</v>
      </c>
      <c r="C68" s="54" t="s">
        <v>120</v>
      </c>
      <c r="D68" s="53">
        <v>4394702</v>
      </c>
      <c r="E68" s="54" t="s">
        <v>120</v>
      </c>
      <c r="F68" s="53">
        <v>4382070</v>
      </c>
      <c r="G68" s="54" t="s">
        <v>120</v>
      </c>
      <c r="H68" s="53">
        <v>4385429</v>
      </c>
      <c r="I68" s="54" t="s">
        <v>120</v>
      </c>
      <c r="J68" s="53">
        <v>4436391</v>
      </c>
      <c r="K68" s="54" t="s">
        <v>120</v>
      </c>
      <c r="L68" s="53">
        <v>4469250</v>
      </c>
      <c r="M68" s="54" t="s">
        <v>120</v>
      </c>
      <c r="N68" s="53">
        <v>4497617</v>
      </c>
      <c r="O68" s="54" t="s">
        <v>120</v>
      </c>
      <c r="P68" s="54" t="s">
        <v>132</v>
      </c>
      <c r="Q68" s="54" t="s">
        <v>120</v>
      </c>
      <c r="R68" s="53">
        <v>4490498</v>
      </c>
      <c r="S68" s="54" t="s">
        <v>120</v>
      </c>
      <c r="T68" s="53">
        <v>3729500</v>
      </c>
      <c r="U68" s="54" t="s">
        <v>120</v>
      </c>
    </row>
    <row r="70" spans="1:21" x14ac:dyDescent="0.2">
      <c r="A70" s="50" t="s">
        <v>159</v>
      </c>
      <c r="E70" s="50" t="s">
        <v>160</v>
      </c>
    </row>
    <row r="71" spans="1:21" x14ac:dyDescent="0.2">
      <c r="A71" s="50" t="s">
        <v>121</v>
      </c>
      <c r="B71" s="50" t="s">
        <v>161</v>
      </c>
      <c r="E71" s="50" t="s">
        <v>132</v>
      </c>
      <c r="F71" s="50" t="s">
        <v>162</v>
      </c>
    </row>
    <row r="72" spans="1:21" x14ac:dyDescent="0.2">
      <c r="A72" s="50" t="s">
        <v>163</v>
      </c>
      <c r="B72" s="50" t="s">
        <v>164</v>
      </c>
    </row>
    <row r="73" spans="1:21" x14ac:dyDescent="0.2">
      <c r="A73" s="50" t="s">
        <v>165</v>
      </c>
      <c r="B73" s="50" t="s">
        <v>166</v>
      </c>
    </row>
    <row r="74" spans="1:21" x14ac:dyDescent="0.2">
      <c r="A74" s="50" t="s">
        <v>135</v>
      </c>
      <c r="B74" s="50" t="s">
        <v>167</v>
      </c>
    </row>
    <row r="75" spans="1:21" x14ac:dyDescent="0.2">
      <c r="A75" s="50" t="s">
        <v>168</v>
      </c>
      <c r="B75" s="50" t="s">
        <v>169</v>
      </c>
    </row>
    <row r="76" spans="1:21" x14ac:dyDescent="0.2">
      <c r="A76" s="50" t="s">
        <v>170</v>
      </c>
      <c r="B76" s="50" t="s">
        <v>171</v>
      </c>
    </row>
    <row r="77" spans="1:21" x14ac:dyDescent="0.2">
      <c r="A77" s="50" t="s">
        <v>172</v>
      </c>
      <c r="B77" s="50" t="s">
        <v>173</v>
      </c>
    </row>
    <row r="78" spans="1:21" x14ac:dyDescent="0.2">
      <c r="A78" s="50" t="s">
        <v>130</v>
      </c>
      <c r="B78" s="50" t="s">
        <v>174</v>
      </c>
    </row>
    <row r="79" spans="1:21" x14ac:dyDescent="0.2">
      <c r="A79" s="50" t="s">
        <v>175</v>
      </c>
      <c r="B79" s="50" t="s">
        <v>176</v>
      </c>
    </row>
    <row r="80" spans="1:21" x14ac:dyDescent="0.2">
      <c r="A80" s="50" t="s">
        <v>177</v>
      </c>
      <c r="B80" s="50" t="s">
        <v>178</v>
      </c>
    </row>
    <row r="81" spans="1:2" x14ac:dyDescent="0.2">
      <c r="A81" s="50" t="s">
        <v>179</v>
      </c>
      <c r="B81" s="50" t="s">
        <v>180</v>
      </c>
    </row>
    <row r="82" spans="1:2" x14ac:dyDescent="0.2">
      <c r="A82" s="50" t="s">
        <v>181</v>
      </c>
      <c r="B82" s="50" t="s">
        <v>182</v>
      </c>
    </row>
  </sheetData>
  <phoneticPr fontId="15"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1"/>
  <dimension ref="A1:AR33"/>
  <sheetViews>
    <sheetView topLeftCell="P1" workbookViewId="0">
      <selection activeCell="AO8" sqref="AO8"/>
    </sheetView>
  </sheetViews>
  <sheetFormatPr defaultRowHeight="12.75" x14ac:dyDescent="0.2"/>
  <sheetData>
    <row r="1" spans="1:44" x14ac:dyDescent="0.2">
      <c r="A1" t="s">
        <v>183</v>
      </c>
    </row>
    <row r="2" spans="1:44" x14ac:dyDescent="0.2">
      <c r="E2">
        <v>1995</v>
      </c>
      <c r="F2">
        <v>1995</v>
      </c>
      <c r="G2">
        <v>1996</v>
      </c>
      <c r="H2">
        <v>1996</v>
      </c>
      <c r="I2">
        <v>1997</v>
      </c>
      <c r="J2">
        <v>1997</v>
      </c>
      <c r="K2">
        <v>1998</v>
      </c>
      <c r="L2">
        <v>1998</v>
      </c>
      <c r="M2">
        <v>1999</v>
      </c>
      <c r="N2">
        <v>1999</v>
      </c>
      <c r="O2">
        <v>2000</v>
      </c>
      <c r="P2">
        <v>2000</v>
      </c>
      <c r="Q2">
        <v>2001</v>
      </c>
      <c r="R2">
        <v>2001</v>
      </c>
      <c r="S2">
        <v>2002</v>
      </c>
      <c r="T2">
        <v>2002</v>
      </c>
      <c r="U2">
        <v>2003</v>
      </c>
      <c r="V2">
        <v>2003</v>
      </c>
      <c r="W2">
        <v>2004</v>
      </c>
      <c r="X2">
        <v>2004</v>
      </c>
      <c r="Y2">
        <v>2005</v>
      </c>
      <c r="Z2">
        <v>2005</v>
      </c>
      <c r="AA2">
        <v>2006</v>
      </c>
      <c r="AB2">
        <v>2006</v>
      </c>
      <c r="AC2">
        <v>2007</v>
      </c>
      <c r="AD2">
        <v>2007</v>
      </c>
      <c r="AE2">
        <v>2008</v>
      </c>
      <c r="AF2">
        <v>2008</v>
      </c>
      <c r="AG2">
        <v>2009</v>
      </c>
      <c r="AH2">
        <v>2009</v>
      </c>
      <c r="AI2">
        <v>2010</v>
      </c>
      <c r="AJ2">
        <v>2010</v>
      </c>
      <c r="AK2">
        <v>2011</v>
      </c>
      <c r="AL2">
        <v>2011</v>
      </c>
      <c r="AM2">
        <v>2012</v>
      </c>
      <c r="AN2">
        <v>2012</v>
      </c>
      <c r="AO2">
        <v>2013</v>
      </c>
      <c r="AP2">
        <v>2013</v>
      </c>
      <c r="AQ2">
        <v>2014</v>
      </c>
      <c r="AR2">
        <v>2014</v>
      </c>
    </row>
    <row r="3" spans="1:44" x14ac:dyDescent="0.2">
      <c r="A3" t="s">
        <v>184</v>
      </c>
      <c r="B3" t="s">
        <v>185</v>
      </c>
      <c r="C3" t="s">
        <v>186</v>
      </c>
      <c r="D3" t="s">
        <v>187</v>
      </c>
      <c r="E3" t="s">
        <v>188</v>
      </c>
      <c r="F3" t="s">
        <v>189</v>
      </c>
      <c r="G3" t="s">
        <v>188</v>
      </c>
      <c r="H3" t="s">
        <v>189</v>
      </c>
      <c r="I3" t="s">
        <v>188</v>
      </c>
      <c r="J3" t="s">
        <v>189</v>
      </c>
      <c r="K3" t="s">
        <v>188</v>
      </c>
      <c r="L3" t="s">
        <v>189</v>
      </c>
      <c r="M3" t="s">
        <v>188</v>
      </c>
      <c r="N3" t="s">
        <v>189</v>
      </c>
      <c r="O3" t="s">
        <v>188</v>
      </c>
      <c r="P3" t="s">
        <v>189</v>
      </c>
      <c r="Q3" t="s">
        <v>188</v>
      </c>
      <c r="R3" t="s">
        <v>189</v>
      </c>
      <c r="S3" t="s">
        <v>188</v>
      </c>
      <c r="T3" t="s">
        <v>189</v>
      </c>
      <c r="U3" t="s">
        <v>188</v>
      </c>
      <c r="V3" t="s">
        <v>189</v>
      </c>
      <c r="W3" t="s">
        <v>188</v>
      </c>
      <c r="X3" t="s">
        <v>189</v>
      </c>
      <c r="Y3" t="s">
        <v>188</v>
      </c>
      <c r="Z3" t="s">
        <v>189</v>
      </c>
      <c r="AA3" t="s">
        <v>188</v>
      </c>
      <c r="AB3" t="s">
        <v>189</v>
      </c>
      <c r="AC3" t="s">
        <v>188</v>
      </c>
      <c r="AD3" t="s">
        <v>189</v>
      </c>
      <c r="AE3" t="s">
        <v>188</v>
      </c>
      <c r="AF3" t="s">
        <v>189</v>
      </c>
      <c r="AG3" t="s">
        <v>188</v>
      </c>
      <c r="AH3" t="s">
        <v>189</v>
      </c>
      <c r="AI3" t="s">
        <v>188</v>
      </c>
      <c r="AJ3" t="s">
        <v>189</v>
      </c>
      <c r="AK3" t="s">
        <v>188</v>
      </c>
      <c r="AL3" t="s">
        <v>189</v>
      </c>
      <c r="AM3" t="s">
        <v>188</v>
      </c>
      <c r="AN3" t="s">
        <v>189</v>
      </c>
      <c r="AO3" t="s">
        <v>188</v>
      </c>
      <c r="AP3" t="s">
        <v>189</v>
      </c>
      <c r="AQ3" t="s">
        <v>188</v>
      </c>
      <c r="AR3" t="s">
        <v>189</v>
      </c>
    </row>
    <row r="4" spans="1:44" x14ac:dyDescent="0.2">
      <c r="A4" t="s">
        <v>190</v>
      </c>
      <c r="B4" t="s">
        <v>191</v>
      </c>
      <c r="C4" t="s">
        <v>192</v>
      </c>
      <c r="D4" t="s">
        <v>193</v>
      </c>
      <c r="E4">
        <v>17893</v>
      </c>
      <c r="G4">
        <v>18120</v>
      </c>
      <c r="I4">
        <v>18330</v>
      </c>
      <c r="K4">
        <v>18510</v>
      </c>
      <c r="M4">
        <v>18706</v>
      </c>
      <c r="O4">
        <v>18919</v>
      </c>
      <c r="Q4">
        <v>19141</v>
      </c>
      <c r="S4">
        <v>19386</v>
      </c>
      <c r="U4">
        <v>19605</v>
      </c>
      <c r="W4">
        <v>19827</v>
      </c>
      <c r="Y4">
        <v>20046</v>
      </c>
      <c r="AA4">
        <v>20312</v>
      </c>
      <c r="AC4">
        <v>20628</v>
      </c>
      <c r="AE4">
        <v>21016</v>
      </c>
      <c r="AG4">
        <v>21476</v>
      </c>
      <c r="AI4">
        <v>21866</v>
      </c>
      <c r="AK4">
        <v>22172</v>
      </c>
      <c r="AM4">
        <v>22520</v>
      </c>
      <c r="AO4">
        <v>22921</v>
      </c>
    </row>
    <row r="5" spans="1:44" x14ac:dyDescent="0.2">
      <c r="A5" t="s">
        <v>194</v>
      </c>
      <c r="B5" t="s">
        <v>195</v>
      </c>
      <c r="C5" t="s">
        <v>192</v>
      </c>
      <c r="D5" t="s">
        <v>193</v>
      </c>
      <c r="E5">
        <v>7943.4889999999996</v>
      </c>
      <c r="G5">
        <v>7953.067</v>
      </c>
      <c r="I5">
        <v>7964.9660000000003</v>
      </c>
      <c r="K5">
        <v>7971.116</v>
      </c>
      <c r="M5">
        <v>7982.4610000000002</v>
      </c>
      <c r="O5">
        <v>8002.1859999999997</v>
      </c>
      <c r="Q5">
        <v>8020.9459999999999</v>
      </c>
      <c r="S5">
        <v>8063.64</v>
      </c>
      <c r="U5">
        <v>8100.2730000000001</v>
      </c>
      <c r="W5">
        <v>8142.5730000000003</v>
      </c>
      <c r="Y5">
        <v>8201.3590000000004</v>
      </c>
      <c r="AA5">
        <v>8254.2980000000007</v>
      </c>
      <c r="AC5">
        <v>8282.9840000000004</v>
      </c>
      <c r="AE5">
        <v>8307.9889999999996</v>
      </c>
      <c r="AG5">
        <v>8335.0030000000006</v>
      </c>
      <c r="AI5">
        <v>8351.643</v>
      </c>
      <c r="AK5">
        <v>8375.1640000000007</v>
      </c>
      <c r="AM5">
        <v>8408.1209999999992</v>
      </c>
      <c r="AO5">
        <v>8451.86</v>
      </c>
      <c r="AQ5">
        <v>8507.7860000000001</v>
      </c>
    </row>
    <row r="6" spans="1:44" x14ac:dyDescent="0.2">
      <c r="A6" t="s">
        <v>196</v>
      </c>
      <c r="B6" t="s">
        <v>197</v>
      </c>
      <c r="C6" t="s">
        <v>192</v>
      </c>
      <c r="D6" t="s">
        <v>193</v>
      </c>
      <c r="E6">
        <v>10130.57</v>
      </c>
      <c r="G6">
        <v>10143.049999999999</v>
      </c>
      <c r="I6">
        <v>10170.23</v>
      </c>
      <c r="K6">
        <v>10192.26</v>
      </c>
      <c r="M6">
        <v>10213.75</v>
      </c>
      <c r="O6">
        <v>10239.08</v>
      </c>
      <c r="Q6">
        <v>10263.41</v>
      </c>
      <c r="S6">
        <v>10309.719999999999</v>
      </c>
      <c r="U6">
        <v>10355.84</v>
      </c>
      <c r="W6">
        <v>10396.42</v>
      </c>
      <c r="Y6">
        <v>10445.85</v>
      </c>
      <c r="AA6">
        <v>10511.38</v>
      </c>
      <c r="AC6">
        <v>10584.53</v>
      </c>
      <c r="AE6">
        <v>10666.87</v>
      </c>
      <c r="AG6">
        <v>10753.08</v>
      </c>
      <c r="AI6">
        <v>10839.91</v>
      </c>
      <c r="AK6">
        <v>11000.64</v>
      </c>
      <c r="AM6">
        <v>11094.85</v>
      </c>
      <c r="AO6">
        <v>11161.64</v>
      </c>
    </row>
    <row r="7" spans="1:44" x14ac:dyDescent="0.2">
      <c r="A7" t="s">
        <v>198</v>
      </c>
      <c r="B7" t="s">
        <v>199</v>
      </c>
      <c r="C7" t="s">
        <v>192</v>
      </c>
      <c r="D7" t="s">
        <v>193</v>
      </c>
      <c r="E7">
        <v>29142</v>
      </c>
      <c r="G7">
        <v>29447</v>
      </c>
      <c r="I7">
        <v>29752</v>
      </c>
      <c r="K7">
        <v>30029</v>
      </c>
      <c r="M7">
        <v>30260</v>
      </c>
      <c r="O7">
        <v>30526</v>
      </c>
      <c r="Q7">
        <v>30824</v>
      </c>
      <c r="S7">
        <v>31171</v>
      </c>
      <c r="U7">
        <v>31480</v>
      </c>
      <c r="W7">
        <v>31775</v>
      </c>
      <c r="Y7">
        <v>32075</v>
      </c>
      <c r="AA7">
        <v>32395</v>
      </c>
      <c r="AC7">
        <v>32717</v>
      </c>
      <c r="AE7">
        <v>33050</v>
      </c>
      <c r="AG7">
        <v>33427</v>
      </c>
      <c r="AI7">
        <v>33808</v>
      </c>
      <c r="AK7">
        <v>34166</v>
      </c>
      <c r="AM7">
        <v>34543</v>
      </c>
    </row>
    <row r="8" spans="1:44" x14ac:dyDescent="0.2">
      <c r="A8" t="s">
        <v>200</v>
      </c>
      <c r="B8" t="s">
        <v>201</v>
      </c>
      <c r="C8" t="s">
        <v>192</v>
      </c>
      <c r="D8" t="s">
        <v>193</v>
      </c>
      <c r="E8">
        <v>7019.0190000000002</v>
      </c>
      <c r="G8">
        <v>7062.3540000000003</v>
      </c>
      <c r="I8">
        <v>7081.3459999999995</v>
      </c>
      <c r="K8">
        <v>7096.4650000000001</v>
      </c>
      <c r="M8">
        <v>7123.5370000000003</v>
      </c>
      <c r="O8">
        <v>7164.4440000000004</v>
      </c>
      <c r="Q8">
        <v>7197.6379999999999</v>
      </c>
      <c r="S8">
        <v>7255.6530000000002</v>
      </c>
      <c r="U8">
        <v>7313.8530000000001</v>
      </c>
      <c r="W8">
        <v>7364.1480000000001</v>
      </c>
      <c r="Y8">
        <v>7415.1019999999999</v>
      </c>
      <c r="AA8">
        <v>7459.1279999999997</v>
      </c>
      <c r="AC8">
        <v>7508.7389999999996</v>
      </c>
      <c r="AE8">
        <v>7593.4939999999997</v>
      </c>
      <c r="AG8">
        <v>7701.8559999999998</v>
      </c>
      <c r="AI8">
        <v>7785.8059999999996</v>
      </c>
      <c r="AJ8" t="s">
        <v>202</v>
      </c>
      <c r="AK8">
        <v>7870.134</v>
      </c>
      <c r="AM8">
        <v>7954.6620000000003</v>
      </c>
      <c r="AO8">
        <v>8039.06</v>
      </c>
    </row>
    <row r="9" spans="1:44" x14ac:dyDescent="0.2">
      <c r="A9" t="s">
        <v>203</v>
      </c>
      <c r="B9" t="s">
        <v>204</v>
      </c>
      <c r="C9" t="s">
        <v>192</v>
      </c>
      <c r="D9" t="s">
        <v>193</v>
      </c>
      <c r="E9">
        <v>14273.32</v>
      </c>
      <c r="G9">
        <v>14495.22</v>
      </c>
      <c r="I9">
        <v>14695.79</v>
      </c>
      <c r="K9">
        <v>14896.36</v>
      </c>
      <c r="M9">
        <v>15096.93</v>
      </c>
      <c r="O9">
        <v>15297.5</v>
      </c>
      <c r="Q9">
        <v>15484.73</v>
      </c>
      <c r="S9">
        <v>15658.63</v>
      </c>
      <c r="U9">
        <v>15792</v>
      </c>
      <c r="W9">
        <v>15920</v>
      </c>
      <c r="Y9">
        <v>16083</v>
      </c>
      <c r="AA9">
        <v>16249</v>
      </c>
      <c r="AC9">
        <v>16419</v>
      </c>
      <c r="AE9">
        <v>16596</v>
      </c>
      <c r="AG9">
        <v>16782</v>
      </c>
      <c r="AI9">
        <v>16971</v>
      </c>
      <c r="AK9">
        <v>17161</v>
      </c>
      <c r="AM9">
        <v>17350</v>
      </c>
      <c r="AO9">
        <v>17538</v>
      </c>
      <c r="AQ9">
        <v>17725</v>
      </c>
    </row>
    <row r="10" spans="1:44" x14ac:dyDescent="0.2">
      <c r="A10" t="s">
        <v>205</v>
      </c>
      <c r="B10" t="s">
        <v>206</v>
      </c>
      <c r="C10" t="s">
        <v>192</v>
      </c>
      <c r="D10" t="s">
        <v>193</v>
      </c>
      <c r="E10">
        <v>10333.16</v>
      </c>
      <c r="G10">
        <v>10321.34</v>
      </c>
      <c r="I10">
        <v>10309.14</v>
      </c>
      <c r="K10">
        <v>10299.129999999999</v>
      </c>
      <c r="M10">
        <v>10289.620000000001</v>
      </c>
      <c r="O10">
        <v>10278.1</v>
      </c>
      <c r="Q10">
        <v>10266.549999999999</v>
      </c>
      <c r="S10">
        <v>10206.44</v>
      </c>
      <c r="U10">
        <v>10203.27</v>
      </c>
      <c r="W10">
        <v>10211.459999999999</v>
      </c>
      <c r="Y10">
        <v>10220.58</v>
      </c>
      <c r="AA10">
        <v>10251</v>
      </c>
      <c r="AC10">
        <v>10287.19</v>
      </c>
      <c r="AE10">
        <v>10381.129999999999</v>
      </c>
      <c r="AG10">
        <v>10467.540000000001</v>
      </c>
      <c r="AI10">
        <v>10506.81</v>
      </c>
      <c r="AK10">
        <v>10486.73</v>
      </c>
      <c r="AM10">
        <v>10505.45</v>
      </c>
      <c r="AO10">
        <v>10516.13</v>
      </c>
      <c r="AQ10">
        <v>10512.42</v>
      </c>
    </row>
    <row r="11" spans="1:44" x14ac:dyDescent="0.2">
      <c r="A11" t="s">
        <v>207</v>
      </c>
      <c r="B11" t="s">
        <v>208</v>
      </c>
      <c r="C11" t="s">
        <v>192</v>
      </c>
      <c r="D11" t="s">
        <v>193</v>
      </c>
      <c r="E11">
        <v>81539</v>
      </c>
      <c r="G11">
        <v>81818</v>
      </c>
      <c r="I11">
        <v>82012</v>
      </c>
      <c r="K11">
        <v>82057</v>
      </c>
      <c r="M11">
        <v>82037</v>
      </c>
      <c r="O11">
        <v>82164</v>
      </c>
      <c r="Q11">
        <v>82260</v>
      </c>
      <c r="S11">
        <v>82440</v>
      </c>
      <c r="U11">
        <v>82537</v>
      </c>
      <c r="W11">
        <v>82532</v>
      </c>
      <c r="Y11">
        <v>82501</v>
      </c>
      <c r="AA11">
        <v>82438</v>
      </c>
      <c r="AC11">
        <v>82315</v>
      </c>
      <c r="AE11">
        <v>82218</v>
      </c>
      <c r="AG11">
        <v>82002</v>
      </c>
      <c r="AI11">
        <v>81802</v>
      </c>
      <c r="AK11">
        <v>81751.600000000006</v>
      </c>
      <c r="AM11">
        <v>80327.899999999994</v>
      </c>
      <c r="AO11">
        <v>80523.740000000005</v>
      </c>
      <c r="AQ11">
        <v>80767.460000000006</v>
      </c>
    </row>
    <row r="12" spans="1:44" x14ac:dyDescent="0.2">
      <c r="A12" t="s">
        <v>209</v>
      </c>
      <c r="B12" t="s">
        <v>210</v>
      </c>
      <c r="C12" t="s">
        <v>192</v>
      </c>
      <c r="D12" t="s">
        <v>193</v>
      </c>
      <c r="E12">
        <v>5216</v>
      </c>
      <c r="G12">
        <v>5251</v>
      </c>
      <c r="I12">
        <v>5275.1210000000001</v>
      </c>
      <c r="K12">
        <v>5294.86</v>
      </c>
      <c r="M12">
        <v>5313.5770000000002</v>
      </c>
      <c r="O12">
        <v>5330</v>
      </c>
      <c r="Q12">
        <v>5349</v>
      </c>
      <c r="S12">
        <v>5368</v>
      </c>
      <c r="U12">
        <v>5384</v>
      </c>
      <c r="W12">
        <v>5398</v>
      </c>
      <c r="Y12">
        <v>5411.4049999999997</v>
      </c>
      <c r="AA12">
        <v>5427.4589999999998</v>
      </c>
      <c r="AC12">
        <v>5444</v>
      </c>
      <c r="AE12">
        <v>5472</v>
      </c>
      <c r="AG12">
        <v>5506</v>
      </c>
      <c r="AI12">
        <v>5529.4489999999996</v>
      </c>
      <c r="AK12">
        <v>5552.0370000000003</v>
      </c>
    </row>
    <row r="13" spans="1:44" x14ac:dyDescent="0.2">
      <c r="A13" t="s">
        <v>211</v>
      </c>
      <c r="B13" t="s">
        <v>212</v>
      </c>
      <c r="C13" t="s">
        <v>192</v>
      </c>
      <c r="D13" t="s">
        <v>193</v>
      </c>
      <c r="E13">
        <v>39639.730000000003</v>
      </c>
      <c r="G13">
        <v>39808.379999999997</v>
      </c>
      <c r="I13">
        <v>39971.33</v>
      </c>
      <c r="K13">
        <v>40143.449999999997</v>
      </c>
      <c r="M13">
        <v>40303.57</v>
      </c>
      <c r="O13">
        <v>40470.18</v>
      </c>
      <c r="Q13">
        <v>40665.550000000003</v>
      </c>
      <c r="S13">
        <v>41035.269999999997</v>
      </c>
      <c r="U13">
        <v>41827.839999999997</v>
      </c>
      <c r="W13">
        <v>42547.45</v>
      </c>
      <c r="Y13">
        <v>43296.34</v>
      </c>
      <c r="AA13">
        <v>44009.97</v>
      </c>
      <c r="AC13">
        <v>44784.66</v>
      </c>
      <c r="AE13">
        <v>45668.94</v>
      </c>
      <c r="AG13">
        <v>46239.27</v>
      </c>
      <c r="AI13">
        <v>46486.62</v>
      </c>
      <c r="AK13">
        <v>46667.18</v>
      </c>
      <c r="AM13">
        <v>46818.21</v>
      </c>
      <c r="AO13">
        <v>46727.89</v>
      </c>
      <c r="AQ13">
        <v>46512.2</v>
      </c>
    </row>
    <row r="14" spans="1:44" x14ac:dyDescent="0.2">
      <c r="A14" t="s">
        <v>213</v>
      </c>
      <c r="B14" t="s">
        <v>214</v>
      </c>
      <c r="C14" t="s">
        <v>192</v>
      </c>
      <c r="D14" t="s">
        <v>193</v>
      </c>
      <c r="E14">
        <v>1448.075</v>
      </c>
      <c r="G14">
        <v>1425.192</v>
      </c>
      <c r="I14">
        <v>1405.9960000000001</v>
      </c>
      <c r="K14">
        <v>1393.0740000000001</v>
      </c>
      <c r="M14">
        <v>1379.2370000000001</v>
      </c>
      <c r="O14">
        <v>1401.25</v>
      </c>
      <c r="Q14">
        <v>1392.72</v>
      </c>
      <c r="S14">
        <v>1383.51</v>
      </c>
      <c r="U14">
        <v>1375.19</v>
      </c>
      <c r="W14">
        <v>1366.25</v>
      </c>
      <c r="Y14">
        <v>1358.85</v>
      </c>
      <c r="AA14">
        <v>1350.7</v>
      </c>
      <c r="AC14">
        <v>1342.92</v>
      </c>
      <c r="AE14">
        <v>1338.44</v>
      </c>
      <c r="AG14">
        <v>1335.74</v>
      </c>
      <c r="AI14">
        <v>1333.29</v>
      </c>
      <c r="AK14">
        <v>1329.66</v>
      </c>
      <c r="AM14">
        <v>1325.2170000000001</v>
      </c>
      <c r="AO14">
        <v>1320.174</v>
      </c>
      <c r="AQ14">
        <v>1315.819</v>
      </c>
    </row>
    <row r="15" spans="1:44" x14ac:dyDescent="0.2">
      <c r="A15" t="s">
        <v>215</v>
      </c>
      <c r="B15" t="s">
        <v>216</v>
      </c>
      <c r="C15" t="s">
        <v>192</v>
      </c>
      <c r="D15" t="s">
        <v>193</v>
      </c>
      <c r="E15">
        <v>5099</v>
      </c>
      <c r="G15">
        <v>5117</v>
      </c>
      <c r="I15">
        <v>5132</v>
      </c>
      <c r="K15">
        <v>5147</v>
      </c>
      <c r="M15">
        <v>5160</v>
      </c>
      <c r="O15">
        <v>5171</v>
      </c>
      <c r="Q15">
        <v>5181</v>
      </c>
      <c r="S15">
        <v>5195</v>
      </c>
      <c r="U15">
        <v>5206</v>
      </c>
      <c r="W15">
        <v>5219</v>
      </c>
      <c r="Y15">
        <v>5237</v>
      </c>
      <c r="AA15">
        <v>5256</v>
      </c>
      <c r="AC15">
        <v>5277</v>
      </c>
      <c r="AE15">
        <v>5300</v>
      </c>
      <c r="AG15">
        <v>5326</v>
      </c>
      <c r="AI15">
        <v>5351</v>
      </c>
      <c r="AK15">
        <v>5375</v>
      </c>
      <c r="AM15">
        <v>5401</v>
      </c>
      <c r="AO15">
        <v>5427</v>
      </c>
      <c r="AQ15">
        <v>5451</v>
      </c>
    </row>
    <row r="16" spans="1:44" x14ac:dyDescent="0.2">
      <c r="A16" t="s">
        <v>217</v>
      </c>
      <c r="B16" t="s">
        <v>218</v>
      </c>
      <c r="C16" t="s">
        <v>192</v>
      </c>
      <c r="D16" t="s">
        <v>193</v>
      </c>
      <c r="E16">
        <v>57752.54</v>
      </c>
      <c r="G16">
        <v>57935.96</v>
      </c>
      <c r="I16">
        <v>58116.02</v>
      </c>
      <c r="K16">
        <v>58298.96</v>
      </c>
      <c r="L16" t="s">
        <v>202</v>
      </c>
      <c r="M16">
        <v>58496.61</v>
      </c>
      <c r="O16">
        <v>58858</v>
      </c>
      <c r="Q16">
        <v>59266.57</v>
      </c>
      <c r="S16">
        <v>59685.9</v>
      </c>
      <c r="U16">
        <v>60101.84</v>
      </c>
      <c r="W16">
        <v>60505.42</v>
      </c>
      <c r="Y16">
        <v>60963.27</v>
      </c>
      <c r="AA16">
        <v>61399.73</v>
      </c>
      <c r="AC16">
        <v>61795.24</v>
      </c>
      <c r="AE16">
        <v>62134.87</v>
      </c>
      <c r="AG16">
        <v>62465.71</v>
      </c>
      <c r="AI16">
        <v>62765.23</v>
      </c>
      <c r="AK16">
        <v>63070.34</v>
      </c>
      <c r="AM16">
        <v>63375.97</v>
      </c>
      <c r="AO16">
        <v>63652.04</v>
      </c>
      <c r="AQ16">
        <v>63920.25</v>
      </c>
    </row>
    <row r="17" spans="1:43" x14ac:dyDescent="0.2">
      <c r="A17" t="s">
        <v>219</v>
      </c>
      <c r="B17" t="s">
        <v>220</v>
      </c>
      <c r="C17" t="s">
        <v>192</v>
      </c>
      <c r="D17" t="s">
        <v>193</v>
      </c>
      <c r="E17">
        <v>10595.07</v>
      </c>
      <c r="G17">
        <v>10673.7</v>
      </c>
      <c r="I17">
        <v>10744.65</v>
      </c>
      <c r="K17">
        <v>10808.36</v>
      </c>
      <c r="M17">
        <v>10861.4</v>
      </c>
      <c r="N17" t="s">
        <v>202</v>
      </c>
      <c r="O17">
        <v>10903.76</v>
      </c>
      <c r="Q17">
        <v>10931.21</v>
      </c>
      <c r="S17">
        <v>10968.71</v>
      </c>
      <c r="U17">
        <v>11006.38</v>
      </c>
      <c r="W17">
        <v>11041</v>
      </c>
      <c r="Y17">
        <v>11083</v>
      </c>
      <c r="AA17">
        <v>11125</v>
      </c>
      <c r="AC17">
        <v>11172</v>
      </c>
      <c r="AE17">
        <v>11214</v>
      </c>
    </row>
    <row r="18" spans="1:43" x14ac:dyDescent="0.2">
      <c r="A18" t="s">
        <v>221</v>
      </c>
      <c r="B18" t="s">
        <v>222</v>
      </c>
      <c r="C18" t="s">
        <v>192</v>
      </c>
      <c r="D18" t="s">
        <v>193</v>
      </c>
      <c r="E18">
        <v>10337</v>
      </c>
      <c r="G18">
        <v>10321</v>
      </c>
      <c r="I18">
        <v>10301</v>
      </c>
      <c r="K18">
        <v>10280</v>
      </c>
      <c r="M18">
        <v>10253</v>
      </c>
      <c r="O18">
        <v>10222</v>
      </c>
      <c r="P18" t="s">
        <v>202</v>
      </c>
      <c r="Q18">
        <v>10200</v>
      </c>
      <c r="S18">
        <v>10175</v>
      </c>
      <c r="U18">
        <v>10142</v>
      </c>
      <c r="W18">
        <v>10117</v>
      </c>
      <c r="Y18">
        <v>10098</v>
      </c>
      <c r="Z18" t="s">
        <v>202</v>
      </c>
      <c r="AA18">
        <v>10077</v>
      </c>
      <c r="AC18">
        <v>10066</v>
      </c>
      <c r="AE18">
        <v>10045</v>
      </c>
      <c r="AG18">
        <v>10031</v>
      </c>
      <c r="AI18">
        <v>10014</v>
      </c>
      <c r="AK18">
        <v>9986</v>
      </c>
      <c r="AM18">
        <v>9932</v>
      </c>
      <c r="AO18">
        <v>9909</v>
      </c>
      <c r="AQ18">
        <v>9877</v>
      </c>
    </row>
    <row r="19" spans="1:43" x14ac:dyDescent="0.2">
      <c r="A19" t="s">
        <v>223</v>
      </c>
      <c r="B19" t="s">
        <v>224</v>
      </c>
      <c r="C19" t="s">
        <v>192</v>
      </c>
      <c r="D19" t="s">
        <v>193</v>
      </c>
      <c r="E19">
        <v>3597</v>
      </c>
      <c r="G19">
        <v>3620</v>
      </c>
      <c r="I19">
        <v>3655</v>
      </c>
      <c r="K19">
        <v>3693</v>
      </c>
      <c r="M19">
        <v>3732</v>
      </c>
      <c r="O19">
        <v>3778</v>
      </c>
      <c r="Q19">
        <v>3833</v>
      </c>
      <c r="S19">
        <v>3900</v>
      </c>
      <c r="U19">
        <v>3964</v>
      </c>
      <c r="W19">
        <v>4029</v>
      </c>
      <c r="Y19">
        <v>4112</v>
      </c>
      <c r="AA19">
        <v>4208</v>
      </c>
      <c r="AC19">
        <v>4340</v>
      </c>
      <c r="AE19">
        <v>4458</v>
      </c>
      <c r="AG19">
        <v>4521</v>
      </c>
      <c r="AI19">
        <v>4549</v>
      </c>
      <c r="AK19">
        <v>4571</v>
      </c>
      <c r="AM19">
        <v>4583</v>
      </c>
      <c r="AO19">
        <v>4591</v>
      </c>
      <c r="AQ19">
        <v>4606</v>
      </c>
    </row>
    <row r="20" spans="1:43" x14ac:dyDescent="0.2">
      <c r="A20" t="s">
        <v>225</v>
      </c>
      <c r="B20" t="s">
        <v>226</v>
      </c>
      <c r="C20" t="s">
        <v>192</v>
      </c>
      <c r="D20" t="s">
        <v>193</v>
      </c>
      <c r="E20">
        <v>267</v>
      </c>
      <c r="G20">
        <v>269</v>
      </c>
      <c r="I20">
        <v>271</v>
      </c>
      <c r="K20">
        <v>272.10000000000002</v>
      </c>
      <c r="M20">
        <v>275.71199999999999</v>
      </c>
      <c r="O20">
        <v>279.04899999999998</v>
      </c>
      <c r="Q20">
        <v>283.36099999999999</v>
      </c>
      <c r="S20">
        <v>286.57499999999999</v>
      </c>
      <c r="U20">
        <v>288.471</v>
      </c>
      <c r="W20">
        <v>290.57</v>
      </c>
      <c r="Y20">
        <v>293.577</v>
      </c>
      <c r="AA20">
        <v>299.89100000000002</v>
      </c>
      <c r="AC20">
        <v>307.67200000000003</v>
      </c>
      <c r="AE20">
        <v>315.459</v>
      </c>
      <c r="AG20">
        <v>319.36799999999999</v>
      </c>
      <c r="AI20">
        <v>317.63</v>
      </c>
      <c r="AK20">
        <v>318.452</v>
      </c>
      <c r="AM20">
        <v>319.57499999999999</v>
      </c>
      <c r="AO20">
        <v>321.85700000000003</v>
      </c>
      <c r="AQ20">
        <v>325.67099999999999</v>
      </c>
    </row>
    <row r="21" spans="1:43" x14ac:dyDescent="0.2">
      <c r="A21" t="s">
        <v>227</v>
      </c>
      <c r="B21" t="s">
        <v>228</v>
      </c>
      <c r="C21" t="s">
        <v>192</v>
      </c>
      <c r="D21" t="s">
        <v>193</v>
      </c>
      <c r="E21">
        <v>56844.41</v>
      </c>
      <c r="G21">
        <v>56844.2</v>
      </c>
      <c r="I21">
        <v>56876.36</v>
      </c>
      <c r="K21">
        <v>56904.38</v>
      </c>
      <c r="M21">
        <v>56909.11</v>
      </c>
      <c r="O21">
        <v>56923.519999999997</v>
      </c>
      <c r="Q21">
        <v>56960.69</v>
      </c>
      <c r="R21" t="s">
        <v>202</v>
      </c>
      <c r="S21">
        <v>56987.51</v>
      </c>
      <c r="U21">
        <v>57130.51</v>
      </c>
      <c r="W21">
        <v>57495.9</v>
      </c>
      <c r="Y21">
        <v>57874.75</v>
      </c>
      <c r="AA21">
        <v>58064.21</v>
      </c>
      <c r="AC21">
        <v>58223.74</v>
      </c>
      <c r="AE21">
        <v>58652.88</v>
      </c>
      <c r="AG21">
        <v>59000.59</v>
      </c>
      <c r="AI21">
        <v>59190.14</v>
      </c>
      <c r="AK21">
        <v>59364.69</v>
      </c>
      <c r="AM21">
        <v>59394.21</v>
      </c>
      <c r="AO21">
        <v>59685.23</v>
      </c>
    </row>
    <row r="22" spans="1:43" x14ac:dyDescent="0.2">
      <c r="A22" t="s">
        <v>229</v>
      </c>
      <c r="B22" t="s">
        <v>230</v>
      </c>
      <c r="C22" t="s">
        <v>192</v>
      </c>
      <c r="D22" t="s">
        <v>193</v>
      </c>
      <c r="E22">
        <v>124170</v>
      </c>
      <c r="G22">
        <v>124410</v>
      </c>
      <c r="I22">
        <v>124640</v>
      </c>
      <c r="K22">
        <v>124950</v>
      </c>
      <c r="M22">
        <v>125260</v>
      </c>
      <c r="O22">
        <v>125560</v>
      </c>
      <c r="P22" t="s">
        <v>202</v>
      </c>
      <c r="Q22">
        <v>127316</v>
      </c>
      <c r="S22">
        <v>127486</v>
      </c>
      <c r="U22">
        <v>127694</v>
      </c>
      <c r="W22">
        <v>127787</v>
      </c>
      <c r="Y22">
        <v>127768</v>
      </c>
      <c r="AA22">
        <v>127900.5</v>
      </c>
      <c r="AC22">
        <v>128032.7</v>
      </c>
      <c r="AE22">
        <v>128084</v>
      </c>
      <c r="AG22">
        <v>128031.5</v>
      </c>
      <c r="AI22">
        <v>128057.4</v>
      </c>
      <c r="AK22">
        <v>127799</v>
      </c>
      <c r="AM22">
        <v>127515</v>
      </c>
    </row>
    <row r="23" spans="1:43" x14ac:dyDescent="0.2">
      <c r="A23" t="s">
        <v>231</v>
      </c>
      <c r="B23" t="s">
        <v>232</v>
      </c>
      <c r="C23" t="s">
        <v>192</v>
      </c>
      <c r="D23" t="s">
        <v>193</v>
      </c>
      <c r="E23">
        <v>406.6</v>
      </c>
      <c r="G23">
        <v>412.8</v>
      </c>
      <c r="I23">
        <v>418.3</v>
      </c>
      <c r="K23">
        <v>423.7</v>
      </c>
      <c r="M23">
        <v>429.2</v>
      </c>
      <c r="O23">
        <v>435.7</v>
      </c>
      <c r="Q23">
        <v>441.3</v>
      </c>
      <c r="S23">
        <v>444.05</v>
      </c>
      <c r="U23">
        <v>448.3</v>
      </c>
      <c r="W23">
        <v>455</v>
      </c>
      <c r="Y23">
        <v>461.2</v>
      </c>
      <c r="AA23">
        <v>469.1</v>
      </c>
      <c r="AC23">
        <v>476.2</v>
      </c>
      <c r="AE23">
        <v>483.8</v>
      </c>
      <c r="AG23">
        <v>493.5</v>
      </c>
      <c r="AI23">
        <v>502.1</v>
      </c>
      <c r="AK23">
        <v>511.8</v>
      </c>
      <c r="AM23">
        <v>524.9</v>
      </c>
      <c r="AO23">
        <v>537</v>
      </c>
      <c r="AQ23">
        <v>549.70000000000005</v>
      </c>
    </row>
    <row r="24" spans="1:43" x14ac:dyDescent="0.2">
      <c r="A24" t="s">
        <v>233</v>
      </c>
      <c r="B24" t="s">
        <v>234</v>
      </c>
      <c r="C24" t="s">
        <v>192</v>
      </c>
      <c r="D24" t="s">
        <v>193</v>
      </c>
      <c r="E24">
        <v>93685.05</v>
      </c>
      <c r="G24">
        <v>95087.92</v>
      </c>
      <c r="I24">
        <v>96442.81</v>
      </c>
      <c r="K24">
        <v>97751.14</v>
      </c>
      <c r="M24">
        <v>99017.2</v>
      </c>
      <c r="O24">
        <v>100246.5</v>
      </c>
      <c r="Q24">
        <v>101475.5</v>
      </c>
      <c r="S24">
        <v>102731</v>
      </c>
      <c r="U24">
        <v>104011.7</v>
      </c>
      <c r="W24">
        <v>105276.3</v>
      </c>
      <c r="Y24">
        <v>106520.2</v>
      </c>
      <c r="AA24">
        <v>107784.2</v>
      </c>
      <c r="AC24">
        <v>109115.2</v>
      </c>
      <c r="AE24">
        <v>110530.7</v>
      </c>
      <c r="AG24">
        <v>112006.5</v>
      </c>
      <c r="AI24">
        <v>113462</v>
      </c>
      <c r="AK24">
        <v>114890.7</v>
      </c>
      <c r="AM24">
        <v>116284.4</v>
      </c>
      <c r="AO24">
        <v>117644.8</v>
      </c>
      <c r="AQ24">
        <v>118978</v>
      </c>
    </row>
    <row r="25" spans="1:43" x14ac:dyDescent="0.2">
      <c r="A25" t="s">
        <v>235</v>
      </c>
      <c r="B25" t="s">
        <v>236</v>
      </c>
      <c r="C25" t="s">
        <v>192</v>
      </c>
      <c r="D25" t="s">
        <v>193</v>
      </c>
      <c r="E25">
        <v>15424.12</v>
      </c>
      <c r="G25">
        <v>15493.89</v>
      </c>
      <c r="I25">
        <v>15567.11</v>
      </c>
      <c r="K25">
        <v>15654.19</v>
      </c>
      <c r="M25">
        <v>15760.22</v>
      </c>
      <c r="O25">
        <v>15863.95</v>
      </c>
      <c r="Q25">
        <v>15987.08</v>
      </c>
      <c r="S25">
        <v>16105.29</v>
      </c>
      <c r="U25">
        <v>16192.57</v>
      </c>
      <c r="W25">
        <v>16258.03</v>
      </c>
      <c r="Y25">
        <v>16305.53</v>
      </c>
      <c r="AA25">
        <v>16334.21</v>
      </c>
      <c r="AC25">
        <v>16357.99</v>
      </c>
      <c r="AE25">
        <v>16405.400000000001</v>
      </c>
      <c r="AG25">
        <v>16485.79</v>
      </c>
      <c r="AI25">
        <v>16574.990000000002</v>
      </c>
    </row>
    <row r="26" spans="1:43" x14ac:dyDescent="0.2">
      <c r="A26" t="s">
        <v>237</v>
      </c>
      <c r="B26" t="s">
        <v>238</v>
      </c>
      <c r="C26" t="s">
        <v>192</v>
      </c>
      <c r="D26" t="s">
        <v>193</v>
      </c>
      <c r="E26">
        <v>4348</v>
      </c>
      <c r="G26">
        <v>4370</v>
      </c>
      <c r="I26">
        <v>4392</v>
      </c>
      <c r="K26">
        <v>4417</v>
      </c>
      <c r="M26">
        <v>4445</v>
      </c>
      <c r="O26">
        <v>4478</v>
      </c>
      <c r="Q26">
        <v>4503</v>
      </c>
      <c r="S26">
        <v>4524</v>
      </c>
      <c r="U26">
        <v>4552</v>
      </c>
      <c r="W26">
        <v>4577</v>
      </c>
      <c r="Y26">
        <v>4606</v>
      </c>
      <c r="AA26">
        <v>4640</v>
      </c>
      <c r="AC26">
        <v>4681</v>
      </c>
      <c r="AE26">
        <v>4737</v>
      </c>
      <c r="AG26">
        <v>4799</v>
      </c>
      <c r="AI26">
        <v>4858</v>
      </c>
      <c r="AK26">
        <v>4920</v>
      </c>
      <c r="AM26">
        <v>4986</v>
      </c>
      <c r="AO26">
        <v>5051</v>
      </c>
      <c r="AQ26">
        <v>5109</v>
      </c>
    </row>
    <row r="27" spans="1:43" x14ac:dyDescent="0.2">
      <c r="A27" t="s">
        <v>239</v>
      </c>
      <c r="B27" t="s">
        <v>240</v>
      </c>
      <c r="C27" t="s">
        <v>192</v>
      </c>
      <c r="D27" t="s">
        <v>193</v>
      </c>
      <c r="E27">
        <v>3648.2</v>
      </c>
      <c r="G27">
        <v>3706.7</v>
      </c>
      <c r="I27">
        <v>3762</v>
      </c>
      <c r="K27">
        <v>3803</v>
      </c>
      <c r="M27">
        <v>3829</v>
      </c>
      <c r="O27">
        <v>3851</v>
      </c>
      <c r="Q27">
        <v>3873</v>
      </c>
      <c r="S27">
        <v>3916</v>
      </c>
      <c r="U27">
        <v>3990</v>
      </c>
      <c r="W27">
        <v>4062</v>
      </c>
      <c r="Y27">
        <v>4114</v>
      </c>
      <c r="AA27">
        <v>4161</v>
      </c>
      <c r="AC27">
        <v>4209.1000000000004</v>
      </c>
      <c r="AE27">
        <v>4245.7</v>
      </c>
      <c r="AG27">
        <v>4280.3</v>
      </c>
      <c r="AI27">
        <v>4332.1000000000004</v>
      </c>
      <c r="AK27">
        <v>4373.8999999999996</v>
      </c>
      <c r="AM27">
        <v>4399.3999999999996</v>
      </c>
      <c r="AO27">
        <v>4425.8999999999996</v>
      </c>
      <c r="AQ27">
        <v>4475.8</v>
      </c>
    </row>
    <row r="28" spans="1:43" x14ac:dyDescent="0.2">
      <c r="A28" t="s">
        <v>241</v>
      </c>
      <c r="B28" t="s">
        <v>242</v>
      </c>
      <c r="C28" t="s">
        <v>192</v>
      </c>
      <c r="D28" t="s">
        <v>193</v>
      </c>
      <c r="E28">
        <v>38265</v>
      </c>
      <c r="G28">
        <v>38284</v>
      </c>
      <c r="I28">
        <v>38294</v>
      </c>
      <c r="K28">
        <v>38290</v>
      </c>
      <c r="M28">
        <v>38277</v>
      </c>
      <c r="O28">
        <v>38263</v>
      </c>
      <c r="Q28">
        <v>38254</v>
      </c>
      <c r="S28">
        <v>38242</v>
      </c>
      <c r="U28">
        <v>38219</v>
      </c>
      <c r="W28">
        <v>38191</v>
      </c>
      <c r="Y28">
        <v>38174</v>
      </c>
      <c r="AA28">
        <v>38157</v>
      </c>
      <c r="AC28">
        <v>38125</v>
      </c>
      <c r="AE28">
        <v>38116</v>
      </c>
      <c r="AG28">
        <v>38136</v>
      </c>
      <c r="AI28">
        <v>38167</v>
      </c>
      <c r="AK28">
        <v>38530</v>
      </c>
      <c r="AM28">
        <v>38538</v>
      </c>
      <c r="AO28">
        <v>38533</v>
      </c>
      <c r="AQ28">
        <v>38496</v>
      </c>
    </row>
    <row r="29" spans="1:43" x14ac:dyDescent="0.2">
      <c r="A29" t="s">
        <v>243</v>
      </c>
      <c r="B29" t="s">
        <v>244</v>
      </c>
      <c r="C29" t="s">
        <v>192</v>
      </c>
      <c r="D29" t="s">
        <v>193</v>
      </c>
      <c r="E29">
        <v>10009</v>
      </c>
      <c r="G29">
        <v>10044</v>
      </c>
      <c r="I29">
        <v>10084</v>
      </c>
      <c r="K29">
        <v>10134</v>
      </c>
      <c r="M29">
        <v>10187</v>
      </c>
      <c r="O29">
        <v>10249</v>
      </c>
      <c r="Q29">
        <v>10331</v>
      </c>
      <c r="S29">
        <v>10395</v>
      </c>
      <c r="U29">
        <v>10445</v>
      </c>
      <c r="W29">
        <v>10473</v>
      </c>
      <c r="Y29">
        <v>10495</v>
      </c>
      <c r="AA29">
        <v>10512</v>
      </c>
      <c r="AC29">
        <v>10533</v>
      </c>
      <c r="AE29">
        <v>10553</v>
      </c>
      <c r="AG29">
        <v>10563</v>
      </c>
      <c r="AI29">
        <v>10573</v>
      </c>
      <c r="AK29">
        <v>10573</v>
      </c>
      <c r="AM29">
        <v>10542</v>
      </c>
      <c r="AO29">
        <v>10487</v>
      </c>
      <c r="AQ29">
        <v>10427</v>
      </c>
    </row>
    <row r="30" spans="1:43" x14ac:dyDescent="0.2">
      <c r="A30" t="s">
        <v>245</v>
      </c>
      <c r="B30" t="s">
        <v>246</v>
      </c>
      <c r="C30" t="s">
        <v>192</v>
      </c>
      <c r="D30" t="s">
        <v>193</v>
      </c>
      <c r="E30">
        <v>5356.2070000000003</v>
      </c>
      <c r="G30">
        <v>5367.79</v>
      </c>
      <c r="I30">
        <v>5378.9319999999998</v>
      </c>
      <c r="K30">
        <v>5387.65</v>
      </c>
      <c r="M30">
        <v>5393.3819999999996</v>
      </c>
      <c r="O30">
        <v>5398.6570000000002</v>
      </c>
      <c r="Q30">
        <v>5402.5469999999996</v>
      </c>
      <c r="S30">
        <v>5378.951</v>
      </c>
      <c r="U30">
        <v>5379.1610000000001</v>
      </c>
      <c r="W30">
        <v>5380.0529999999999</v>
      </c>
      <c r="Y30">
        <v>5384.8220000000001</v>
      </c>
      <c r="AA30">
        <v>5389.18</v>
      </c>
      <c r="AC30">
        <v>5394</v>
      </c>
      <c r="AE30">
        <v>5401</v>
      </c>
      <c r="AG30">
        <v>5412.2539999999999</v>
      </c>
      <c r="AI30">
        <v>5424.9250000000002</v>
      </c>
      <c r="AK30">
        <v>5435.2730000000001</v>
      </c>
      <c r="AM30">
        <v>5404.3220000000001</v>
      </c>
      <c r="AO30">
        <v>5410.8360000000002</v>
      </c>
      <c r="AQ30">
        <v>5415.9489999999996</v>
      </c>
    </row>
    <row r="31" spans="1:43" x14ac:dyDescent="0.2">
      <c r="A31" t="s">
        <v>247</v>
      </c>
      <c r="B31" t="s">
        <v>248</v>
      </c>
      <c r="C31" t="s">
        <v>192</v>
      </c>
      <c r="D31" t="s">
        <v>193</v>
      </c>
      <c r="E31">
        <v>8816</v>
      </c>
      <c r="G31">
        <v>8837</v>
      </c>
      <c r="I31">
        <v>8844</v>
      </c>
      <c r="K31">
        <v>8848</v>
      </c>
      <c r="M31">
        <v>8854</v>
      </c>
      <c r="O31">
        <v>8861</v>
      </c>
      <c r="Q31">
        <v>8883</v>
      </c>
      <c r="S31">
        <v>8909</v>
      </c>
      <c r="U31">
        <v>8941</v>
      </c>
      <c r="W31">
        <v>8976</v>
      </c>
      <c r="Y31">
        <v>9011</v>
      </c>
      <c r="AA31">
        <v>9048</v>
      </c>
      <c r="AC31">
        <v>9113</v>
      </c>
      <c r="AE31">
        <v>9183</v>
      </c>
      <c r="AG31">
        <v>9256</v>
      </c>
      <c r="AI31">
        <v>9341</v>
      </c>
      <c r="AK31">
        <v>9416</v>
      </c>
      <c r="AM31">
        <v>9483</v>
      </c>
      <c r="AO31">
        <v>9556</v>
      </c>
      <c r="AQ31">
        <v>9645</v>
      </c>
    </row>
    <row r="32" spans="1:43" x14ac:dyDescent="0.2">
      <c r="A32" t="s">
        <v>249</v>
      </c>
      <c r="B32" t="s">
        <v>250</v>
      </c>
      <c r="C32" t="s">
        <v>192</v>
      </c>
      <c r="D32" t="s">
        <v>193</v>
      </c>
      <c r="E32">
        <v>59296.5</v>
      </c>
      <c r="G32">
        <v>60213.5</v>
      </c>
      <c r="I32">
        <v>61126.5</v>
      </c>
      <c r="K32">
        <v>62023</v>
      </c>
      <c r="M32">
        <v>62914</v>
      </c>
      <c r="O32">
        <v>63808</v>
      </c>
      <c r="Q32">
        <v>64729</v>
      </c>
      <c r="S32">
        <v>65603</v>
      </c>
      <c r="U32">
        <v>66402</v>
      </c>
      <c r="W32">
        <v>67187</v>
      </c>
      <c r="Y32">
        <v>68010</v>
      </c>
      <c r="AA32">
        <v>68861</v>
      </c>
      <c r="AC32">
        <v>69730</v>
      </c>
      <c r="AE32">
        <v>70586</v>
      </c>
      <c r="AG32">
        <v>71517</v>
      </c>
      <c r="AI32">
        <v>72561</v>
      </c>
      <c r="AK32">
        <v>73723</v>
      </c>
      <c r="AM32">
        <v>74724</v>
      </c>
      <c r="AO32">
        <v>75627</v>
      </c>
      <c r="AQ32">
        <v>76482</v>
      </c>
    </row>
    <row r="33" spans="1:37" x14ac:dyDescent="0.2">
      <c r="A33" t="s">
        <v>251</v>
      </c>
      <c r="B33" t="s">
        <v>252</v>
      </c>
      <c r="C33" t="s">
        <v>192</v>
      </c>
      <c r="D33" t="s">
        <v>193</v>
      </c>
      <c r="E33">
        <v>264753.7</v>
      </c>
      <c r="G33">
        <v>267881</v>
      </c>
      <c r="I33">
        <v>271094.3</v>
      </c>
      <c r="K33">
        <v>274365.40000000002</v>
      </c>
      <c r="M33">
        <v>277533.5</v>
      </c>
      <c r="O33">
        <v>280726.09999999998</v>
      </c>
      <c r="Q33">
        <v>283692.59999999998</v>
      </c>
      <c r="S33">
        <v>286444</v>
      </c>
      <c r="U33">
        <v>289129.8</v>
      </c>
      <c r="W33">
        <v>291688.7</v>
      </c>
      <c r="Y33">
        <v>294349.8</v>
      </c>
      <c r="AA33">
        <v>297064.2</v>
      </c>
      <c r="AC33">
        <v>300000.8</v>
      </c>
      <c r="AE33">
        <v>302881.7</v>
      </c>
      <c r="AG33">
        <v>305504.5</v>
      </c>
      <c r="AI33">
        <v>307937.90000000002</v>
      </c>
      <c r="AK33">
        <v>310530.8</v>
      </c>
    </row>
  </sheetData>
  <phoneticPr fontId="1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documentManagement>
    <eShareHorizProjTaxHTField0 xmlns="c5805097-db0a-42f9-a837-be9035f1f571" xsi:nil="true"/>
    <OECDProjectMembers xmlns="22a5b7d0-1699-458f-b8e2-4d8247229549">
      <UserInfo>
        <DisplayName>FRON Pauline, ELS/SPD</DisplayName>
        <AccountId>219</AccountId>
        <AccountType/>
      </UserInfo>
      <UserInfo>
        <DisplayName>THEVENON Olivier, WISE/CWB</DisplayName>
        <AccountId>291</AccountId>
        <AccountType/>
      </UserInfo>
      <UserInfo>
        <DisplayName>FREY Valerie, ELS/SPD</DisplayName>
        <AccountId>142</AccountId>
        <AccountType/>
      </UserInfo>
      <UserInfo>
        <DisplayName>SHIN Eunkyung, ELS/SPD</DisplayName>
        <AccountId>1174</AccountId>
        <AccountType/>
      </UserInfo>
      <UserInfo>
        <DisplayName>STRAPPS Sarah, ELS/SPD</DisplayName>
        <AccountId>1133</AccountId>
        <AccountType/>
      </UserInfo>
      <UserInfo>
        <DisplayName>CLARKE Chris, WISE/CWB</DisplayName>
        <AccountId>124</AccountId>
        <AccountType/>
      </UserInfo>
      <UserInfo>
        <DisplayName>LADAIQUE Maxime, ELS/SPD</DisplayName>
        <AccountId>129</AccountId>
        <AccountType/>
      </UserInfo>
      <UserInfo>
        <DisplayName>LAGORCE Natalie, CTP</DisplayName>
        <AccountId>232</AccountId>
        <AccountType/>
      </UserInfo>
      <UserInfo>
        <DisplayName>PEREZ Fatima, ELS/SPD</DisplayName>
        <AccountId>1498</AccountId>
        <AccountType/>
      </UserInfo>
      <UserInfo>
        <DisplayName>PLOUIN Marissa, ELS/SPD</DisplayName>
        <AccountId>452</AccountId>
        <AccountType/>
      </UserInfo>
      <UserInfo>
        <DisplayName>BAKALOGLOU Salomé, ELS/SPD</DisplayName>
        <AccountId>2058</AccountId>
        <AccountType/>
      </UserInfo>
      <UserInfo>
        <DisplayName>FLUCHTMANN Jonas, ELS/SPD</DisplayName>
        <AccountId>3581</AccountId>
        <AccountType/>
      </UserInfo>
      <UserInfo>
        <DisplayName>ALBERTONE Baptiste, ELS/SPD</DisplayName>
        <AccountId>3584</AccountId>
        <AccountType/>
      </UserInfo>
      <UserInfo>
        <DisplayName>LLOYD Alexandre, ELS/SPD</DisplayName>
        <AccountId>4856</AccountId>
        <AccountType/>
      </UserInfo>
    </OECDProjectMembers>
    <OECDKimBussinessContext xmlns="54c4cd27-f286-408f-9ce0-33c1e0f3ab39" xsi:nil="true"/>
    <OECDlanguage xmlns="ca82dde9-3436-4d3d-bddd-d31447390034">English</OECDlanguage>
    <OECDMainProject xmlns="22a5b7d0-1699-458f-b8e2-4d8247229549">13</OECDMainProject>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OECDAllRelatedUsers xmlns="c5805097-db0a-42f9-a837-be9035f1f571">
      <UserInfo>
        <DisplayName/>
        <AccountId xsi:nil="true"/>
        <AccountType/>
      </UserInfo>
    </OECDAllRelatedUsers>
    <IconOverlay xmlns="http://schemas.microsoft.com/sharepoint/v4" xsi:nil="true"/>
    <OECDCommunityDocumentID xmlns="22a5b7d0-1699-458f-b8e2-4d8247229549" xsi:nil="true"/>
    <OECDProjectManager xmlns="22a5b7d0-1699-458f-b8e2-4d8247229549">
      <UserInfo>
        <DisplayName/>
        <AccountId>96</AccountId>
        <AccountType/>
      </UserInfo>
    </OECDProjectManager>
    <OECDTagsCache xmlns="22a5b7d0-1699-458f-b8e2-4d8247229549" xsi:nil="true"/>
    <b8c3c820c0584e889da065b0a99e2c1a xmlns="22a5b7d0-1699-458f-b8e2-4d8247229549" xsi:nil="true"/>
    <OECDMeetingDate xmlns="54c4cd27-f286-408f-9ce0-33c1e0f3ab39" xsi:nil="true"/>
    <OECDSharingStatus xmlns="22a5b7d0-1699-458f-b8e2-4d8247229549" xsi:nil="true"/>
    <eShareCommitteeTaxHTField0 xmlns="c9f238dd-bb73-4aef-a7a5-d644ad823e52">
      <Terms xmlns="http://schemas.microsoft.com/office/infopath/2007/PartnerControls"/>
    </eShareCommitteeTaxHTField0>
    <OECDCommunityDocumentURL xmlns="22a5b7d0-1699-458f-b8e2-4d8247229549" xsi:nil="true"/>
    <OECDPinnedBy xmlns="22a5b7d0-1699-458f-b8e2-4d8247229549">
      <UserInfo>
        <DisplayName/>
        <AccountId xsi:nil="true"/>
        <AccountType/>
      </UserInfo>
    </OECDPinnedBy>
    <OECDKimProvenance xmlns="54c4cd27-f286-408f-9ce0-33c1e0f3ab39" xsi:nil="true"/>
    <cc3d610261fc4fa09f62df6074327105 xmlns="c5805097-db0a-42f9-a837-be9035f1f571">
      <Terms xmlns="http://schemas.microsoft.com/office/infopath/2007/PartnerControls"/>
    </cc3d610261fc4fa09f62df6074327105>
    <OECDKimStatus xmlns="54c4cd27-f286-408f-9ce0-33c1e0f3ab39">Draft</OECDKimStatus>
    <eShareCountryTaxHTField0 xmlns="c9f238dd-bb73-4aef-a7a5-d644ad823e52">
      <Terms xmlns="http://schemas.microsoft.com/office/infopath/2007/PartnerControls"/>
    </eShareCountryTaxHTField0>
    <eShareTopicTaxHTField0 xmlns="c9f238dd-bb73-4aef-a7a5-d644ad823e52">
      <Terms xmlns="http://schemas.microsoft.com/office/infopath/2007/PartnerControls"/>
    </eShareTopicTaxHTField0>
    <k87588ac03a94edb9fcc4f2494cfdd51 xmlns="22a5b7d0-1699-458f-b8e2-4d8247229549">
      <Terms xmlns="http://schemas.microsoft.com/office/infopath/2007/PartnerControls">
        <TermInfo xmlns="http://schemas.microsoft.com/office/infopath/2007/PartnerControls">
          <TermName xmlns="http://schemas.microsoft.com/office/infopath/2007/PartnerControls">ELS/SPD</TermName>
          <TermId xmlns="http://schemas.microsoft.com/office/infopath/2007/PartnerControls">0e85e649-01ae-435c-b5a2-39c5f49851ef</TermId>
        </TermInfo>
      </Terms>
    </k87588ac03a94edb9fcc4f2494cfdd51>
    <OECDProjectLookup xmlns="22a5b7d0-1699-458f-b8e2-4d8247229549">146</OECDProjectLookup>
    <eShareKeywordsTaxHTField0 xmlns="c9f238dd-bb73-4aef-a7a5-d644ad823e52">
      <Terms xmlns="http://schemas.microsoft.com/office/infopath/2007/PartnerControls"/>
    </eShareKeywordsTaxHTField0>
    <OECDExpirationDate xmlns="c5805097-db0a-42f9-a837-be9035f1f571" xsi:nil="true"/>
    <TaxCatchAll xmlns="ca82dde9-3436-4d3d-bddd-d31447390034">
      <Value>49</Value>
      <Value>6</Value>
    </TaxCatchAll>
  </documentManagement>
</p:properties>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33AB0B45A31F2B489F9B80276A6B0922" ma:contentTypeVersion="73" ma:contentTypeDescription="" ma:contentTypeScope="" ma:versionID="9a60641146cc569c79485b56ed4b21f6">
  <xsd:schema xmlns:xsd="http://www.w3.org/2001/XMLSchema" xmlns:xs="http://www.w3.org/2001/XMLSchema" xmlns:p="http://schemas.microsoft.com/office/2006/metadata/properties" xmlns:ns1="54c4cd27-f286-408f-9ce0-33c1e0f3ab39" xmlns:ns2="c5805097-db0a-42f9-a837-be9035f1f571" xmlns:ns3="22a5b7d0-1699-458f-b8e2-4d8247229549" xmlns:ns5="c9f238dd-bb73-4aef-a7a5-d644ad823e52" xmlns:ns6="ca82dde9-3436-4d3d-bddd-d31447390034" xmlns:ns7="http://schemas.microsoft.com/sharepoint/v4" targetNamespace="http://schemas.microsoft.com/office/2006/metadata/properties" ma:root="true" ma:fieldsID="032ced2f3b94eb4200151775e7513f61" ns1:_="" ns2:_="" ns3:_="" ns5:_="" ns6:_="" ns7:_="">
    <xsd:import namespace="54c4cd27-f286-408f-9ce0-33c1e0f3ab39"/>
    <xsd:import namespace="c5805097-db0a-42f9-a837-be9035f1f571"/>
    <xsd:import namespace="22a5b7d0-1699-458f-b8e2-4d8247229549"/>
    <xsd:import namespace="c9f238dd-bb73-4aef-a7a5-d644ad823e52"/>
    <xsd:import namespace="ca82dde9-3436-4d3d-bddd-d31447390034"/>
    <xsd:import namespace="http://schemas.microsoft.com/sharepoint/v4"/>
    <xsd:element name="properties">
      <xsd:complexType>
        <xsd:sequence>
          <xsd:element name="documentManagement">
            <xsd:complexType>
              <xsd:all>
                <xsd:element ref="ns1:OECDKimStatus" minOccurs="0"/>
                <xsd:element ref="ns1:OECDKimBussinessContext" minOccurs="0"/>
                <xsd:element ref="ns1:OECDKimProvenance" minOccurs="0"/>
                <xsd:element ref="ns2:OECDExpirationDate" minOccurs="0"/>
                <xsd:element ref="ns3:OECDProjectLookup" minOccurs="0"/>
                <xsd:element ref="ns3:OECDProjectManager" minOccurs="0"/>
                <xsd:element ref="ns3:OECDProjectMembers" minOccurs="0"/>
                <xsd:element ref="ns3:OECDMainProject" minOccurs="0"/>
                <xsd:element ref="ns3:OECDPinnedBy" minOccurs="0"/>
                <xsd:element ref="ns5:eShareCountryTaxHTField0" minOccurs="0"/>
                <xsd:element ref="ns5:eShareTopicTaxHTField0" minOccurs="0"/>
                <xsd:element ref="ns5:eShareKeywordsTaxHTField0" minOccurs="0"/>
                <xsd:element ref="ns5:eShareCommitteeTaxHTField0" minOccurs="0"/>
                <xsd:element ref="ns5:eSharePWBTaxHTField0" minOccurs="0"/>
                <xsd:element ref="ns6:TaxCatchAllLabel" minOccurs="0"/>
                <xsd:element ref="ns1:OECDMeetingDate" minOccurs="0"/>
                <xsd:element ref="ns6:OECDlanguage" minOccurs="0"/>
                <xsd:element ref="ns6:TaxCatchAll" minOccurs="0"/>
                <xsd:element ref="ns2:cc3d610261fc4fa09f62df6074327105" minOccurs="0"/>
                <xsd:element ref="ns3:k87588ac03a94edb9fcc4f2494cfdd51" minOccurs="0"/>
                <xsd:element ref="ns3:b8c3c820c0584e889da065b0a99e2c1a" minOccurs="0"/>
                <xsd:element ref="ns7:IconOverlay" minOccurs="0"/>
                <xsd:element ref="ns3:OECDSharingStatus" minOccurs="0"/>
                <xsd:element ref="ns3:OECDCommunityDocumentURL" minOccurs="0"/>
                <xsd:element ref="ns3:OECDCommunityDocumentID" minOccurs="0"/>
                <xsd:element ref="ns2:eShareHorizProjTaxHTField0" minOccurs="0"/>
                <xsd:element ref="ns3:OECDTagsCache" minOccurs="0"/>
                <xsd:element ref="ns2:OECDAllRelatedUser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KimStatus" ma:index="3" nillable="true" ma:displayName="Kim status" ma:default="Draft" ma:description="" ma:format="Dropdown" ma:hidden="true" ma:internalName="OECDKimStatus" ma:readOnly="false">
      <xsd:simpleType>
        <xsd:restriction base="dms:Choice">
          <xsd:enumeration value="Draft"/>
          <xsd:enumeration value="Final"/>
        </xsd:restriction>
      </xsd:simpleType>
    </xsd:element>
    <xsd:element name="OECDKimBussinessContext" ma:index="4" nillable="true" ma:displayName="Kim bussiness context" ma:description="" ma:hidden="true" ma:internalName="OECDKimBussinessContext" ma:readOnly="false">
      <xsd:simpleType>
        <xsd:restriction base="dms:Text"/>
      </xsd:simpleType>
    </xsd:element>
    <xsd:element name="OECDKimProvenance" ma:index="5" nillable="true" ma:displayName="Kim provenance" ma:description="" ma:hidden="true" ma:internalName="OECDKimProvenance" ma:readOnly="false">
      <xsd:simpleType>
        <xsd:restriction base="dms:Text">
          <xsd:maxLength value="255"/>
        </xsd:restriction>
      </xsd:simpleType>
    </xsd:element>
    <xsd:element name="OECDMeetingDate" ma:index="24" nillable="true" ma:displayName="Meeting Date" ma:default="" ma:format="DateOnly" ma:hidden="true" ma:internalName="OECDMeeting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5805097-db0a-42f9-a837-be9035f1f571"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ma:readOnly="false">
      <xsd:simpleType>
        <xsd:restriction base="dms:DateTime"/>
      </xsd:simpleType>
    </xsd:element>
    <xsd:element name="cc3d610261fc4fa09f62df6074327105" ma:index="30" nillable="true" ma:taxonomy="true" ma:internalName="cc3d610261fc4fa09f62df6074327105" ma:taxonomyFieldName="OECDHorizontalProjects" ma:displayName="Horizontal project" ma:readOnly="false" ma:default="" ma:fieldId="{cc3d6102-61fc-4fa0-9f62-df607432710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39" nillable="true" ma:displayName="OECDHorizontalProjects_0" ma:description="" ma:hidden="true" ma:internalName="eShareHorizProjTaxHTField0">
      <xsd:simpleType>
        <xsd:restriction base="dms:Note"/>
      </xsd:simpleType>
    </xsd:element>
    <xsd:element name="OECDAllRelatedUsers" ma:index="42"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a5b7d0-1699-458f-b8e2-4d8247229549"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e4a9a165-02d8-4f21-bcc3-1bc2950ca1ad" ma:internalName="OECDProjectLookup" ma:readOnly="false" ma:showField="OECDShortProjectName" ma:web="22a5b7d0-1699-458f-b8e2-4d8247229549">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e4a9a165-02d8-4f21-bcc3-1bc2950ca1ad"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k87588ac03a94edb9fcc4f2494cfdd51" ma:index="31" nillable="true" ma:taxonomy="true" ma:internalName="k87588ac03a94edb9fcc4f2494cfdd51" ma:taxonomyFieldName="OECDProjectOwnerStructure" ma:displayName="Project owner" ma:readOnly="false" ma:default="" ma:fieldId="487588ac-03a9-4edb-9fcc-4f2494cfdd51"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b8c3c820c0584e889da065b0a99e2c1a" ma:index="32" nillable="true" ma:displayName="Deliverable owner_0" ma:hidden="true" ma:internalName="b8c3c820c0584e889da065b0a99e2c1a">
      <xsd:simpleType>
        <xsd:restriction base="dms:Note"/>
      </xsd:simpleType>
    </xsd:element>
    <xsd:element name="OECDSharingStatus" ma:index="36" nillable="true" ma:displayName="O.N.E Document Sharing Status" ma:description="" ma:hidden="true" ma:internalName="OECDSharingStatus">
      <xsd:simpleType>
        <xsd:restriction base="dms:Text"/>
      </xsd:simpleType>
    </xsd:element>
    <xsd:element name="OECDCommunityDocumentURL" ma:index="37" nillable="true" ma:displayName="O.N.E Community Document URL" ma:description="" ma:hidden="true" ma:internalName="OECDCommunityDocumentURL">
      <xsd:simpleType>
        <xsd:restriction base="dms:Text"/>
      </xsd:simpleType>
    </xsd:element>
    <xsd:element name="OECDCommunityDocumentID" ma:index="38" nillable="true" ma:displayName="O.N.E Community Document ID" ma:decimals="0" ma:description="" ma:hidden="true" ma:internalName="OECDCommunityDocumentID">
      <xsd:simpleType>
        <xsd:restriction base="dms:Number"/>
      </xsd:simpleType>
    </xsd:element>
    <xsd:element name="OECDTagsCache" ma:index="41" nillable="true" ma:displayName="Tags cache" ma:description="" ma:hidden="true" ma:internalName="OECDTagsCache">
      <xsd:simpleType>
        <xsd:restriction base="dms:Note"/>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18"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19"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0"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1" nillable="true" ma:taxonomy="true" ma:internalName="eShareCommitteeTaxHTField0" ma:taxonomyFieldName="OECDCommittee" ma:displayName="Committee"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2" nillable="true" ma:taxonomy="true" ma:internalName="eSharePWBTaxHTField0" ma:taxonomyFieldName="OECDPWB" ma:displayName="PWB" ma:default="" ma:fieldId="{fe327ce1-b783-48aa-9b0b-52ad26d1c9f6}"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TaxCatchAllLabel" ma:index="23" nillable="true" ma:displayName="Taxonomy Catch All Column1" ma:hidden="true" ma:list="{065777cc-c5a0-47b6-ab6d-968be733c10c}" ma:internalName="TaxCatchAllLabel" ma:readOnly="true" ma:showField="CatchAllDataLabel" ma:web="c5805097-db0a-42f9-a837-be9035f1f571">
      <xsd:complexType>
        <xsd:complexContent>
          <xsd:extension base="dms:MultiChoiceLookup">
            <xsd:sequence>
              <xsd:element name="Value" type="dms:Lookup" maxOccurs="unbounded" minOccurs="0" nillable="true"/>
            </xsd:sequence>
          </xsd:extension>
        </xsd:complexContent>
      </xsd:complexType>
    </xsd:element>
    <xsd:element name="OECDlanguage" ma:index="27"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 ma:index="29" nillable="true" ma:displayName="Taxonomy Catch All Column" ma:hidden="true" ma:list="{065777cc-c5a0-47b6-ab6d-968be733c10c}" ma:internalName="TaxCatchAll" ma:showField="CatchAllData" ma:web="c5805097-db0a-42f9-a837-be9035f1f57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4" ma:displayName="Content Type"/>
        <xsd:element ref="dc:title" minOccurs="0" maxOccurs="1" ma:index="1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97C116-31C5-4509-AA4F-579BCD1E3E65}">
  <ds:schemaRefs>
    <ds:schemaRef ds:uri="http://schemas.microsoft.com/sharepoint/v4"/>
    <ds:schemaRef ds:uri="http://purl.org/dc/dcmitype/"/>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www.w3.org/XML/1998/namespace"/>
    <ds:schemaRef ds:uri="22a5b7d0-1699-458f-b8e2-4d8247229549"/>
    <ds:schemaRef ds:uri="ca82dde9-3436-4d3d-bddd-d31447390034"/>
    <ds:schemaRef ds:uri="c9f238dd-bb73-4aef-a7a5-d644ad823e52"/>
    <ds:schemaRef ds:uri="http://purl.org/dc/terms/"/>
    <ds:schemaRef ds:uri="c5805097-db0a-42f9-a837-be9035f1f571"/>
    <ds:schemaRef ds:uri="54c4cd27-f286-408f-9ce0-33c1e0f3ab39"/>
    <ds:schemaRef ds:uri="http://schemas.microsoft.com/office/2006/metadata/properties"/>
  </ds:schemaRefs>
</ds:datastoreItem>
</file>

<file path=customXml/itemProps2.xml><?xml version="1.0" encoding="utf-8"?>
<ds:datastoreItem xmlns:ds="http://schemas.openxmlformats.org/officeDocument/2006/customXml" ds:itemID="{6D917511-5AF1-4D62-A58F-089FEE0BB6E3}">
  <ds:schemaRefs>
    <ds:schemaRef ds:uri="Microsoft.SharePoint.Taxonomy.ContentTypeSync"/>
  </ds:schemaRefs>
</ds:datastoreItem>
</file>

<file path=customXml/itemProps3.xml><?xml version="1.0" encoding="utf-8"?>
<ds:datastoreItem xmlns:ds="http://schemas.openxmlformats.org/officeDocument/2006/customXml" ds:itemID="{874BB36A-EA0D-4DB1-9557-49CB6D81E832}">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EFA3D592-356F-4C51-86F0-4E8C46F1354C}">
  <ds:schemaRefs>
    <ds:schemaRef ds:uri="http://schemas.microsoft.com/sharepoint/v3/contenttype/forms"/>
  </ds:schemaRefs>
</ds:datastoreItem>
</file>

<file path=customXml/itemProps5.xml><?xml version="1.0" encoding="utf-8"?>
<ds:datastoreItem xmlns:ds="http://schemas.openxmlformats.org/officeDocument/2006/customXml" ds:itemID="{A26B4BD2-58AD-4268-8E2C-6F602CD7CF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c4cd27-f286-408f-9ce0-33c1e0f3ab39"/>
    <ds:schemaRef ds:uri="c5805097-db0a-42f9-a837-be9035f1f571"/>
    <ds:schemaRef ds:uri="22a5b7d0-1699-458f-b8e2-4d8247229549"/>
    <ds:schemaRef ds:uri="c9f238dd-bb73-4aef-a7a5-d644ad823e52"/>
    <ds:schemaRef ds:uri="ca82dde9-3436-4d3d-bddd-d31447390034"/>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6</vt:i4>
      </vt:variant>
    </vt:vector>
  </HeadingPairs>
  <TitlesOfParts>
    <vt:vector size="23" baseType="lpstr">
      <vt:lpstr>Figure HM 1.1.1</vt:lpstr>
      <vt:lpstr>Table HM 1.1.b</vt:lpstr>
      <vt:lpstr>Figure HM1.1.2a</vt:lpstr>
      <vt:lpstr>Figure HM1.1.2b</vt:lpstr>
      <vt:lpstr>Figure HM1.1.3</vt:lpstr>
      <vt:lpstr>Figure HM1.1.4</vt:lpstr>
      <vt:lpstr>Table HM1.1.4b</vt:lpstr>
      <vt:lpstr>Total_linked &amp; notes</vt:lpstr>
      <vt:lpstr>total_incl population</vt:lpstr>
      <vt:lpstr>Vacant</vt:lpstr>
      <vt:lpstr>Urban-rural</vt:lpstr>
      <vt:lpstr>tenures year 1 </vt:lpstr>
      <vt:lpstr>tenures year 2 </vt:lpstr>
      <vt:lpstr>tenures year 3</vt:lpstr>
      <vt:lpstr>tenures year 4</vt:lpstr>
      <vt:lpstr>Population Eurostat</vt:lpstr>
      <vt:lpstr>Population OECD</vt:lpstr>
      <vt:lpstr>'Figure HM 1.1.1'!Print_Area</vt:lpstr>
      <vt:lpstr>'Figure HM1.1.2a'!Print_Area</vt:lpstr>
      <vt:lpstr>'Figure HM1.1.2b'!Print_Area</vt:lpstr>
      <vt:lpstr>'Figure HM1.1.3'!Print_Area</vt:lpstr>
      <vt:lpstr>'Figure HM1.1.4'!Print_Area</vt:lpstr>
      <vt:lpstr>'Table HM 1.1.b'!Print_Area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PITTINI Alice</dc:creator>
  <cp:lastModifiedBy>BARGU Ali, ELS/SPD</cp:lastModifiedBy>
  <cp:lastPrinted>2017-01-20T08:56:38Z</cp:lastPrinted>
  <dcterms:created xsi:type="dcterms:W3CDTF">2016-09-05T13:24:18Z</dcterms:created>
  <dcterms:modified xsi:type="dcterms:W3CDTF">2022-10-18T12:54:29Z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0x0101008B4DD370EC31429186F3AD49F0D3098F00D44DBCB9EB4F45278CB5C9765BE5299500A4858B360C6A491AA753F8BCA47AA9100033AB0B45A31F2B489F9B80276A6B0922</vt:lpwstr>
  </property>
  <property fmtid="{D5CDD505-2E9C-101B-9397-08002B2CF9AE}" pid="6" name="OECDPWB">
    <vt:lpwstr>6;#(n/a)|3adabb5f-45b7-4a20-bdde-219e8d9477af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49;#ELS/SPD|0e85e649-01ae-435c-b5a2-39c5f49851ef</vt:lpwstr>
  </property>
  <property fmtid="{D5CDD505-2E9C-101B-9397-08002B2CF9AE}" pid="11" name="OECDOrganisation">
    <vt:lpwstr/>
  </property>
  <property fmtid="{D5CDD505-2E9C-101B-9397-08002B2CF9AE}" pid="12" name="_docset_NoMedatataSyncRequired">
    <vt:lpwstr>False</vt:lpwstr>
  </property>
</Properties>
</file>