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d57\Desktop\Mestrado_ISEP\ADACORSA\WSSL\"/>
    </mc:Choice>
  </mc:AlternateContent>
  <xr:revisionPtr revIDLastSave="0" documentId="13_ncr:1_{BFC8D034-9085-4572-9E83-15977CCA231A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TablesMQTT" sheetId="2" r:id="rId1"/>
    <sheet name="TablesMQTT2" sheetId="5" r:id="rId2"/>
    <sheet name="Graphs" sheetId="3" r:id="rId3"/>
    <sheet name="Graphs per msg" sheetId="4" r:id="rId4"/>
    <sheet name="TablesHandover" sheetId="6" r:id="rId5"/>
    <sheet name="TablesHandover2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31" i="3"/>
  <c r="D31" i="3"/>
  <c r="E31" i="3"/>
  <c r="F31" i="3"/>
  <c r="G31" i="3"/>
  <c r="C30" i="3"/>
  <c r="D30" i="3"/>
  <c r="E30" i="3"/>
  <c r="F30" i="3"/>
  <c r="G30" i="3"/>
  <c r="C29" i="3"/>
  <c r="D29" i="3"/>
  <c r="E29" i="3"/>
  <c r="F29" i="3"/>
  <c r="G29" i="3"/>
  <c r="C28" i="3"/>
  <c r="D28" i="3"/>
  <c r="E28" i="3"/>
  <c r="F28" i="3"/>
  <c r="G28" i="3"/>
  <c r="B31" i="3"/>
  <c r="B30" i="3"/>
  <c r="B29" i="3"/>
  <c r="B28" i="3"/>
  <c r="C15" i="3"/>
  <c r="D15" i="3"/>
  <c r="E15" i="3"/>
  <c r="F15" i="3"/>
  <c r="G15" i="3"/>
  <c r="C14" i="3"/>
  <c r="D14" i="3"/>
  <c r="E14" i="3"/>
  <c r="F14" i="3"/>
  <c r="G14" i="3"/>
  <c r="C13" i="3"/>
  <c r="D13" i="3"/>
  <c r="E13" i="3"/>
  <c r="F13" i="3"/>
  <c r="G13" i="3"/>
  <c r="C12" i="3"/>
  <c r="D12" i="3"/>
  <c r="E12" i="3"/>
  <c r="F12" i="3"/>
  <c r="G12" i="3"/>
  <c r="B15" i="3"/>
  <c r="B14" i="3"/>
  <c r="B13" i="3"/>
  <c r="B12" i="3"/>
  <c r="C7" i="3"/>
  <c r="D7" i="3"/>
  <c r="E7" i="3"/>
  <c r="F7" i="3"/>
  <c r="G7" i="3"/>
  <c r="C6" i="3"/>
  <c r="D6" i="3"/>
  <c r="E6" i="3"/>
  <c r="F6" i="3"/>
  <c r="G6" i="3"/>
  <c r="C5" i="3"/>
  <c r="D5" i="3"/>
  <c r="E5" i="3"/>
  <c r="F5" i="3"/>
  <c r="G5" i="3"/>
  <c r="C4" i="3"/>
  <c r="E4" i="3"/>
  <c r="F4" i="3"/>
  <c r="G4" i="3"/>
  <c r="B7" i="3"/>
  <c r="B6" i="3"/>
  <c r="B5" i="3"/>
  <c r="B4" i="3"/>
  <c r="C23" i="3"/>
  <c r="D23" i="3"/>
  <c r="E23" i="3"/>
  <c r="F23" i="3"/>
  <c r="G23" i="3"/>
  <c r="B23" i="3"/>
  <c r="C22" i="3"/>
  <c r="D22" i="3"/>
  <c r="E22" i="3"/>
  <c r="F22" i="3"/>
  <c r="G22" i="3"/>
  <c r="B22" i="3"/>
  <c r="C21" i="3"/>
  <c r="D21" i="3"/>
  <c r="E21" i="3"/>
  <c r="F21" i="3"/>
  <c r="G21" i="3"/>
  <c r="B21" i="3"/>
  <c r="D20" i="3"/>
  <c r="E20" i="3"/>
  <c r="F20" i="3"/>
  <c r="G20" i="3"/>
  <c r="C20" i="3"/>
  <c r="B20" i="3"/>
  <c r="AI59" i="7"/>
  <c r="AH59" i="7"/>
  <c r="AG59" i="7"/>
  <c r="AF59" i="7"/>
  <c r="AE59" i="7"/>
  <c r="AD59" i="7"/>
  <c r="AI58" i="7"/>
  <c r="AH58" i="7"/>
  <c r="AG58" i="7"/>
  <c r="AF58" i="7"/>
  <c r="AE58" i="7"/>
  <c r="AD58" i="7"/>
  <c r="AI57" i="7"/>
  <c r="AH57" i="7"/>
  <c r="AG57" i="7"/>
  <c r="AF57" i="7"/>
  <c r="AE57" i="7"/>
  <c r="AD57" i="7"/>
  <c r="AI56" i="7"/>
  <c r="AH56" i="7"/>
  <c r="AG56" i="7"/>
  <c r="AF56" i="7"/>
  <c r="AE56" i="7"/>
  <c r="AD56" i="7"/>
  <c r="AI55" i="7"/>
  <c r="AH55" i="7"/>
  <c r="AG55" i="7"/>
  <c r="AF55" i="7"/>
  <c r="AE55" i="7"/>
  <c r="AD55" i="7"/>
  <c r="AI54" i="7"/>
  <c r="AH54" i="7"/>
  <c r="AG54" i="7"/>
  <c r="AF54" i="7"/>
  <c r="AE54" i="7"/>
  <c r="AD54" i="7"/>
  <c r="AI53" i="7"/>
  <c r="AH53" i="7"/>
  <c r="AG53" i="7"/>
  <c r="AF53" i="7"/>
  <c r="AE53" i="7"/>
  <c r="AD53" i="7"/>
  <c r="AI52" i="7"/>
  <c r="AH52" i="7"/>
  <c r="AG52" i="7"/>
  <c r="AF52" i="7"/>
  <c r="AE52" i="7"/>
  <c r="AD52" i="7"/>
  <c r="AI51" i="7"/>
  <c r="AH51" i="7"/>
  <c r="AG51" i="7"/>
  <c r="AF51" i="7"/>
  <c r="AE51" i="7"/>
  <c r="AD51" i="7"/>
  <c r="AI50" i="7"/>
  <c r="AH50" i="7"/>
  <c r="AG50" i="7"/>
  <c r="AF50" i="7"/>
  <c r="AE50" i="7"/>
  <c r="AD50" i="7"/>
  <c r="AI49" i="7"/>
  <c r="AH49" i="7"/>
  <c r="AG49" i="7"/>
  <c r="AF49" i="7"/>
  <c r="AE49" i="7"/>
  <c r="AD49" i="7"/>
  <c r="AI43" i="7"/>
  <c r="AH43" i="7"/>
  <c r="AG43" i="7"/>
  <c r="AF43" i="7"/>
  <c r="AE43" i="7"/>
  <c r="AD43" i="7"/>
  <c r="AI42" i="7"/>
  <c r="AH42" i="7"/>
  <c r="AG42" i="7"/>
  <c r="AF42" i="7"/>
  <c r="AE42" i="7"/>
  <c r="AD42" i="7"/>
  <c r="AI41" i="7"/>
  <c r="AH41" i="7"/>
  <c r="AG41" i="7"/>
  <c r="AF41" i="7"/>
  <c r="AE41" i="7"/>
  <c r="AD41" i="7"/>
  <c r="AI40" i="7"/>
  <c r="AH40" i="7"/>
  <c r="AG40" i="7"/>
  <c r="AF40" i="7"/>
  <c r="AE40" i="7"/>
  <c r="AD40" i="7"/>
  <c r="AI39" i="7"/>
  <c r="AH39" i="7"/>
  <c r="AG39" i="7"/>
  <c r="AF39" i="7"/>
  <c r="AE39" i="7"/>
  <c r="AD39" i="7"/>
  <c r="AI38" i="7"/>
  <c r="AH38" i="7"/>
  <c r="AG38" i="7"/>
  <c r="AF38" i="7"/>
  <c r="AE38" i="7"/>
  <c r="AD38" i="7"/>
  <c r="AI37" i="7"/>
  <c r="AH37" i="7"/>
  <c r="AG37" i="7"/>
  <c r="AF37" i="7"/>
  <c r="AE37" i="7"/>
  <c r="AD37" i="7"/>
  <c r="AI36" i="7"/>
  <c r="AH36" i="7"/>
  <c r="AG36" i="7"/>
  <c r="AF36" i="7"/>
  <c r="AE36" i="7"/>
  <c r="AD36" i="7"/>
  <c r="AI35" i="7"/>
  <c r="AH35" i="7"/>
  <c r="AG35" i="7"/>
  <c r="AF35" i="7"/>
  <c r="AE35" i="7"/>
  <c r="AD35" i="7"/>
  <c r="AI34" i="7"/>
  <c r="AH34" i="7"/>
  <c r="AG34" i="7"/>
  <c r="AF34" i="7"/>
  <c r="AE34" i="7"/>
  <c r="AD34" i="7"/>
  <c r="AI28" i="7"/>
  <c r="AH28" i="7"/>
  <c r="AG28" i="7"/>
  <c r="AF28" i="7"/>
  <c r="AE28" i="7"/>
  <c r="AD28" i="7"/>
  <c r="AI27" i="7"/>
  <c r="AH27" i="7"/>
  <c r="AG27" i="7"/>
  <c r="AF27" i="7"/>
  <c r="AE27" i="7"/>
  <c r="AD27" i="7"/>
  <c r="AI26" i="7"/>
  <c r="AH26" i="7"/>
  <c r="AG26" i="7"/>
  <c r="AF26" i="7"/>
  <c r="AE26" i="7"/>
  <c r="AD26" i="7"/>
  <c r="AI25" i="7"/>
  <c r="AH25" i="7"/>
  <c r="AG25" i="7"/>
  <c r="AF25" i="7"/>
  <c r="AE25" i="7"/>
  <c r="AD25" i="7"/>
  <c r="AI24" i="7"/>
  <c r="AH24" i="7"/>
  <c r="AG24" i="7"/>
  <c r="AF24" i="7"/>
  <c r="AE24" i="7"/>
  <c r="AD24" i="7"/>
  <c r="AI23" i="7"/>
  <c r="AH23" i="7"/>
  <c r="AG23" i="7"/>
  <c r="AF23" i="7"/>
  <c r="AE23" i="7"/>
  <c r="AD23" i="7"/>
  <c r="AI22" i="7"/>
  <c r="AH22" i="7"/>
  <c r="AG22" i="7"/>
  <c r="AF22" i="7"/>
  <c r="AE22" i="7"/>
  <c r="AD22" i="7"/>
  <c r="AI21" i="7"/>
  <c r="AH21" i="7"/>
  <c r="AG21" i="7"/>
  <c r="AF21" i="7"/>
  <c r="AE21" i="7"/>
  <c r="AD21" i="7"/>
  <c r="AI20" i="7"/>
  <c r="AH20" i="7"/>
  <c r="AG20" i="7"/>
  <c r="AF20" i="7"/>
  <c r="AE20" i="7"/>
  <c r="AD20" i="7"/>
  <c r="AI19" i="7"/>
  <c r="AH19" i="7"/>
  <c r="AG19" i="7"/>
  <c r="AF19" i="7"/>
  <c r="AE19" i="7"/>
  <c r="AD19" i="7"/>
  <c r="AI13" i="7"/>
  <c r="AH13" i="7"/>
  <c r="AI12" i="7"/>
  <c r="AH12" i="7"/>
  <c r="AI11" i="7"/>
  <c r="AH11" i="7"/>
  <c r="AI10" i="7"/>
  <c r="AH10" i="7"/>
  <c r="AI9" i="7"/>
  <c r="AH9" i="7"/>
  <c r="AI8" i="7"/>
  <c r="AH8" i="7"/>
  <c r="AI7" i="7"/>
  <c r="AH7" i="7"/>
  <c r="AI6" i="7"/>
  <c r="AH6" i="7"/>
  <c r="AI5" i="7"/>
  <c r="AH5" i="7"/>
  <c r="AI4" i="7"/>
  <c r="AH4" i="7"/>
  <c r="AG13" i="7"/>
  <c r="AF13" i="7"/>
  <c r="AG12" i="7"/>
  <c r="AF12" i="7"/>
  <c r="AG11" i="7"/>
  <c r="AF11" i="7"/>
  <c r="AG10" i="7"/>
  <c r="AF10" i="7"/>
  <c r="AG9" i="7"/>
  <c r="AF9" i="7"/>
  <c r="AG8" i="7"/>
  <c r="AF8" i="7"/>
  <c r="AG7" i="7"/>
  <c r="AF7" i="7"/>
  <c r="AG6" i="7"/>
  <c r="AF6" i="7"/>
  <c r="AG5" i="7"/>
  <c r="AF5" i="7"/>
  <c r="AG4" i="7"/>
  <c r="AF4" i="7"/>
  <c r="AD5" i="7"/>
  <c r="AE5" i="7"/>
  <c r="AD6" i="7"/>
  <c r="AE6" i="7"/>
  <c r="AD7" i="7"/>
  <c r="AE7" i="7"/>
  <c r="AD8" i="7"/>
  <c r="AE8" i="7"/>
  <c r="AD9" i="7"/>
  <c r="AE9" i="7"/>
  <c r="AD10" i="7"/>
  <c r="AE10" i="7"/>
  <c r="AD11" i="7"/>
  <c r="AE11" i="7"/>
  <c r="AD12" i="7"/>
  <c r="AE12" i="7"/>
  <c r="AD13" i="7"/>
  <c r="AE13" i="7"/>
  <c r="AE4" i="7"/>
  <c r="AD4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C24" i="7"/>
  <c r="D24" i="7"/>
  <c r="E24" i="7"/>
  <c r="F24" i="7"/>
  <c r="G24" i="7"/>
  <c r="H24" i="7"/>
  <c r="C25" i="7"/>
  <c r="D25" i="7"/>
  <c r="E25" i="7"/>
  <c r="F25" i="7"/>
  <c r="G25" i="7"/>
  <c r="H25" i="7"/>
  <c r="C26" i="7"/>
  <c r="D26" i="7"/>
  <c r="E26" i="7"/>
  <c r="F26" i="7"/>
  <c r="G26" i="7"/>
  <c r="H26" i="7"/>
  <c r="C27" i="7"/>
  <c r="D27" i="7"/>
  <c r="E27" i="7"/>
  <c r="F27" i="7"/>
  <c r="G27" i="7"/>
  <c r="H27" i="7"/>
  <c r="C28" i="7"/>
  <c r="D28" i="7"/>
  <c r="E28" i="7"/>
  <c r="F28" i="7"/>
  <c r="G28" i="7"/>
  <c r="H28" i="7"/>
  <c r="C5" i="7"/>
  <c r="D5" i="7"/>
  <c r="E5" i="7"/>
  <c r="F5" i="7"/>
  <c r="G5" i="7"/>
  <c r="H5" i="7"/>
  <c r="C6" i="7"/>
  <c r="C14" i="7" s="1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L20" i="7"/>
  <c r="M20" i="7"/>
  <c r="N20" i="7"/>
  <c r="O20" i="7"/>
  <c r="P20" i="7"/>
  <c r="Q20" i="7"/>
  <c r="L21" i="7"/>
  <c r="M21" i="7"/>
  <c r="N21" i="7"/>
  <c r="O21" i="7"/>
  <c r="P21" i="7"/>
  <c r="Q21" i="7"/>
  <c r="L22" i="7"/>
  <c r="M22" i="7"/>
  <c r="N22" i="7"/>
  <c r="O22" i="7"/>
  <c r="P22" i="7"/>
  <c r="Q22" i="7"/>
  <c r="L23" i="7"/>
  <c r="M23" i="7"/>
  <c r="N23" i="7"/>
  <c r="O23" i="7"/>
  <c r="P23" i="7"/>
  <c r="Q23" i="7"/>
  <c r="L24" i="7"/>
  <c r="M24" i="7"/>
  <c r="N24" i="7"/>
  <c r="O24" i="7"/>
  <c r="P24" i="7"/>
  <c r="Q24" i="7"/>
  <c r="L25" i="7"/>
  <c r="M25" i="7"/>
  <c r="N25" i="7"/>
  <c r="O25" i="7"/>
  <c r="P25" i="7"/>
  <c r="Q25" i="7"/>
  <c r="L26" i="7"/>
  <c r="M26" i="7"/>
  <c r="N26" i="7"/>
  <c r="O26" i="7"/>
  <c r="P26" i="7"/>
  <c r="Q26" i="7"/>
  <c r="L27" i="7"/>
  <c r="M27" i="7"/>
  <c r="N27" i="7"/>
  <c r="O27" i="7"/>
  <c r="P27" i="7"/>
  <c r="Q27" i="7"/>
  <c r="L28" i="7"/>
  <c r="M28" i="7"/>
  <c r="N28" i="7"/>
  <c r="O28" i="7"/>
  <c r="P28" i="7"/>
  <c r="Q28" i="7"/>
  <c r="L5" i="7"/>
  <c r="M5" i="7"/>
  <c r="N5" i="7"/>
  <c r="O5" i="7"/>
  <c r="P5" i="7"/>
  <c r="Q5" i="7"/>
  <c r="L6" i="7"/>
  <c r="M6" i="7"/>
  <c r="N6" i="7"/>
  <c r="O6" i="7"/>
  <c r="P6" i="7"/>
  <c r="Q6" i="7"/>
  <c r="L7" i="7"/>
  <c r="M7" i="7"/>
  <c r="N7" i="7"/>
  <c r="O7" i="7"/>
  <c r="P7" i="7"/>
  <c r="Q7" i="7"/>
  <c r="L8" i="7"/>
  <c r="M8" i="7"/>
  <c r="N8" i="7"/>
  <c r="O8" i="7"/>
  <c r="P8" i="7"/>
  <c r="Q8" i="7"/>
  <c r="L9" i="7"/>
  <c r="M9" i="7"/>
  <c r="N9" i="7"/>
  <c r="O9" i="7"/>
  <c r="P9" i="7"/>
  <c r="Q9" i="7"/>
  <c r="L10" i="7"/>
  <c r="M10" i="7"/>
  <c r="N10" i="7"/>
  <c r="O10" i="7"/>
  <c r="P10" i="7"/>
  <c r="Q10" i="7"/>
  <c r="L11" i="7"/>
  <c r="M11" i="7"/>
  <c r="N11" i="7"/>
  <c r="O11" i="7"/>
  <c r="P11" i="7"/>
  <c r="Q11" i="7"/>
  <c r="L12" i="7"/>
  <c r="M12" i="7"/>
  <c r="N12" i="7"/>
  <c r="O12" i="7"/>
  <c r="P12" i="7"/>
  <c r="Q12" i="7"/>
  <c r="L13" i="7"/>
  <c r="M13" i="7"/>
  <c r="N13" i="7"/>
  <c r="O13" i="7"/>
  <c r="P13" i="7"/>
  <c r="Q13" i="7"/>
  <c r="U20" i="7"/>
  <c r="V20" i="7"/>
  <c r="W20" i="7"/>
  <c r="X20" i="7"/>
  <c r="Y20" i="7"/>
  <c r="Z20" i="7"/>
  <c r="U21" i="7"/>
  <c r="V21" i="7"/>
  <c r="W21" i="7"/>
  <c r="X21" i="7"/>
  <c r="Y21" i="7"/>
  <c r="Z21" i="7"/>
  <c r="U22" i="7"/>
  <c r="V22" i="7"/>
  <c r="W22" i="7"/>
  <c r="X22" i="7"/>
  <c r="Y22" i="7"/>
  <c r="Z22" i="7"/>
  <c r="U23" i="7"/>
  <c r="V23" i="7"/>
  <c r="W23" i="7"/>
  <c r="X23" i="7"/>
  <c r="Y23" i="7"/>
  <c r="Z23" i="7"/>
  <c r="U24" i="7"/>
  <c r="V24" i="7"/>
  <c r="W24" i="7"/>
  <c r="X24" i="7"/>
  <c r="Y24" i="7"/>
  <c r="Z24" i="7"/>
  <c r="U25" i="7"/>
  <c r="V25" i="7"/>
  <c r="W25" i="7"/>
  <c r="X25" i="7"/>
  <c r="Y25" i="7"/>
  <c r="Z25" i="7"/>
  <c r="U26" i="7"/>
  <c r="V26" i="7"/>
  <c r="W26" i="7"/>
  <c r="X26" i="7"/>
  <c r="Y26" i="7"/>
  <c r="Z26" i="7"/>
  <c r="U27" i="7"/>
  <c r="V27" i="7"/>
  <c r="W27" i="7"/>
  <c r="X27" i="7"/>
  <c r="Y27" i="7"/>
  <c r="Z27" i="7"/>
  <c r="U28" i="7"/>
  <c r="V28" i="7"/>
  <c r="W28" i="7"/>
  <c r="X28" i="7"/>
  <c r="Y28" i="7"/>
  <c r="Z28" i="7"/>
  <c r="V35" i="7"/>
  <c r="V36" i="7"/>
  <c r="V37" i="7"/>
  <c r="V38" i="7"/>
  <c r="V39" i="7"/>
  <c r="V40" i="7"/>
  <c r="V41" i="7"/>
  <c r="V42" i="7"/>
  <c r="V43" i="7"/>
  <c r="U35" i="7"/>
  <c r="U36" i="7"/>
  <c r="U37" i="7"/>
  <c r="U38" i="7"/>
  <c r="U39" i="7"/>
  <c r="U40" i="7"/>
  <c r="U41" i="7"/>
  <c r="U42" i="7"/>
  <c r="U43" i="7"/>
  <c r="W35" i="7"/>
  <c r="W36" i="7"/>
  <c r="W37" i="7"/>
  <c r="W38" i="7"/>
  <c r="W39" i="7"/>
  <c r="W40" i="7"/>
  <c r="W41" i="7"/>
  <c r="W42" i="7"/>
  <c r="W43" i="7"/>
  <c r="W34" i="7"/>
  <c r="X35" i="7"/>
  <c r="X36" i="7"/>
  <c r="X37" i="7"/>
  <c r="X38" i="7"/>
  <c r="X39" i="7"/>
  <c r="X40" i="7"/>
  <c r="X41" i="7"/>
  <c r="X42" i="7"/>
  <c r="X43" i="7"/>
  <c r="Y35" i="7"/>
  <c r="Y36" i="7"/>
  <c r="Y37" i="7"/>
  <c r="Y38" i="7"/>
  <c r="Y39" i="7"/>
  <c r="Y40" i="7"/>
  <c r="Y41" i="7"/>
  <c r="Y42" i="7"/>
  <c r="Y43" i="7"/>
  <c r="U50" i="7"/>
  <c r="V50" i="7"/>
  <c r="W50" i="7"/>
  <c r="X50" i="7"/>
  <c r="Y50" i="7"/>
  <c r="Z50" i="7"/>
  <c r="U51" i="7"/>
  <c r="U59" i="7" s="1"/>
  <c r="V51" i="7"/>
  <c r="W51" i="7"/>
  <c r="X51" i="7"/>
  <c r="Y51" i="7"/>
  <c r="Z51" i="7"/>
  <c r="U52" i="7"/>
  <c r="V52" i="7"/>
  <c r="W52" i="7"/>
  <c r="X52" i="7"/>
  <c r="Y52" i="7"/>
  <c r="Z52" i="7"/>
  <c r="U53" i="7"/>
  <c r="V53" i="7"/>
  <c r="W53" i="7"/>
  <c r="X53" i="7"/>
  <c r="Y53" i="7"/>
  <c r="Z53" i="7"/>
  <c r="Z59" i="7" s="1"/>
  <c r="U54" i="7"/>
  <c r="V54" i="7"/>
  <c r="W54" i="7"/>
  <c r="X54" i="7"/>
  <c r="Y54" i="7"/>
  <c r="Z54" i="7"/>
  <c r="U55" i="7"/>
  <c r="V55" i="7"/>
  <c r="W55" i="7"/>
  <c r="X55" i="7"/>
  <c r="Y55" i="7"/>
  <c r="Z55" i="7"/>
  <c r="U56" i="7"/>
  <c r="V56" i="7"/>
  <c r="W56" i="7"/>
  <c r="X56" i="7"/>
  <c r="Y56" i="7"/>
  <c r="Z56" i="7"/>
  <c r="U57" i="7"/>
  <c r="V57" i="7"/>
  <c r="W57" i="7"/>
  <c r="X57" i="7"/>
  <c r="Y57" i="7"/>
  <c r="Z57" i="7"/>
  <c r="U58" i="7"/>
  <c r="V58" i="7"/>
  <c r="W58" i="7"/>
  <c r="X58" i="7"/>
  <c r="Y58" i="7"/>
  <c r="Z58" i="7"/>
  <c r="W49" i="7"/>
  <c r="X49" i="7"/>
  <c r="Y49" i="7"/>
  <c r="Z49" i="7"/>
  <c r="V49" i="7"/>
  <c r="U49" i="7"/>
  <c r="U34" i="7"/>
  <c r="U19" i="7"/>
  <c r="S59" i="7"/>
  <c r="T59" i="6"/>
  <c r="S59" i="6"/>
  <c r="U59" i="6" s="1"/>
  <c r="Z43" i="7"/>
  <c r="Z42" i="7"/>
  <c r="Z41" i="7"/>
  <c r="Z40" i="7"/>
  <c r="Z39" i="7"/>
  <c r="Z38" i="7"/>
  <c r="Z37" i="7"/>
  <c r="Z36" i="7"/>
  <c r="Z35" i="7"/>
  <c r="Z34" i="7"/>
  <c r="Y34" i="7"/>
  <c r="X34" i="7"/>
  <c r="V34" i="7"/>
  <c r="Z19" i="7"/>
  <c r="Y19" i="7"/>
  <c r="X19" i="7"/>
  <c r="W19" i="7"/>
  <c r="V19" i="7"/>
  <c r="Z13" i="7"/>
  <c r="Y13" i="7"/>
  <c r="Z12" i="7"/>
  <c r="Y12" i="7"/>
  <c r="Z11" i="7"/>
  <c r="Y11" i="7"/>
  <c r="Z10" i="7"/>
  <c r="Y10" i="7"/>
  <c r="Z9" i="7"/>
  <c r="Y9" i="7"/>
  <c r="Z8" i="7"/>
  <c r="Y8" i="7"/>
  <c r="Z7" i="7"/>
  <c r="Y7" i="7"/>
  <c r="Z6" i="7"/>
  <c r="Y6" i="7"/>
  <c r="Z5" i="7"/>
  <c r="Y5" i="7"/>
  <c r="Y14" i="7" s="1"/>
  <c r="Z4" i="7"/>
  <c r="Y4" i="7"/>
  <c r="X13" i="7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V4" i="7"/>
  <c r="U4" i="7"/>
  <c r="U5" i="7"/>
  <c r="V5" i="7"/>
  <c r="U6" i="7"/>
  <c r="V6" i="7"/>
  <c r="U7" i="7"/>
  <c r="V7" i="7"/>
  <c r="U8" i="7"/>
  <c r="V8" i="7"/>
  <c r="U9" i="7"/>
  <c r="V9" i="7"/>
  <c r="U10" i="7"/>
  <c r="V10" i="7"/>
  <c r="U11" i="7"/>
  <c r="V11" i="7"/>
  <c r="U12" i="7"/>
  <c r="V12" i="7"/>
  <c r="U13" i="7"/>
  <c r="V13" i="7"/>
  <c r="Q59" i="7"/>
  <c r="P59" i="7"/>
  <c r="Q58" i="7"/>
  <c r="P58" i="7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3" i="7"/>
  <c r="P43" i="7"/>
  <c r="Q42" i="7"/>
  <c r="P42" i="7"/>
  <c r="Q41" i="7"/>
  <c r="P41" i="7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P29" i="7"/>
  <c r="Q19" i="7"/>
  <c r="P19" i="7"/>
  <c r="O19" i="7"/>
  <c r="N19" i="7"/>
  <c r="M19" i="7"/>
  <c r="L19" i="7"/>
  <c r="Q4" i="7"/>
  <c r="P4" i="7"/>
  <c r="O4" i="7"/>
  <c r="N4" i="7"/>
  <c r="M4" i="7"/>
  <c r="L4" i="7"/>
  <c r="AC13" i="7"/>
  <c r="AB13" i="7"/>
  <c r="AC12" i="7"/>
  <c r="AB12" i="7"/>
  <c r="AC11" i="7"/>
  <c r="AB11" i="7"/>
  <c r="AC10" i="7"/>
  <c r="AB10" i="7"/>
  <c r="AC9" i="7"/>
  <c r="AB9" i="7"/>
  <c r="AC8" i="7"/>
  <c r="AB8" i="7"/>
  <c r="AC7" i="7"/>
  <c r="AB7" i="7"/>
  <c r="AC6" i="7"/>
  <c r="AC14" i="7" s="1"/>
  <c r="AB6" i="7"/>
  <c r="AB14" i="7" s="1"/>
  <c r="AC5" i="7"/>
  <c r="AB5" i="7"/>
  <c r="AC4" i="7"/>
  <c r="AB4" i="7"/>
  <c r="AC28" i="7"/>
  <c r="AB28" i="7"/>
  <c r="AC27" i="7"/>
  <c r="AB27" i="7"/>
  <c r="AC26" i="7"/>
  <c r="AB26" i="7"/>
  <c r="AC25" i="7"/>
  <c r="AB25" i="7"/>
  <c r="AC24" i="7"/>
  <c r="AB24" i="7"/>
  <c r="AC23" i="7"/>
  <c r="AB23" i="7"/>
  <c r="AC22" i="7"/>
  <c r="AB22" i="7"/>
  <c r="AC21" i="7"/>
  <c r="AC29" i="7" s="1"/>
  <c r="AB21" i="7"/>
  <c r="AB29" i="7" s="1"/>
  <c r="AC20" i="7"/>
  <c r="AB20" i="7"/>
  <c r="AC19" i="7"/>
  <c r="AB19" i="7"/>
  <c r="AC43" i="7"/>
  <c r="AB43" i="7"/>
  <c r="AC42" i="7"/>
  <c r="AB42" i="7"/>
  <c r="AC41" i="7"/>
  <c r="AB41" i="7"/>
  <c r="AC40" i="7"/>
  <c r="AB40" i="7"/>
  <c r="AC39" i="7"/>
  <c r="AB39" i="7"/>
  <c r="AC38" i="7"/>
  <c r="AB38" i="7"/>
  <c r="AC37" i="7"/>
  <c r="AB37" i="7"/>
  <c r="AC36" i="7"/>
  <c r="AC44" i="7" s="1"/>
  <c r="AB36" i="7"/>
  <c r="AB44" i="7" s="1"/>
  <c r="AC35" i="7"/>
  <c r="AB35" i="7"/>
  <c r="AC34" i="7"/>
  <c r="AB34" i="7"/>
  <c r="AC58" i="7"/>
  <c r="AB58" i="7"/>
  <c r="AC57" i="7"/>
  <c r="AB57" i="7"/>
  <c r="AC56" i="7"/>
  <c r="AB56" i="7"/>
  <c r="AC55" i="7"/>
  <c r="AB55" i="7"/>
  <c r="AC54" i="7"/>
  <c r="AB54" i="7"/>
  <c r="AC53" i="7"/>
  <c r="AB53" i="7"/>
  <c r="AC52" i="7"/>
  <c r="AB52" i="7"/>
  <c r="AC51" i="7"/>
  <c r="AB51" i="7"/>
  <c r="AC50" i="7"/>
  <c r="AB50" i="7"/>
  <c r="AC49" i="7"/>
  <c r="AC59" i="7" s="1"/>
  <c r="AB49" i="7"/>
  <c r="AB59" i="7" s="1"/>
  <c r="T58" i="7"/>
  <c r="S58" i="7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T59" i="7" s="1"/>
  <c r="S51" i="7"/>
  <c r="T50" i="7"/>
  <c r="S50" i="7"/>
  <c r="T49" i="7"/>
  <c r="S49" i="7"/>
  <c r="T43" i="7"/>
  <c r="S43" i="7"/>
  <c r="T42" i="7"/>
  <c r="S42" i="7"/>
  <c r="T41" i="7"/>
  <c r="S41" i="7"/>
  <c r="T40" i="7"/>
  <c r="S40" i="7"/>
  <c r="T39" i="7"/>
  <c r="S39" i="7"/>
  <c r="T38" i="7"/>
  <c r="S38" i="7"/>
  <c r="T37" i="7"/>
  <c r="S37" i="7"/>
  <c r="T36" i="7"/>
  <c r="T44" i="7" s="1"/>
  <c r="S36" i="7"/>
  <c r="S44" i="7" s="1"/>
  <c r="T35" i="7"/>
  <c r="S35" i="7"/>
  <c r="T34" i="7"/>
  <c r="S34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T29" i="7" s="1"/>
  <c r="S21" i="7"/>
  <c r="T20" i="7"/>
  <c r="S20" i="7"/>
  <c r="T19" i="7"/>
  <c r="S19" i="7"/>
  <c r="S29" i="7" s="1"/>
  <c r="T13" i="7"/>
  <c r="S13" i="7"/>
  <c r="T12" i="7"/>
  <c r="S12" i="7"/>
  <c r="T11" i="7"/>
  <c r="S11" i="7"/>
  <c r="T10" i="7"/>
  <c r="S10" i="7"/>
  <c r="T9" i="7"/>
  <c r="S9" i="7"/>
  <c r="T8" i="7"/>
  <c r="S8" i="7"/>
  <c r="T7" i="7"/>
  <c r="S7" i="7"/>
  <c r="T6" i="7"/>
  <c r="T14" i="7" s="1"/>
  <c r="S6" i="7"/>
  <c r="S14" i="7" s="1"/>
  <c r="T5" i="7"/>
  <c r="S5" i="7"/>
  <c r="T4" i="7"/>
  <c r="S4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K59" i="7" s="1"/>
  <c r="J49" i="7"/>
  <c r="J59" i="7" s="1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K44" i="7" s="1"/>
  <c r="J36" i="7"/>
  <c r="J44" i="7" s="1"/>
  <c r="K35" i="7"/>
  <c r="J35" i="7"/>
  <c r="K34" i="7"/>
  <c r="J34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K29" i="7" s="1"/>
  <c r="J19" i="7"/>
  <c r="J29" i="7" s="1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K14" i="7" s="1"/>
  <c r="J6" i="7"/>
  <c r="J14" i="7" s="1"/>
  <c r="K5" i="7"/>
  <c r="J5" i="7"/>
  <c r="K4" i="7"/>
  <c r="J4" i="7"/>
  <c r="H59" i="6"/>
  <c r="G59" i="6"/>
  <c r="B59" i="6"/>
  <c r="A59" i="6"/>
  <c r="G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H49" i="7"/>
  <c r="A49" i="7"/>
  <c r="B49" i="7"/>
  <c r="A50" i="7"/>
  <c r="B50" i="7"/>
  <c r="A51" i="7"/>
  <c r="B51" i="7"/>
  <c r="A52" i="7"/>
  <c r="B52" i="7"/>
  <c r="B59" i="7" s="1"/>
  <c r="A53" i="7"/>
  <c r="B53" i="7"/>
  <c r="A54" i="7"/>
  <c r="B54" i="7"/>
  <c r="A55" i="7"/>
  <c r="B55" i="7"/>
  <c r="A56" i="7"/>
  <c r="B56" i="7"/>
  <c r="A57" i="7"/>
  <c r="B57" i="7"/>
  <c r="A58" i="7"/>
  <c r="B58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H34" i="7"/>
  <c r="G3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H19" i="7"/>
  <c r="G19" i="7"/>
  <c r="F19" i="7"/>
  <c r="E19" i="7"/>
  <c r="D19" i="7"/>
  <c r="C19" i="7"/>
  <c r="B28" i="7"/>
  <c r="B27" i="7"/>
  <c r="B26" i="7"/>
  <c r="B25" i="7"/>
  <c r="B24" i="7"/>
  <c r="B23" i="7"/>
  <c r="B22" i="7"/>
  <c r="B21" i="7"/>
  <c r="B20" i="7"/>
  <c r="B19" i="7"/>
  <c r="B29" i="7" s="1"/>
  <c r="A20" i="7"/>
  <c r="A21" i="7"/>
  <c r="A22" i="7"/>
  <c r="A23" i="7"/>
  <c r="A24" i="7"/>
  <c r="A25" i="7"/>
  <c r="A26" i="7"/>
  <c r="A27" i="7"/>
  <c r="A28" i="7"/>
  <c r="A19" i="7"/>
  <c r="H4" i="7"/>
  <c r="G4" i="7"/>
  <c r="F4" i="7"/>
  <c r="E4" i="7"/>
  <c r="D4" i="7"/>
  <c r="C4" i="7"/>
  <c r="B5" i="7"/>
  <c r="B6" i="7"/>
  <c r="B7" i="7"/>
  <c r="B8" i="7"/>
  <c r="B9" i="7"/>
  <c r="B10" i="7"/>
  <c r="B11" i="7"/>
  <c r="B12" i="7"/>
  <c r="B13" i="7"/>
  <c r="B4" i="7"/>
  <c r="A5" i="7"/>
  <c r="A6" i="7"/>
  <c r="A7" i="7"/>
  <c r="A8" i="7"/>
  <c r="A9" i="7"/>
  <c r="A10" i="7"/>
  <c r="A11" i="7"/>
  <c r="A12" i="7"/>
  <c r="A14" i="7" s="1"/>
  <c r="A13" i="7"/>
  <c r="A4" i="7"/>
  <c r="Q44" i="7"/>
  <c r="P44" i="7"/>
  <c r="AC59" i="6"/>
  <c r="AB59" i="6"/>
  <c r="AE59" i="6" s="1"/>
  <c r="K59" i="6"/>
  <c r="J59" i="6"/>
  <c r="Q59" i="6" s="1"/>
  <c r="AE44" i="6"/>
  <c r="AC44" i="6"/>
  <c r="AB44" i="6"/>
  <c r="AI44" i="6" s="1"/>
  <c r="T44" i="6"/>
  <c r="S44" i="6"/>
  <c r="Z44" i="6" s="1"/>
  <c r="K44" i="6"/>
  <c r="J44" i="6"/>
  <c r="Q44" i="6" s="1"/>
  <c r="B44" i="6"/>
  <c r="A44" i="6"/>
  <c r="H44" i="6" s="1"/>
  <c r="AC29" i="6"/>
  <c r="AB29" i="6"/>
  <c r="AI29" i="6" s="1"/>
  <c r="W29" i="6"/>
  <c r="V29" i="6"/>
  <c r="T29" i="6"/>
  <c r="Z29" i="6" s="1"/>
  <c r="S29" i="6"/>
  <c r="U29" i="6" s="1"/>
  <c r="K29" i="6"/>
  <c r="J29" i="6"/>
  <c r="Q29" i="6" s="1"/>
  <c r="E29" i="6"/>
  <c r="D29" i="6"/>
  <c r="B29" i="6"/>
  <c r="A29" i="6"/>
  <c r="H29" i="6" s="1"/>
  <c r="AD14" i="6"/>
  <c r="AC14" i="6"/>
  <c r="AB14" i="6"/>
  <c r="AI14" i="6" s="1"/>
  <c r="U14" i="6"/>
  <c r="T14" i="6"/>
  <c r="S14" i="6"/>
  <c r="Z14" i="6" s="1"/>
  <c r="Q14" i="6"/>
  <c r="P14" i="6"/>
  <c r="O14" i="6"/>
  <c r="N14" i="6"/>
  <c r="M14" i="6"/>
  <c r="L14" i="6"/>
  <c r="K14" i="6"/>
  <c r="J14" i="6"/>
  <c r="H14" i="6"/>
  <c r="G14" i="6"/>
  <c r="F14" i="6"/>
  <c r="E14" i="6"/>
  <c r="D14" i="6"/>
  <c r="C14" i="6"/>
  <c r="B14" i="6"/>
  <c r="A14" i="6"/>
  <c r="AI43" i="5"/>
  <c r="AH43" i="5"/>
  <c r="AG43" i="5"/>
  <c r="AF43" i="5"/>
  <c r="AE43" i="5"/>
  <c r="AD43" i="5"/>
  <c r="AI42" i="5"/>
  <c r="AH42" i="5"/>
  <c r="AG42" i="5"/>
  <c r="AF42" i="5"/>
  <c r="AE42" i="5"/>
  <c r="AD42" i="5"/>
  <c r="AI41" i="5"/>
  <c r="AH41" i="5"/>
  <c r="AG41" i="5"/>
  <c r="AF41" i="5"/>
  <c r="AE41" i="5"/>
  <c r="AD41" i="5"/>
  <c r="AI40" i="5"/>
  <c r="AH40" i="5"/>
  <c r="AG40" i="5"/>
  <c r="AF40" i="5"/>
  <c r="AE40" i="5"/>
  <c r="AD40" i="5"/>
  <c r="AI39" i="5"/>
  <c r="AH39" i="5"/>
  <c r="AG39" i="5"/>
  <c r="AF39" i="5"/>
  <c r="AE39" i="5"/>
  <c r="AD39" i="5"/>
  <c r="AI38" i="5"/>
  <c r="AH38" i="5"/>
  <c r="AG38" i="5"/>
  <c r="AF38" i="5"/>
  <c r="AE38" i="5"/>
  <c r="AD38" i="5"/>
  <c r="AI37" i="5"/>
  <c r="AH37" i="5"/>
  <c r="AG37" i="5"/>
  <c r="AF37" i="5"/>
  <c r="AE37" i="5"/>
  <c r="AD37" i="5"/>
  <c r="AI36" i="5"/>
  <c r="AI44" i="5" s="1"/>
  <c r="AH36" i="5"/>
  <c r="AG36" i="5"/>
  <c r="AF36" i="5"/>
  <c r="AE36" i="5"/>
  <c r="AD36" i="5"/>
  <c r="AI35" i="5"/>
  <c r="AH35" i="5"/>
  <c r="AG35" i="5"/>
  <c r="AF35" i="5"/>
  <c r="AE35" i="5"/>
  <c r="AD35" i="5"/>
  <c r="AI34" i="5"/>
  <c r="AH34" i="5"/>
  <c r="AH44" i="5" s="1"/>
  <c r="AG34" i="5"/>
  <c r="AG44" i="5" s="1"/>
  <c r="AF34" i="5"/>
  <c r="AF44" i="5" s="1"/>
  <c r="AE34" i="5"/>
  <c r="AD34" i="5"/>
  <c r="AI28" i="5"/>
  <c r="AH28" i="5"/>
  <c r="AG28" i="5"/>
  <c r="AF28" i="5"/>
  <c r="AE28" i="5"/>
  <c r="AD28" i="5"/>
  <c r="AI27" i="5"/>
  <c r="AH27" i="5"/>
  <c r="AG27" i="5"/>
  <c r="AF27" i="5"/>
  <c r="AE27" i="5"/>
  <c r="AD27" i="5"/>
  <c r="AI26" i="5"/>
  <c r="AH26" i="5"/>
  <c r="AG26" i="5"/>
  <c r="AF26" i="5"/>
  <c r="AE26" i="5"/>
  <c r="AD26" i="5"/>
  <c r="AI25" i="5"/>
  <c r="AH25" i="5"/>
  <c r="AG25" i="5"/>
  <c r="AF25" i="5"/>
  <c r="AE25" i="5"/>
  <c r="AD25" i="5"/>
  <c r="AI24" i="5"/>
  <c r="AH24" i="5"/>
  <c r="AG24" i="5"/>
  <c r="AF24" i="5"/>
  <c r="AE24" i="5"/>
  <c r="AD24" i="5"/>
  <c r="AI23" i="5"/>
  <c r="AH23" i="5"/>
  <c r="AG23" i="5"/>
  <c r="AF23" i="5"/>
  <c r="AE23" i="5"/>
  <c r="AD23" i="5"/>
  <c r="AI22" i="5"/>
  <c r="AH22" i="5"/>
  <c r="AG22" i="5"/>
  <c r="AF22" i="5"/>
  <c r="AE22" i="5"/>
  <c r="AD22" i="5"/>
  <c r="AI21" i="5"/>
  <c r="AH21" i="5"/>
  <c r="AG21" i="5"/>
  <c r="AF21" i="5"/>
  <c r="AE21" i="5"/>
  <c r="AD21" i="5"/>
  <c r="AI20" i="5"/>
  <c r="AH20" i="5"/>
  <c r="AG20" i="5"/>
  <c r="AF20" i="5"/>
  <c r="AE20" i="5"/>
  <c r="AD20" i="5"/>
  <c r="AI19" i="5"/>
  <c r="AI29" i="5" s="1"/>
  <c r="AH19" i="5"/>
  <c r="AH29" i="5" s="1"/>
  <c r="AG19" i="5"/>
  <c r="AG29" i="5" s="1"/>
  <c r="AF19" i="5"/>
  <c r="AF29" i="5" s="1"/>
  <c r="AE19" i="5"/>
  <c r="AE29" i="5" s="1"/>
  <c r="AD19" i="5"/>
  <c r="AD29" i="5" s="1"/>
  <c r="AI5" i="5"/>
  <c r="AI6" i="5"/>
  <c r="AI7" i="5"/>
  <c r="AI8" i="5"/>
  <c r="AI9" i="5"/>
  <c r="AI10" i="5"/>
  <c r="AI11" i="5"/>
  <c r="AI12" i="5"/>
  <c r="AI13" i="5"/>
  <c r="AH5" i="5"/>
  <c r="AH6" i="5"/>
  <c r="AH7" i="5"/>
  <c r="AH8" i="5"/>
  <c r="AH9" i="5"/>
  <c r="AH10" i="5"/>
  <c r="AH11" i="5"/>
  <c r="AH12" i="5"/>
  <c r="AH13" i="5"/>
  <c r="AG5" i="5"/>
  <c r="AG14" i="5" s="1"/>
  <c r="AG6" i="5"/>
  <c r="AG7" i="5"/>
  <c r="AG8" i="5"/>
  <c r="AG9" i="5"/>
  <c r="AG10" i="5"/>
  <c r="AG11" i="5"/>
  <c r="AG12" i="5"/>
  <c r="AG13" i="5"/>
  <c r="AF13" i="5"/>
  <c r="AF5" i="5"/>
  <c r="AF6" i="5"/>
  <c r="AF7" i="5"/>
  <c r="AF8" i="5"/>
  <c r="AF9" i="5"/>
  <c r="AF10" i="5"/>
  <c r="AF11" i="5"/>
  <c r="AF12" i="5"/>
  <c r="AI4" i="5"/>
  <c r="AH4" i="5"/>
  <c r="AG4" i="5"/>
  <c r="AF4" i="5"/>
  <c r="AE5" i="5"/>
  <c r="AE14" i="5" s="1"/>
  <c r="AE6" i="5"/>
  <c r="AE7" i="5"/>
  <c r="AE8" i="5"/>
  <c r="AE9" i="5"/>
  <c r="AE10" i="5"/>
  <c r="AE11" i="5"/>
  <c r="AE12" i="5"/>
  <c r="AE13" i="5"/>
  <c r="AD5" i="5"/>
  <c r="AD6" i="5"/>
  <c r="AD7" i="5"/>
  <c r="AD8" i="5"/>
  <c r="AD9" i="5"/>
  <c r="AD10" i="5"/>
  <c r="AD11" i="5"/>
  <c r="AD12" i="5"/>
  <c r="AD13" i="5"/>
  <c r="AE4" i="5"/>
  <c r="AD4" i="5"/>
  <c r="AC59" i="5"/>
  <c r="AB59" i="5"/>
  <c r="AC44" i="5"/>
  <c r="AB44" i="5"/>
  <c r="AC29" i="5"/>
  <c r="AB29" i="5"/>
  <c r="AC14" i="5"/>
  <c r="AB14" i="5"/>
  <c r="Z43" i="5"/>
  <c r="Y43" i="5"/>
  <c r="X43" i="5"/>
  <c r="W43" i="5"/>
  <c r="V43" i="5"/>
  <c r="U43" i="5"/>
  <c r="Z42" i="5"/>
  <c r="Y42" i="5"/>
  <c r="X42" i="5"/>
  <c r="W42" i="5"/>
  <c r="V42" i="5"/>
  <c r="U42" i="5"/>
  <c r="Z41" i="5"/>
  <c r="Y41" i="5"/>
  <c r="X41" i="5"/>
  <c r="W41" i="5"/>
  <c r="V41" i="5"/>
  <c r="U41" i="5"/>
  <c r="Z40" i="5"/>
  <c r="Y40" i="5"/>
  <c r="X40" i="5"/>
  <c r="W40" i="5"/>
  <c r="V40" i="5"/>
  <c r="U40" i="5"/>
  <c r="Z39" i="5"/>
  <c r="Y39" i="5"/>
  <c r="X39" i="5"/>
  <c r="W39" i="5"/>
  <c r="V39" i="5"/>
  <c r="U39" i="5"/>
  <c r="Z38" i="5"/>
  <c r="Y38" i="5"/>
  <c r="X38" i="5"/>
  <c r="W38" i="5"/>
  <c r="V38" i="5"/>
  <c r="U38" i="5"/>
  <c r="Z37" i="5"/>
  <c r="Y37" i="5"/>
  <c r="X37" i="5"/>
  <c r="W37" i="5"/>
  <c r="V37" i="5"/>
  <c r="U37" i="5"/>
  <c r="Z36" i="5"/>
  <c r="Y36" i="5"/>
  <c r="X36" i="5"/>
  <c r="W36" i="5"/>
  <c r="V36" i="5"/>
  <c r="U36" i="5"/>
  <c r="Z35" i="5"/>
  <c r="Y35" i="5"/>
  <c r="X35" i="5"/>
  <c r="W35" i="5"/>
  <c r="V35" i="5"/>
  <c r="U35" i="5"/>
  <c r="Z34" i="5"/>
  <c r="Z44" i="5" s="1"/>
  <c r="Y34" i="5"/>
  <c r="Y44" i="5" s="1"/>
  <c r="X34" i="5"/>
  <c r="X44" i="5" s="1"/>
  <c r="W34" i="5"/>
  <c r="W44" i="5" s="1"/>
  <c r="V34" i="5"/>
  <c r="U34" i="5"/>
  <c r="Z28" i="5"/>
  <c r="Y28" i="5"/>
  <c r="X28" i="5"/>
  <c r="W28" i="5"/>
  <c r="V28" i="5"/>
  <c r="U28" i="5"/>
  <c r="Z27" i="5"/>
  <c r="Y27" i="5"/>
  <c r="X27" i="5"/>
  <c r="W27" i="5"/>
  <c r="V27" i="5"/>
  <c r="U27" i="5"/>
  <c r="Z26" i="5"/>
  <c r="Y26" i="5"/>
  <c r="X26" i="5"/>
  <c r="W26" i="5"/>
  <c r="V26" i="5"/>
  <c r="U26" i="5"/>
  <c r="Z25" i="5"/>
  <c r="Y25" i="5"/>
  <c r="X25" i="5"/>
  <c r="W25" i="5"/>
  <c r="V25" i="5"/>
  <c r="U25" i="5"/>
  <c r="Z24" i="5"/>
  <c r="Y24" i="5"/>
  <c r="X24" i="5"/>
  <c r="W24" i="5"/>
  <c r="V24" i="5"/>
  <c r="U24" i="5"/>
  <c r="Z23" i="5"/>
  <c r="Y23" i="5"/>
  <c r="X23" i="5"/>
  <c r="W23" i="5"/>
  <c r="V23" i="5"/>
  <c r="U23" i="5"/>
  <c r="Z22" i="5"/>
  <c r="Y22" i="5"/>
  <c r="X22" i="5"/>
  <c r="W22" i="5"/>
  <c r="V22" i="5"/>
  <c r="U22" i="5"/>
  <c r="Z21" i="5"/>
  <c r="Z29" i="5" s="1"/>
  <c r="Y21" i="5"/>
  <c r="X21" i="5"/>
  <c r="W21" i="5"/>
  <c r="V21" i="5"/>
  <c r="U21" i="5"/>
  <c r="Z20" i="5"/>
  <c r="Y20" i="5"/>
  <c r="X20" i="5"/>
  <c r="W20" i="5"/>
  <c r="V20" i="5"/>
  <c r="U20" i="5"/>
  <c r="Z19" i="5"/>
  <c r="Y19" i="5"/>
  <c r="Y29" i="5" s="1"/>
  <c r="X19" i="5"/>
  <c r="X29" i="5" s="1"/>
  <c r="W19" i="5"/>
  <c r="W29" i="5" s="1"/>
  <c r="V19" i="5"/>
  <c r="V29" i="5" s="1"/>
  <c r="U19" i="5"/>
  <c r="U29" i="5" s="1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Q44" i="5" s="1"/>
  <c r="P34" i="5"/>
  <c r="P44" i="5" s="1"/>
  <c r="O34" i="5"/>
  <c r="O44" i="5" s="1"/>
  <c r="N34" i="5"/>
  <c r="N44" i="5" s="1"/>
  <c r="M34" i="5"/>
  <c r="L34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Q29" i="5" s="1"/>
  <c r="P21" i="5"/>
  <c r="P29" i="5" s="1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O29" i="5" s="1"/>
  <c r="N19" i="5"/>
  <c r="N29" i="5" s="1"/>
  <c r="M19" i="5"/>
  <c r="M29" i="5" s="1"/>
  <c r="L19" i="5"/>
  <c r="L29" i="5" s="1"/>
  <c r="H59" i="5"/>
  <c r="G59" i="5"/>
  <c r="F59" i="5"/>
  <c r="E59" i="5"/>
  <c r="D59" i="5"/>
  <c r="C59" i="5"/>
  <c r="H43" i="5"/>
  <c r="G43" i="5"/>
  <c r="F43" i="5"/>
  <c r="E43" i="5"/>
  <c r="D43" i="5"/>
  <c r="C43" i="5"/>
  <c r="H42" i="5"/>
  <c r="G42" i="5"/>
  <c r="F42" i="5"/>
  <c r="E42" i="5"/>
  <c r="D42" i="5"/>
  <c r="C42" i="5"/>
  <c r="H41" i="5"/>
  <c r="G41" i="5"/>
  <c r="F41" i="5"/>
  <c r="E41" i="5"/>
  <c r="D41" i="5"/>
  <c r="C41" i="5"/>
  <c r="H40" i="5"/>
  <c r="G40" i="5"/>
  <c r="F40" i="5"/>
  <c r="E40" i="5"/>
  <c r="D40" i="5"/>
  <c r="C40" i="5"/>
  <c r="H39" i="5"/>
  <c r="G39" i="5"/>
  <c r="F39" i="5"/>
  <c r="E39" i="5"/>
  <c r="D39" i="5"/>
  <c r="C39" i="5"/>
  <c r="H38" i="5"/>
  <c r="G38" i="5"/>
  <c r="F38" i="5"/>
  <c r="E38" i="5"/>
  <c r="D38" i="5"/>
  <c r="C38" i="5"/>
  <c r="H37" i="5"/>
  <c r="G37" i="5"/>
  <c r="F37" i="5"/>
  <c r="E37" i="5"/>
  <c r="D37" i="5"/>
  <c r="C37" i="5"/>
  <c r="H36" i="5"/>
  <c r="H44" i="5" s="1"/>
  <c r="G36" i="5"/>
  <c r="F36" i="5"/>
  <c r="E36" i="5"/>
  <c r="D36" i="5"/>
  <c r="C36" i="5"/>
  <c r="H35" i="5"/>
  <c r="G35" i="5"/>
  <c r="F35" i="5"/>
  <c r="E35" i="5"/>
  <c r="D35" i="5"/>
  <c r="C35" i="5"/>
  <c r="H34" i="5"/>
  <c r="G34" i="5"/>
  <c r="G44" i="5" s="1"/>
  <c r="F34" i="5"/>
  <c r="F44" i="5" s="1"/>
  <c r="E34" i="5"/>
  <c r="E44" i="5" s="1"/>
  <c r="D34" i="5"/>
  <c r="D44" i="5" s="1"/>
  <c r="C34" i="5"/>
  <c r="C44" i="5" s="1"/>
  <c r="F19" i="5"/>
  <c r="H28" i="5"/>
  <c r="G28" i="5"/>
  <c r="F28" i="5"/>
  <c r="E28" i="5"/>
  <c r="D28" i="5"/>
  <c r="C28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F29" i="5" s="1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G29" i="5" s="1"/>
  <c r="F21" i="5"/>
  <c r="E21" i="5"/>
  <c r="D21" i="5"/>
  <c r="C21" i="5"/>
  <c r="H20" i="5"/>
  <c r="H29" i="5" s="1"/>
  <c r="G20" i="5"/>
  <c r="F20" i="5"/>
  <c r="E20" i="5"/>
  <c r="D20" i="5"/>
  <c r="C20" i="5"/>
  <c r="H19" i="5"/>
  <c r="G19" i="5"/>
  <c r="E19" i="5"/>
  <c r="E29" i="5" s="1"/>
  <c r="D19" i="5"/>
  <c r="D29" i="5" s="1"/>
  <c r="C19" i="5"/>
  <c r="C29" i="5" s="1"/>
  <c r="V14" i="5"/>
  <c r="W14" i="5"/>
  <c r="X14" i="5"/>
  <c r="Y14" i="5"/>
  <c r="Z14" i="5"/>
  <c r="U14" i="5"/>
  <c r="Z5" i="5"/>
  <c r="Z6" i="5"/>
  <c r="Z7" i="5"/>
  <c r="Z8" i="5"/>
  <c r="Z9" i="5"/>
  <c r="Z10" i="5"/>
  <c r="Z11" i="5"/>
  <c r="Z12" i="5"/>
  <c r="Z13" i="5"/>
  <c r="Y5" i="5"/>
  <c r="Y6" i="5"/>
  <c r="Y7" i="5"/>
  <c r="Y8" i="5"/>
  <c r="Y9" i="5"/>
  <c r="Y10" i="5"/>
  <c r="Y11" i="5"/>
  <c r="Y12" i="5"/>
  <c r="Y13" i="5"/>
  <c r="X5" i="5"/>
  <c r="X6" i="5"/>
  <c r="X7" i="5"/>
  <c r="X8" i="5"/>
  <c r="X9" i="5"/>
  <c r="X10" i="5"/>
  <c r="X11" i="5"/>
  <c r="X12" i="5"/>
  <c r="X13" i="5"/>
  <c r="W5" i="5"/>
  <c r="W6" i="5"/>
  <c r="W7" i="5"/>
  <c r="W8" i="5"/>
  <c r="W9" i="5"/>
  <c r="W10" i="5"/>
  <c r="W11" i="5"/>
  <c r="W12" i="5"/>
  <c r="W13" i="5"/>
  <c r="V13" i="5"/>
  <c r="V5" i="5"/>
  <c r="V6" i="5"/>
  <c r="V7" i="5"/>
  <c r="V8" i="5"/>
  <c r="V9" i="5"/>
  <c r="V10" i="5"/>
  <c r="V11" i="5"/>
  <c r="V12" i="5"/>
  <c r="U5" i="5"/>
  <c r="U6" i="5"/>
  <c r="U7" i="5"/>
  <c r="U8" i="5"/>
  <c r="U9" i="5"/>
  <c r="U10" i="5"/>
  <c r="U11" i="5"/>
  <c r="U12" i="5"/>
  <c r="U13" i="5"/>
  <c r="W4" i="5"/>
  <c r="X4" i="5"/>
  <c r="Y4" i="5"/>
  <c r="Z4" i="5"/>
  <c r="V4" i="5"/>
  <c r="U4" i="5"/>
  <c r="M5" i="5"/>
  <c r="M6" i="5"/>
  <c r="M7" i="5"/>
  <c r="M8" i="5"/>
  <c r="M9" i="5"/>
  <c r="M10" i="5"/>
  <c r="M11" i="5"/>
  <c r="M12" i="5"/>
  <c r="M13" i="5"/>
  <c r="M14" i="5"/>
  <c r="N14" i="5"/>
  <c r="O14" i="5"/>
  <c r="P14" i="5"/>
  <c r="Q14" i="5"/>
  <c r="L14" i="5"/>
  <c r="Q13" i="5"/>
  <c r="Q5" i="5"/>
  <c r="Q6" i="5"/>
  <c r="Q7" i="5"/>
  <c r="Q8" i="5"/>
  <c r="Q9" i="5"/>
  <c r="Q10" i="5"/>
  <c r="Q11" i="5"/>
  <c r="Q12" i="5"/>
  <c r="P5" i="5"/>
  <c r="P6" i="5"/>
  <c r="P7" i="5"/>
  <c r="P8" i="5"/>
  <c r="P9" i="5"/>
  <c r="P10" i="5"/>
  <c r="P11" i="5"/>
  <c r="P12" i="5"/>
  <c r="P13" i="5"/>
  <c r="O5" i="5"/>
  <c r="O6" i="5"/>
  <c r="O7" i="5"/>
  <c r="O8" i="5"/>
  <c r="O9" i="5"/>
  <c r="O10" i="5"/>
  <c r="O11" i="5"/>
  <c r="O12" i="5"/>
  <c r="O13" i="5"/>
  <c r="L4" i="5"/>
  <c r="N5" i="5"/>
  <c r="N6" i="5"/>
  <c r="N7" i="5"/>
  <c r="N8" i="5"/>
  <c r="N9" i="5"/>
  <c r="N10" i="5"/>
  <c r="N11" i="5"/>
  <c r="N12" i="5"/>
  <c r="N13" i="5"/>
  <c r="L5" i="5"/>
  <c r="L6" i="5"/>
  <c r="L7" i="5"/>
  <c r="L8" i="5"/>
  <c r="L9" i="5"/>
  <c r="L10" i="5"/>
  <c r="L11" i="5"/>
  <c r="L12" i="5"/>
  <c r="L13" i="5"/>
  <c r="Q4" i="5"/>
  <c r="P4" i="5"/>
  <c r="O4" i="5"/>
  <c r="N4" i="5"/>
  <c r="M4" i="5"/>
  <c r="H14" i="5"/>
  <c r="G14" i="5"/>
  <c r="F14" i="5"/>
  <c r="E14" i="5"/>
  <c r="D14" i="5"/>
  <c r="H5" i="5"/>
  <c r="H6" i="5"/>
  <c r="H7" i="5"/>
  <c r="H8" i="5"/>
  <c r="H9" i="5"/>
  <c r="H10" i="5"/>
  <c r="H11" i="5"/>
  <c r="H12" i="5"/>
  <c r="H13" i="5"/>
  <c r="G5" i="5"/>
  <c r="G6" i="5"/>
  <c r="G7" i="5"/>
  <c r="G8" i="5"/>
  <c r="G9" i="5"/>
  <c r="G10" i="5"/>
  <c r="G11" i="5"/>
  <c r="G12" i="5"/>
  <c r="G13" i="5"/>
  <c r="H4" i="5"/>
  <c r="G4" i="5"/>
  <c r="F13" i="5"/>
  <c r="F5" i="5"/>
  <c r="F6" i="5"/>
  <c r="F7" i="5"/>
  <c r="F8" i="5"/>
  <c r="F9" i="5"/>
  <c r="F10" i="5"/>
  <c r="F11" i="5"/>
  <c r="F12" i="5"/>
  <c r="E5" i="5"/>
  <c r="E6" i="5"/>
  <c r="E7" i="5"/>
  <c r="E8" i="5"/>
  <c r="E9" i="5"/>
  <c r="E10" i="5"/>
  <c r="E11" i="5"/>
  <c r="E12" i="5"/>
  <c r="E13" i="5"/>
  <c r="F4" i="5"/>
  <c r="E4" i="5"/>
  <c r="D13" i="5"/>
  <c r="D12" i="5"/>
  <c r="D11" i="5"/>
  <c r="D10" i="5"/>
  <c r="D9" i="5"/>
  <c r="D8" i="5"/>
  <c r="D7" i="5"/>
  <c r="D6" i="5"/>
  <c r="D5" i="5"/>
  <c r="C14" i="5"/>
  <c r="C13" i="5"/>
  <c r="C5" i="5"/>
  <c r="C6" i="5"/>
  <c r="C7" i="5"/>
  <c r="C8" i="5"/>
  <c r="C9" i="5"/>
  <c r="C10" i="5"/>
  <c r="C11" i="5"/>
  <c r="C12" i="5"/>
  <c r="D4" i="5"/>
  <c r="C4" i="5"/>
  <c r="L71" i="2"/>
  <c r="T59" i="5"/>
  <c r="S59" i="5"/>
  <c r="K59" i="5"/>
  <c r="J59" i="5"/>
  <c r="B59" i="5"/>
  <c r="A59" i="5"/>
  <c r="T44" i="5"/>
  <c r="S44" i="5"/>
  <c r="K44" i="5"/>
  <c r="J44" i="5"/>
  <c r="B44" i="5"/>
  <c r="A44" i="5"/>
  <c r="T29" i="5"/>
  <c r="S29" i="5"/>
  <c r="K29" i="5"/>
  <c r="J29" i="5"/>
  <c r="B29" i="5"/>
  <c r="A29" i="5"/>
  <c r="T14" i="5"/>
  <c r="S14" i="5"/>
  <c r="K14" i="5"/>
  <c r="J14" i="5"/>
  <c r="B14" i="5"/>
  <c r="A14" i="5"/>
  <c r="K31" i="4"/>
  <c r="L31" i="4"/>
  <c r="M31" i="4"/>
  <c r="N31" i="4"/>
  <c r="O31" i="4"/>
  <c r="J31" i="4"/>
  <c r="K30" i="4"/>
  <c r="L30" i="4"/>
  <c r="M30" i="4"/>
  <c r="N30" i="4"/>
  <c r="O30" i="4"/>
  <c r="J30" i="4"/>
  <c r="K29" i="4"/>
  <c r="L29" i="4"/>
  <c r="M29" i="4"/>
  <c r="N29" i="4"/>
  <c r="O29" i="4"/>
  <c r="J29" i="4"/>
  <c r="K28" i="4"/>
  <c r="L28" i="4"/>
  <c r="M28" i="4"/>
  <c r="N28" i="4"/>
  <c r="O28" i="4"/>
  <c r="J28" i="4"/>
  <c r="K23" i="4"/>
  <c r="L23" i="4"/>
  <c r="M23" i="4"/>
  <c r="N23" i="4"/>
  <c r="O23" i="4"/>
  <c r="J23" i="4"/>
  <c r="K22" i="4"/>
  <c r="L22" i="4"/>
  <c r="M22" i="4"/>
  <c r="N22" i="4"/>
  <c r="O22" i="4"/>
  <c r="J22" i="4"/>
  <c r="K21" i="4"/>
  <c r="L21" i="4"/>
  <c r="M21" i="4"/>
  <c r="N21" i="4"/>
  <c r="O21" i="4"/>
  <c r="J21" i="4"/>
  <c r="K20" i="4"/>
  <c r="L20" i="4"/>
  <c r="M20" i="4"/>
  <c r="N20" i="4"/>
  <c r="O20" i="4"/>
  <c r="J20" i="4"/>
  <c r="K15" i="4"/>
  <c r="L15" i="4"/>
  <c r="M15" i="4"/>
  <c r="N15" i="4"/>
  <c r="O15" i="4"/>
  <c r="J15" i="4"/>
  <c r="K14" i="4"/>
  <c r="L14" i="4"/>
  <c r="M14" i="4"/>
  <c r="N14" i="4"/>
  <c r="O14" i="4"/>
  <c r="J14" i="4"/>
  <c r="O13" i="4"/>
  <c r="K13" i="4"/>
  <c r="L13" i="4"/>
  <c r="M13" i="4"/>
  <c r="N13" i="4"/>
  <c r="J13" i="4"/>
  <c r="K12" i="4"/>
  <c r="L12" i="4"/>
  <c r="M12" i="4"/>
  <c r="N12" i="4"/>
  <c r="O12" i="4"/>
  <c r="J12" i="4"/>
  <c r="J4" i="4"/>
  <c r="K4" i="4"/>
  <c r="L4" i="4"/>
  <c r="M4" i="4"/>
  <c r="N4" i="4"/>
  <c r="O4" i="4"/>
  <c r="J5" i="4"/>
  <c r="K5" i="4"/>
  <c r="L5" i="4"/>
  <c r="M5" i="4"/>
  <c r="N5" i="4"/>
  <c r="O5" i="4"/>
  <c r="J6" i="4"/>
  <c r="K6" i="4"/>
  <c r="L6" i="4"/>
  <c r="M6" i="4"/>
  <c r="N6" i="4"/>
  <c r="O6" i="4"/>
  <c r="J7" i="4"/>
  <c r="K7" i="4"/>
  <c r="L7" i="4"/>
  <c r="M7" i="4"/>
  <c r="N7" i="4"/>
  <c r="O7" i="4"/>
  <c r="N71" i="2"/>
  <c r="O71" i="2"/>
  <c r="P71" i="2"/>
  <c r="Q71" i="2"/>
  <c r="L72" i="2"/>
  <c r="M72" i="2"/>
  <c r="M81" i="2" s="1"/>
  <c r="N72" i="2"/>
  <c r="O72" i="2"/>
  <c r="P72" i="2"/>
  <c r="Q72" i="2"/>
  <c r="P81" i="2"/>
  <c r="N81" i="2"/>
  <c r="M71" i="2"/>
  <c r="O73" i="2"/>
  <c r="O74" i="2"/>
  <c r="O75" i="2"/>
  <c r="O76" i="2"/>
  <c r="O81" i="2" s="1"/>
  <c r="O77" i="2"/>
  <c r="O78" i="2"/>
  <c r="O79" i="2"/>
  <c r="O80" i="2"/>
  <c r="P73" i="2"/>
  <c r="P74" i="2"/>
  <c r="P75" i="2"/>
  <c r="P76" i="2"/>
  <c r="P77" i="2"/>
  <c r="P78" i="2"/>
  <c r="P79" i="2"/>
  <c r="P80" i="2"/>
  <c r="N73" i="2"/>
  <c r="N74" i="2"/>
  <c r="N75" i="2"/>
  <c r="N76" i="2"/>
  <c r="N77" i="2"/>
  <c r="N78" i="2"/>
  <c r="N79" i="2"/>
  <c r="N80" i="2"/>
  <c r="Q73" i="2"/>
  <c r="Q74" i="2"/>
  <c r="Q75" i="2"/>
  <c r="Q76" i="2"/>
  <c r="Q77" i="2"/>
  <c r="Q78" i="2"/>
  <c r="Q79" i="2"/>
  <c r="Q80" i="2"/>
  <c r="M73" i="2"/>
  <c r="M74" i="2"/>
  <c r="M75" i="2"/>
  <c r="M76" i="2"/>
  <c r="M77" i="2"/>
  <c r="M78" i="2"/>
  <c r="M79" i="2"/>
  <c r="M80" i="2"/>
  <c r="L80" i="2"/>
  <c r="L73" i="2"/>
  <c r="L74" i="2"/>
  <c r="L75" i="2"/>
  <c r="L76" i="2"/>
  <c r="L77" i="2"/>
  <c r="L78" i="2"/>
  <c r="L79" i="2"/>
  <c r="K81" i="2"/>
  <c r="J81" i="2"/>
  <c r="AC14" i="2"/>
  <c r="AB14" i="2"/>
  <c r="AF14" i="2" s="1"/>
  <c r="A59" i="2"/>
  <c r="C59" i="2" s="1"/>
  <c r="B59" i="2"/>
  <c r="D59" i="2" s="1"/>
  <c r="K59" i="2"/>
  <c r="J59" i="2"/>
  <c r="M59" i="2" s="1"/>
  <c r="AC59" i="2"/>
  <c r="AB59" i="2"/>
  <c r="AE59" i="2" s="1"/>
  <c r="AC44" i="2"/>
  <c r="AB44" i="2"/>
  <c r="AE44" i="2" s="1"/>
  <c r="T44" i="2"/>
  <c r="S44" i="2"/>
  <c r="V44" i="2" s="1"/>
  <c r="K44" i="2"/>
  <c r="J44" i="2"/>
  <c r="M44" i="2" s="1"/>
  <c r="A44" i="2"/>
  <c r="D44" i="2" s="1"/>
  <c r="B44" i="2"/>
  <c r="AC29" i="2"/>
  <c r="AB29" i="2"/>
  <c r="AE29" i="2" s="1"/>
  <c r="T29" i="2"/>
  <c r="W29" i="2" s="1"/>
  <c r="S29" i="2"/>
  <c r="U29" i="2" s="1"/>
  <c r="K29" i="2"/>
  <c r="J29" i="2"/>
  <c r="L29" i="2" s="1"/>
  <c r="B29" i="2"/>
  <c r="A29" i="2"/>
  <c r="D29" i="2" s="1"/>
  <c r="T14" i="2"/>
  <c r="S14" i="2"/>
  <c r="X14" i="2" s="1"/>
  <c r="K14" i="2"/>
  <c r="J14" i="2"/>
  <c r="O14" i="2" s="1"/>
  <c r="B14" i="2"/>
  <c r="A14" i="2"/>
  <c r="E14" i="2" s="1"/>
  <c r="X59" i="7" l="1"/>
  <c r="V59" i="7"/>
  <c r="Y59" i="7"/>
  <c r="W59" i="7"/>
  <c r="Z59" i="6"/>
  <c r="Y59" i="6"/>
  <c r="X59" i="6"/>
  <c r="W59" i="6"/>
  <c r="V59" i="6"/>
  <c r="M29" i="7"/>
  <c r="AI14" i="7"/>
  <c r="AF14" i="7"/>
  <c r="AD14" i="7"/>
  <c r="AG14" i="7"/>
  <c r="AE14" i="7"/>
  <c r="AH14" i="7"/>
  <c r="AH29" i="7"/>
  <c r="AD29" i="7"/>
  <c r="AI29" i="7"/>
  <c r="AF29" i="7"/>
  <c r="AG29" i="7"/>
  <c r="AE29" i="7"/>
  <c r="AD44" i="7"/>
  <c r="AE44" i="7"/>
  <c r="AH44" i="7"/>
  <c r="AF44" i="7"/>
  <c r="AG44" i="7"/>
  <c r="AI44" i="7"/>
  <c r="Y44" i="7"/>
  <c r="Z44" i="7"/>
  <c r="W44" i="7"/>
  <c r="U44" i="7"/>
  <c r="X44" i="7"/>
  <c r="V44" i="7"/>
  <c r="Z29" i="7"/>
  <c r="X29" i="7"/>
  <c r="Y29" i="7"/>
  <c r="V29" i="7"/>
  <c r="Z14" i="7"/>
  <c r="W14" i="7"/>
  <c r="V14" i="7"/>
  <c r="X14" i="7"/>
  <c r="U14" i="7"/>
  <c r="L29" i="7"/>
  <c r="N29" i="7"/>
  <c r="Q29" i="7"/>
  <c r="P14" i="7"/>
  <c r="Q14" i="7"/>
  <c r="N14" i="7"/>
  <c r="O14" i="7"/>
  <c r="L14" i="7"/>
  <c r="M14" i="7"/>
  <c r="A59" i="7"/>
  <c r="G59" i="7"/>
  <c r="H59" i="7"/>
  <c r="G44" i="7"/>
  <c r="H44" i="7"/>
  <c r="B44" i="7"/>
  <c r="A44" i="7"/>
  <c r="H29" i="7"/>
  <c r="D29" i="7"/>
  <c r="E29" i="7"/>
  <c r="A29" i="7"/>
  <c r="G29" i="7"/>
  <c r="C29" i="7"/>
  <c r="G14" i="7"/>
  <c r="B14" i="7"/>
  <c r="H14" i="7"/>
  <c r="D14" i="7"/>
  <c r="F14" i="7"/>
  <c r="E14" i="7"/>
  <c r="U44" i="6"/>
  <c r="V44" i="6"/>
  <c r="AD44" i="6"/>
  <c r="P59" i="6"/>
  <c r="V14" i="6"/>
  <c r="AE14" i="6"/>
  <c r="W14" i="6"/>
  <c r="AG14" i="6"/>
  <c r="M29" i="6"/>
  <c r="AE29" i="6"/>
  <c r="X14" i="6"/>
  <c r="AH14" i="6"/>
  <c r="N29" i="6"/>
  <c r="Y14" i="6"/>
  <c r="AF59" i="6"/>
  <c r="AG59" i="6"/>
  <c r="W44" i="6"/>
  <c r="AF44" i="6"/>
  <c r="X44" i="6"/>
  <c r="AG44" i="6"/>
  <c r="G44" i="6"/>
  <c r="P44" i="6"/>
  <c r="Y44" i="6"/>
  <c r="AH44" i="6"/>
  <c r="C29" i="6"/>
  <c r="L29" i="6"/>
  <c r="AD29" i="6"/>
  <c r="AF29" i="6"/>
  <c r="F29" i="6"/>
  <c r="O29" i="6"/>
  <c r="X29" i="6"/>
  <c r="AG29" i="6"/>
  <c r="G29" i="6"/>
  <c r="P29" i="6"/>
  <c r="Y29" i="6"/>
  <c r="AH29" i="6"/>
  <c r="AF14" i="6"/>
  <c r="AH59" i="6"/>
  <c r="AI59" i="6"/>
  <c r="AD59" i="6"/>
  <c r="L44" i="5"/>
  <c r="M44" i="5"/>
  <c r="U44" i="5"/>
  <c r="V44" i="5"/>
  <c r="AD44" i="5"/>
  <c r="AE44" i="5"/>
  <c r="AH14" i="5"/>
  <c r="AF14" i="5"/>
  <c r="AI14" i="5"/>
  <c r="AD14" i="5"/>
  <c r="L81" i="2"/>
  <c r="Q81" i="2"/>
  <c r="AD14" i="2"/>
  <c r="AI14" i="2"/>
  <c r="AH14" i="2"/>
  <c r="AE14" i="2"/>
  <c r="AG14" i="2"/>
  <c r="H59" i="2"/>
  <c r="G59" i="2"/>
  <c r="E59" i="2"/>
  <c r="F59" i="2"/>
  <c r="Q59" i="2"/>
  <c r="O59" i="2"/>
  <c r="P59" i="2"/>
  <c r="N59" i="2"/>
  <c r="L59" i="2"/>
  <c r="L44" i="2"/>
  <c r="U44" i="2"/>
  <c r="AD44" i="2"/>
  <c r="AD59" i="2"/>
  <c r="Q44" i="2"/>
  <c r="Z44" i="2"/>
  <c r="AI44" i="2"/>
  <c r="AI59" i="2"/>
  <c r="P44" i="2"/>
  <c r="Y44" i="2"/>
  <c r="AH44" i="2"/>
  <c r="AH59" i="2"/>
  <c r="O44" i="2"/>
  <c r="X44" i="2"/>
  <c r="AG44" i="2"/>
  <c r="AG59" i="2"/>
  <c r="N44" i="2"/>
  <c r="W44" i="2"/>
  <c r="AF44" i="2"/>
  <c r="AF59" i="2"/>
  <c r="M29" i="2"/>
  <c r="V29" i="2"/>
  <c r="Q29" i="2"/>
  <c r="P29" i="2"/>
  <c r="O29" i="2"/>
  <c r="W14" i="2"/>
  <c r="N29" i="2"/>
  <c r="C29" i="2"/>
  <c r="AD29" i="2"/>
  <c r="AI29" i="2"/>
  <c r="AH29" i="2"/>
  <c r="H29" i="2"/>
  <c r="AG29" i="2"/>
  <c r="G29" i="2"/>
  <c r="Z29" i="2"/>
  <c r="F29" i="2"/>
  <c r="Y29" i="2"/>
  <c r="E29" i="2"/>
  <c r="X29" i="2"/>
  <c r="AF29" i="2"/>
  <c r="V14" i="2"/>
  <c r="G44" i="2"/>
  <c r="F44" i="2"/>
  <c r="C44" i="2"/>
  <c r="H44" i="2"/>
  <c r="E44" i="2"/>
  <c r="N14" i="2"/>
  <c r="M14" i="2"/>
  <c r="L14" i="2"/>
  <c r="U14" i="2"/>
  <c r="Q14" i="2"/>
  <c r="Z14" i="2"/>
  <c r="P14" i="2"/>
  <c r="Y14" i="2"/>
  <c r="D14" i="2"/>
  <c r="C14" i="2"/>
  <c r="H14" i="2"/>
  <c r="G14" i="2"/>
  <c r="F14" i="2"/>
  <c r="T59" i="2"/>
  <c r="S59" i="2"/>
  <c r="U29" i="7" l="1"/>
  <c r="W29" i="7"/>
  <c r="O29" i="7"/>
  <c r="F29" i="7"/>
  <c r="Y59" i="2"/>
  <c r="W59" i="2"/>
  <c r="U59" i="2"/>
  <c r="Z59" i="2"/>
  <c r="X59" i="2"/>
  <c r="V59" i="2"/>
</calcChain>
</file>

<file path=xl/sharedStrings.xml><?xml version="1.0" encoding="utf-8"?>
<sst xmlns="http://schemas.openxmlformats.org/spreadsheetml/2006/main" count="1357" uniqueCount="46">
  <si>
    <t>Safety and Security</t>
  </si>
  <si>
    <t>Safety</t>
  </si>
  <si>
    <t>Security</t>
  </si>
  <si>
    <t>Sent time (ms)</t>
  </si>
  <si>
    <t>Reception time (ms)</t>
  </si>
  <si>
    <t>100000 messages / each 0.1 ms</t>
  </si>
  <si>
    <t>100000 messages / each 1 ms</t>
  </si>
  <si>
    <t>50000 messages / each 0,1 ms</t>
  </si>
  <si>
    <t>10000 messages / each 0,1 ms</t>
  </si>
  <si>
    <t>1000 messages / each 0,1 ms</t>
  </si>
  <si>
    <r>
      <rPr>
        <b/>
        <sz val="11"/>
        <color rgb="FF000000"/>
        <rFont val="Liberation Sans1"/>
      </rPr>
      <t>MQTT</t>
    </r>
  </si>
  <si>
    <t>100000 messages / each 0.2 ms</t>
  </si>
  <si>
    <t>50000 messages / each 0,2 ms</t>
  </si>
  <si>
    <t>10000 messages / each 0,2 ms</t>
  </si>
  <si>
    <t>1000 messages / each 0,2 ms</t>
  </si>
  <si>
    <t>100000 messages / each 0.5 ms</t>
  </si>
  <si>
    <t>50000 messages / each 0,5 ms</t>
  </si>
  <si>
    <t>10000 messages / each 0,5 ms</t>
  </si>
  <si>
    <t>1000 messages / each 0,5 ms</t>
  </si>
  <si>
    <t>50000 messages / each 1 ms</t>
  </si>
  <si>
    <t>10000 messages / each 1 ms</t>
  </si>
  <si>
    <t>1000 messages / each 1 ms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</si>
  <si>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</si>
  <si>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</si>
  <si>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</si>
  <si>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</si>
  <si>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</si>
  <si>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</si>
  <si>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</si>
  <si>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</si>
  <si>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</si>
  <si>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</si>
  <si>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1 ms</t>
  </si>
  <si>
    <t>0.2 ms</t>
  </si>
  <si>
    <t>0.5 ms</t>
  </si>
  <si>
    <t>0.1 ms</t>
  </si>
  <si>
    <t>Sent time</t>
  </si>
  <si>
    <t>Rcpt. time</t>
  </si>
  <si>
    <t>A thousand messages</t>
  </si>
  <si>
    <t>Ten thousand messages</t>
  </si>
  <si>
    <t>MQTT</t>
  </si>
  <si>
    <t>Avg</t>
  </si>
  <si>
    <t>Ardupilot</t>
  </si>
  <si>
    <t>-</t>
  </si>
  <si>
    <t>Fifty thousand messages</t>
  </si>
  <si>
    <t>A Hundred thousand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</si>
</sst>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"/>
    <numFmt numFmtId="165" formatCode="\+0;\-0;0"/>
  </numFmts>
  <fonts count="21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000000"/>
      <name val="Liberation Sans1"/>
    </font>
    <font>
      <b/>
      <sz val="11"/>
      <color rgb="FF000000"/>
      <name val="Calibri"/>
      <family val="2"/>
    </font>
    <font>
      <sz val="10"/>
      <color theme="1"/>
      <name val="Liberation Sans"/>
    </font>
    <font>
      <sz val="8"/>
      <name val="Liberation Sans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3" fillId="0" borderId="0"/>
    <xf numFmtId="0" fontId="4" fillId="2" borderId="0"/>
    <xf numFmtId="0" fontId="4" fillId="3" borderId="0"/>
    <xf numFmtId="0" fontId="3" fillId="4" borderId="0"/>
    <xf numFmtId="0" fontId="5" fillId="5" borderId="0"/>
    <xf numFmtId="0" fontId="6" fillId="6" borderId="0"/>
    <xf numFmtId="0" fontId="7" fillId="0" borderId="0"/>
    <xf numFmtId="0" fontId="8" fillId="7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8" borderId="0"/>
    <xf numFmtId="0" fontId="14" fillId="8" borderId="1"/>
    <xf numFmtId="0" fontId="15" fillId="0" borderId="0"/>
    <xf numFmtId="0" fontId="2" fillId="0" borderId="0"/>
    <xf numFmtId="0" fontId="2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" fontId="17" fillId="0" borderId="3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4" fontId="17" fillId="0" borderId="3" xfId="0" applyNumberFormat="1" applyFont="1" applyBorder="1" applyAlignment="1">
      <alignment horizontal="center" vertical="center" wrapText="1"/>
    </xf>
    <xf numFmtId="165" fontId="17" fillId="0" borderId="3" xfId="0" applyNumberFormat="1" applyFont="1" applyBorder="1" applyAlignment="1">
      <alignment horizontal="center" vertical="center" wrapText="1"/>
    </xf>
    <xf numFmtId="165" fontId="18" fillId="0" borderId="0" xfId="0" applyNumberFormat="1" applyFont="1" applyAlignment="1">
      <alignment horizontal="center" vertical="center"/>
    </xf>
    <xf numFmtId="1" fontId="0" fillId="0" borderId="0" xfId="0" applyNumberFormat="1"/>
    <xf numFmtId="0" fontId="17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0" fillId="0" borderId="0" xfId="0" applyFon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sending</a:t>
            </a:r>
            <a:r>
              <a:rPr lang="en-US" baseline="0"/>
              <a:t> a thousand messages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0.1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Graphs!$B$4:$G$4</c:f>
              <c:numCache>
                <c:formatCode>\+0</c:formatCode>
                <c:ptCount val="6"/>
                <c:pt idx="0">
                  <c:v>1.2999999999999829</c:v>
                </c:pt>
                <c:pt idx="1">
                  <c:v>0.79999999999998295</c:v>
                </c:pt>
                <c:pt idx="2">
                  <c:v>57.199999999999989</c:v>
                </c:pt>
                <c:pt idx="3">
                  <c:v>56.599999999999994</c:v>
                </c:pt>
                <c:pt idx="4">
                  <c:v>58</c:v>
                </c:pt>
                <c:pt idx="5">
                  <c:v>57.399999999999977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F-48BC-94CD-EDCDAAAF71EA}"/>
            </c:ext>
          </c:extLst>
        </c:ser>
        <c:ser>
          <c:idx val="1"/>
          <c:order val="1"/>
          <c:tx>
            <c:strRef>
              <c:f>Graphs!$A$5</c:f>
              <c:strCache>
                <c:ptCount val="1"/>
                <c:pt idx="0">
                  <c:v>0.2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Graphs!$B$5:$G$5</c:f>
              <c:numCache>
                <c:formatCode>\+0</c:formatCode>
                <c:ptCount val="6"/>
                <c:pt idx="0">
                  <c:v>2.1000000000000227</c:v>
                </c:pt>
                <c:pt idx="1">
                  <c:v>1.6000000000000227</c:v>
                </c:pt>
                <c:pt idx="2">
                  <c:v>54.900000000000034</c:v>
                </c:pt>
                <c:pt idx="3">
                  <c:v>54.199999999999989</c:v>
                </c:pt>
                <c:pt idx="4">
                  <c:v>56</c:v>
                </c:pt>
                <c:pt idx="5">
                  <c:v>55.400000000000034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BF-48BC-94CD-EDCDAAAF71EA}"/>
            </c:ext>
          </c:extLst>
        </c:ser>
        <c:ser>
          <c:idx val="2"/>
          <c:order val="2"/>
          <c:tx>
            <c:strRef>
              <c:f>Graphs!$A$6</c:f>
              <c:strCache>
                <c:ptCount val="1"/>
                <c:pt idx="0">
                  <c:v>0.5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Graphs!$B$6:$G$6</c:f>
              <c:numCache>
                <c:formatCode>\+0</c:formatCode>
                <c:ptCount val="6"/>
                <c:pt idx="0">
                  <c:v>32.200000000000045</c:v>
                </c:pt>
                <c:pt idx="1">
                  <c:v>32.100000000000023</c:v>
                </c:pt>
                <c:pt idx="2">
                  <c:v>303.30000000000007</c:v>
                </c:pt>
                <c:pt idx="3">
                  <c:v>303.60000000000002</c:v>
                </c:pt>
                <c:pt idx="4">
                  <c:v>304.60000000000002</c:v>
                </c:pt>
                <c:pt idx="5">
                  <c:v>304.30000000000007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BF-48BC-94CD-EDCDAAAF71EA}"/>
            </c:ext>
          </c:extLst>
        </c:ser>
        <c:ser>
          <c:idx val="3"/>
          <c:order val="3"/>
          <c:tx>
            <c:strRef>
              <c:f>Graphs!$A$7</c:f>
              <c:strCache>
                <c:ptCount val="1"/>
                <c:pt idx="0">
                  <c:v>1 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Graphs!$B$7:$G$7</c:f>
              <c:numCache>
                <c:formatCode>\+0</c:formatCode>
                <c:ptCount val="6"/>
                <c:pt idx="0">
                  <c:v>6.9000000000000909</c:v>
                </c:pt>
                <c:pt idx="1">
                  <c:v>7</c:v>
                </c:pt>
                <c:pt idx="2">
                  <c:v>355.10000000000014</c:v>
                </c:pt>
                <c:pt idx="3">
                  <c:v>355.30000000000018</c:v>
                </c:pt>
                <c:pt idx="4">
                  <c:v>390.30000000000018</c:v>
                </c:pt>
                <c:pt idx="5">
                  <c:v>390.5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BF-48BC-94CD-EDCDAAAF7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382735"/>
        <c:axId val="718383215"/>
      </c:barChart>
      <c:catAx>
        <c:axId val="7183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3215"/>
        <c:crosses val="autoZero"/>
        <c:auto val="1"/>
        <c:lblAlgn val="ctr"/>
        <c:lblOffset val="100"/>
        <c:noMultiLvlLbl val="0"/>
      </c:catAx>
      <c:valAx>
        <c:axId val="71838321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2735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WSSL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0.2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msg'!$O$12:$O$15</c:f>
              <c:numCache>
                <c:formatCode>0</c:formatCode>
                <c:ptCount val="4"/>
                <c:pt idx="0">
                  <c:v>315.60000000000002</c:v>
                </c:pt>
                <c:pt idx="1">
                  <c:v>3070.4</c:v>
                </c:pt>
                <c:pt idx="2">
                  <c:v>15294.5</c:v>
                </c:pt>
                <c:pt idx="3">
                  <c:v>31486.2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6A2-BFBB-BAF5DDF6373D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0.5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msg'!$O$20:$O$23</c:f>
              <c:numCache>
                <c:formatCode>0</c:formatCode>
                <c:ptCount val="4"/>
                <c:pt idx="0">
                  <c:v>973.7</c:v>
                </c:pt>
                <c:pt idx="1">
                  <c:v>10038.4</c:v>
                </c:pt>
                <c:pt idx="2">
                  <c:v>50193.5</c:v>
                </c:pt>
                <c:pt idx="3">
                  <c:v>100244.5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6A2-BFBB-BAF5DDF6373D}"/>
            </c:ext>
          </c:extLst>
        </c:ser>
        <c:ser>
          <c:idx val="2"/>
          <c:order val="2"/>
          <c:tx>
            <c:strRef>
              <c:f>'Graphs per msg'!$B$25:$G$25</c:f>
              <c:strCache>
                <c:ptCount val="1"/>
                <c:pt idx="0">
                  <c:v>1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msg'!$O$28:$O$31</c:f>
              <c:numCache>
                <c:formatCode>0</c:formatCode>
                <c:ptCount val="4"/>
                <c:pt idx="0">
                  <c:v>1663.1</c:v>
                </c:pt>
                <c:pt idx="1">
                  <c:v>16801.900000000001</c:v>
                </c:pt>
                <c:pt idx="2">
                  <c:v>85441.9</c:v>
                </c:pt>
                <c:pt idx="3">
                  <c:v>172224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2-46A2-BFBB-BAF5DDF6373D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0.1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msg'!$O$4:$O$7</c:f>
              <c:numCache>
                <c:formatCode>0</c:formatCode>
                <c:ptCount val="4"/>
                <c:pt idx="0">
                  <c:v>216.7</c:v>
                </c:pt>
                <c:pt idx="1">
                  <c:v>2061.1999999999998</c:v>
                </c:pt>
                <c:pt idx="2">
                  <c:v>10239.299999999999</c:v>
                </c:pt>
                <c:pt idx="3">
                  <c:v>20462.3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2-46A2-BFBB-BAF5DDF6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sending</a:t>
            </a:r>
            <a:r>
              <a:rPr lang="en-US" baseline="0"/>
              <a:t> ten thousand messages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Graphs!$A$12</c:f>
              <c:strCache>
                <c:ptCount val="1"/>
                <c:pt idx="0">
                  <c:v>0.1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338588782631233E-2"/>
                  <c:y val="-3.2284100080711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51-4C1C-861E-EA86C445AB9C}"/>
                </c:ext>
              </c:extLst>
            </c:dLbl>
            <c:dLbl>
              <c:idx val="3"/>
              <c:layout>
                <c:manualLayout>
                  <c:x val="-1.7230981304385284E-2"/>
                  <c:y val="6.45682001614204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51-4C1C-861E-EA86C445AB9C}"/>
                </c:ext>
              </c:extLst>
            </c:dLbl>
            <c:dLbl>
              <c:idx val="4"/>
              <c:layout>
                <c:manualLayout>
                  <c:x val="-1.5507883173946883E-2"/>
                  <c:y val="-1.183736661665781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51-4C1C-861E-EA86C445AB9C}"/>
                </c:ext>
              </c:extLst>
            </c:dLbl>
            <c:dLbl>
              <c:idx val="5"/>
              <c:layout>
                <c:manualLayout>
                  <c:x val="-1.0338588782631171E-2"/>
                  <c:y val="-1.1837366616657815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51-4C1C-861E-EA86C445A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Graphs!$B$10:$G$11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Graphs!$B$12:$G$12</c:f>
              <c:numCache>
                <c:formatCode>\+0</c:formatCode>
                <c:ptCount val="6"/>
                <c:pt idx="0">
                  <c:v>23.099999999999909</c:v>
                </c:pt>
                <c:pt idx="1">
                  <c:v>22.399999999999864</c:v>
                </c:pt>
                <c:pt idx="2">
                  <c:v>491.09999999999991</c:v>
                </c:pt>
                <c:pt idx="3">
                  <c:v>490.59999999999991</c:v>
                </c:pt>
                <c:pt idx="4">
                  <c:v>502.69999999999982</c:v>
                </c:pt>
                <c:pt idx="5">
                  <c:v>501.79999999999973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1-4C1C-861E-EA86C445AB9C}"/>
            </c:ext>
          </c:extLst>
        </c:ser>
        <c:ser>
          <c:idx val="1"/>
          <c:order val="1"/>
          <c:tx>
            <c:strRef>
              <c:f>Graphs!$A$13</c:f>
              <c:strCache>
                <c:ptCount val="1"/>
                <c:pt idx="0">
                  <c:v>0.2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Graphs!$B$10:$G$11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Graphs!$B$13:$G$13</c:f>
              <c:numCache>
                <c:formatCode>\+0</c:formatCode>
                <c:ptCount val="6"/>
                <c:pt idx="0">
                  <c:v>24.599999999999909</c:v>
                </c:pt>
                <c:pt idx="1">
                  <c:v>25</c:v>
                </c:pt>
                <c:pt idx="2">
                  <c:v>492.89999999999964</c:v>
                </c:pt>
                <c:pt idx="3">
                  <c:v>492.39999999999964</c:v>
                </c:pt>
                <c:pt idx="4">
                  <c:v>504.29999999999973</c:v>
                </c:pt>
                <c:pt idx="5">
                  <c:v>503.59999999999991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1-4C1C-861E-EA86C445AB9C}"/>
            </c:ext>
          </c:extLst>
        </c:ser>
        <c:ser>
          <c:idx val="2"/>
          <c:order val="2"/>
          <c:tx>
            <c:strRef>
              <c:f>Graphs!$A$14</c:f>
              <c:strCache>
                <c:ptCount val="1"/>
                <c:pt idx="0">
                  <c:v>0.5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0338588782631171E-2"/>
                  <c:y val="-9.68523002421308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51-4C1C-861E-EA86C445A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Graphs!$B$10:$G$11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Graphs!$B$14:$G$14</c:f>
              <c:numCache>
                <c:formatCode>\+0</c:formatCode>
                <c:ptCount val="6"/>
                <c:pt idx="0">
                  <c:v>212.69999999999982</c:v>
                </c:pt>
                <c:pt idx="1">
                  <c:v>212.5</c:v>
                </c:pt>
                <c:pt idx="2">
                  <c:v>3001.0999999999995</c:v>
                </c:pt>
                <c:pt idx="3">
                  <c:v>3001.0999999999995</c:v>
                </c:pt>
                <c:pt idx="4">
                  <c:v>3151.5999999999995</c:v>
                </c:pt>
                <c:pt idx="5">
                  <c:v>3151.2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1-4C1C-861E-EA86C445AB9C}"/>
            </c:ext>
          </c:extLst>
        </c:ser>
        <c:ser>
          <c:idx val="3"/>
          <c:order val="3"/>
          <c:tx>
            <c:strRef>
              <c:f>Graphs!$A$15</c:f>
              <c:strCache>
                <c:ptCount val="1"/>
                <c:pt idx="0">
                  <c:v>1 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7230981304385284E-2"/>
                  <c:y val="6.456820016142049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51-4C1C-861E-EA86C445A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Graphs!$B$10:$G$11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Graphs!$B$15:$G$15</c:f>
              <c:numCache>
                <c:formatCode>\+0</c:formatCode>
                <c:ptCount val="6"/>
                <c:pt idx="0">
                  <c:v>78.75</c:v>
                </c:pt>
                <c:pt idx="1">
                  <c:v>78.83333333333394</c:v>
                </c:pt>
                <c:pt idx="2">
                  <c:v>3197.4166666666679</c:v>
                </c:pt>
                <c:pt idx="3">
                  <c:v>3197.9166666666661</c:v>
                </c:pt>
                <c:pt idx="4">
                  <c:v>3122.9166666666679</c:v>
                </c:pt>
                <c:pt idx="5">
                  <c:v>3122.5833333333339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1-4C1C-861E-EA86C445AB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382735"/>
        <c:axId val="718383215"/>
      </c:barChart>
      <c:catAx>
        <c:axId val="7183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3215"/>
        <c:crosses val="autoZero"/>
        <c:auto val="1"/>
        <c:lblAlgn val="ctr"/>
        <c:lblOffset val="100"/>
        <c:noMultiLvlLbl val="0"/>
      </c:catAx>
      <c:valAx>
        <c:axId val="7183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2735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sending</a:t>
            </a:r>
            <a:r>
              <a:rPr lang="en-US" baseline="0"/>
              <a:t> fifty thousand messages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Graphs!$A$20</c:f>
              <c:strCache>
                <c:ptCount val="1"/>
                <c:pt idx="0">
                  <c:v>0.1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230981304385284E-2"/>
                  <c:y val="3.24569944823109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B63-4CCA-9AF3-8CDB16959507}"/>
                </c:ext>
              </c:extLst>
            </c:dLbl>
            <c:dLbl>
              <c:idx val="1"/>
              <c:layout>
                <c:manualLayout>
                  <c:x val="-1.5507883173946725E-2"/>
                  <c:y val="3.24569944823109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B63-4CCA-9AF3-8CDB16959507}"/>
                </c:ext>
              </c:extLst>
            </c:dLbl>
            <c:dLbl>
              <c:idx val="2"/>
              <c:layout>
                <c:manualLayout>
                  <c:x val="-2.41233738261394E-2"/>
                  <c:y val="-3.8948393378773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63-4CCA-9AF3-8CDB16959507}"/>
                </c:ext>
              </c:extLst>
            </c:dLbl>
            <c:dLbl>
              <c:idx val="3"/>
              <c:layout>
                <c:manualLayout>
                  <c:x val="-5.1692943913157121E-3"/>
                  <c:y val="-2.92112950340799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63-4CCA-9AF3-8CDB16959507}"/>
                </c:ext>
              </c:extLst>
            </c:dLbl>
            <c:dLbl>
              <c:idx val="4"/>
              <c:layout>
                <c:manualLayout>
                  <c:x val="-1.3784785043508227E-2"/>
                  <c:y val="-1.9474196689386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63-4CCA-9AF3-8CDB16959507}"/>
                </c:ext>
              </c:extLst>
            </c:dLbl>
            <c:dLbl>
              <c:idx val="5"/>
              <c:layout>
                <c:manualLayout>
                  <c:x val="-1.2061686913069825E-2"/>
                  <c:y val="-2.59655955858487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63-4CCA-9AF3-8CDB16959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Graphs!$B$18:$G$19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Graphs!$B$20:$G$20</c:f>
              <c:numCache>
                <c:formatCode>\+0</c:formatCode>
                <c:ptCount val="6"/>
                <c:pt idx="0">
                  <c:v>135</c:v>
                </c:pt>
                <c:pt idx="1">
                  <c:v>134.20000000000073</c:v>
                </c:pt>
                <c:pt idx="2">
                  <c:v>2425.6000000000004</c:v>
                </c:pt>
                <c:pt idx="3">
                  <c:v>2424.7000000000007</c:v>
                </c:pt>
                <c:pt idx="4">
                  <c:v>2470.7000000000007</c:v>
                </c:pt>
                <c:pt idx="5">
                  <c:v>2469.8999999999996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3-4CCA-9AF3-8CDB16959507}"/>
            </c:ext>
          </c:extLst>
        </c:ser>
        <c:ser>
          <c:idx val="1"/>
          <c:order val="1"/>
          <c:tx>
            <c:strRef>
              <c:f>Graphs!$A$21</c:f>
              <c:strCache>
                <c:ptCount val="1"/>
                <c:pt idx="0">
                  <c:v>0.2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1692943913155855E-3"/>
                  <c:y val="9.73709834469328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B63-4CCA-9AF3-8CDB16959507}"/>
                </c:ext>
              </c:extLst>
            </c:dLbl>
            <c:dLbl>
              <c:idx val="1"/>
              <c:layout>
                <c:manualLayout>
                  <c:x val="-1.7230981304385284E-3"/>
                  <c:y val="6.49139889646218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B63-4CCA-9AF3-8CDB16959507}"/>
                </c:ext>
              </c:extLst>
            </c:dLbl>
            <c:dLbl>
              <c:idx val="2"/>
              <c:layout>
                <c:manualLayout>
                  <c:x val="-1.0338588782631233E-2"/>
                  <c:y val="6.49139889646218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63-4CCA-9AF3-8CDB16959507}"/>
                </c:ext>
              </c:extLst>
            </c:dLbl>
            <c:dLbl>
              <c:idx val="3"/>
              <c:layout>
                <c:manualLayout>
                  <c:x val="-1.20616869130697E-2"/>
                  <c:y val="9.73709834469328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B63-4CCA-9AF3-8CDB16959507}"/>
                </c:ext>
              </c:extLst>
            </c:dLbl>
            <c:dLbl>
              <c:idx val="4"/>
              <c:layout>
                <c:manualLayout>
                  <c:x val="-6.8923925217541137E-3"/>
                  <c:y val="6.49139889646218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63-4CCA-9AF3-8CDB16959507}"/>
                </c:ext>
              </c:extLst>
            </c:dLbl>
            <c:dLbl>
              <c:idx val="5"/>
              <c:layout>
                <c:manualLayout>
                  <c:x val="-3.4461962608770568E-3"/>
                  <c:y val="3.24569944823109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B63-4CCA-9AF3-8CDB16959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Graphs!$B$18:$G$19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Graphs!$B$21:$G$21</c:f>
              <c:numCache>
                <c:formatCode>\+0</c:formatCode>
                <c:ptCount val="6"/>
                <c:pt idx="0">
                  <c:v>137.5</c:v>
                </c:pt>
                <c:pt idx="1">
                  <c:v>136.5</c:v>
                </c:pt>
                <c:pt idx="2">
                  <c:v>2418.9000000000015</c:v>
                </c:pt>
                <c:pt idx="3">
                  <c:v>2417.7000000000007</c:v>
                </c:pt>
                <c:pt idx="4">
                  <c:v>2494.2000000000007</c:v>
                </c:pt>
                <c:pt idx="5">
                  <c:v>2493.7000000000007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3-4CCA-9AF3-8CDB16959507}"/>
            </c:ext>
          </c:extLst>
        </c:ser>
        <c:ser>
          <c:idx val="2"/>
          <c:order val="2"/>
          <c:tx>
            <c:strRef>
              <c:f>Graphs!$A$22</c:f>
              <c:strCache>
                <c:ptCount val="1"/>
                <c:pt idx="0">
                  <c:v>0.5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7230981304385601E-3"/>
                  <c:y val="-2.27198961376176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B63-4CCA-9AF3-8CDB16959507}"/>
                </c:ext>
              </c:extLst>
            </c:dLbl>
            <c:dLbl>
              <c:idx val="1"/>
              <c:layout>
                <c:manualLayout>
                  <c:x val="0"/>
                  <c:y val="-1.62284972411554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B63-4CCA-9AF3-8CDB16959507}"/>
                </c:ext>
              </c:extLst>
            </c:dLbl>
            <c:dLbl>
              <c:idx val="2"/>
              <c:layout>
                <c:manualLayout>
                  <c:x val="-2.0677177565262404E-2"/>
                  <c:y val="-2.97519012456163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63-4CCA-9AF3-8CDB16959507}"/>
                </c:ext>
              </c:extLst>
            </c:dLbl>
            <c:dLbl>
              <c:idx val="3"/>
              <c:layout>
                <c:manualLayout>
                  <c:x val="-1.378478504350822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63-4CCA-9AF3-8CDB16959507}"/>
                </c:ext>
              </c:extLst>
            </c:dLbl>
            <c:dLbl>
              <c:idx val="4"/>
              <c:layout>
                <c:manualLayout>
                  <c:x val="-2.067717756526234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63-4CCA-9AF3-8CDB16959507}"/>
                </c:ext>
              </c:extLst>
            </c:dLbl>
            <c:dLbl>
              <c:idx val="5"/>
              <c:layout>
                <c:manualLayout>
                  <c:x val="-1.8954079434823939E-2"/>
                  <c:y val="-2.975190124561634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63-4CCA-9AF3-8CDB16959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Graphs!$B$18:$G$19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Graphs!$B$22:$G$22</c:f>
              <c:numCache>
                <c:formatCode>\+0</c:formatCode>
                <c:ptCount val="6"/>
                <c:pt idx="0">
                  <c:v>666.90000000000146</c:v>
                </c:pt>
                <c:pt idx="1">
                  <c:v>668.09999999999854</c:v>
                </c:pt>
                <c:pt idx="2">
                  <c:v>16308.400000000001</c:v>
                </c:pt>
                <c:pt idx="3">
                  <c:v>16313.300000000003</c:v>
                </c:pt>
                <c:pt idx="4">
                  <c:v>16392.800000000003</c:v>
                </c:pt>
                <c:pt idx="5">
                  <c:v>16406.400000000001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63-4CCA-9AF3-8CDB16959507}"/>
            </c:ext>
          </c:extLst>
        </c:ser>
        <c:ser>
          <c:idx val="3"/>
          <c:order val="3"/>
          <c:tx>
            <c:strRef>
              <c:f>Graphs!$A$23</c:f>
              <c:strCache>
                <c:ptCount val="1"/>
                <c:pt idx="0">
                  <c:v>1 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230981304385284E-3"/>
                  <c:y val="9.73709834469328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B63-4CCA-9AF3-8CDB16959507}"/>
                </c:ext>
              </c:extLst>
            </c:dLbl>
            <c:dLbl>
              <c:idx val="1"/>
              <c:layout>
                <c:manualLayout>
                  <c:x val="0"/>
                  <c:y val="1.9474196689386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B63-4CCA-9AF3-8CDB16959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Graphs!$B$18:$G$19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Graphs!$B$23:$G$23</c:f>
              <c:numCache>
                <c:formatCode>\+0</c:formatCode>
                <c:ptCount val="6"/>
                <c:pt idx="0">
                  <c:v>196.80000000000291</c:v>
                </c:pt>
                <c:pt idx="1">
                  <c:v>196.69999999999709</c:v>
                </c:pt>
                <c:pt idx="2">
                  <c:v>18636</c:v>
                </c:pt>
                <c:pt idx="3">
                  <c:v>18642.099999999991</c:v>
                </c:pt>
                <c:pt idx="4">
                  <c:v>19447.5</c:v>
                </c:pt>
                <c:pt idx="5">
                  <c:v>19450.599999999991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63-4CCA-9AF3-8CDB169595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382735"/>
        <c:axId val="718383215"/>
      </c:barChart>
      <c:catAx>
        <c:axId val="7183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3215"/>
        <c:crosses val="autoZero"/>
        <c:auto val="1"/>
        <c:lblAlgn val="ctr"/>
        <c:lblOffset val="100"/>
        <c:noMultiLvlLbl val="0"/>
      </c:catAx>
      <c:valAx>
        <c:axId val="7183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2735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 of sending</a:t>
            </a:r>
            <a:r>
              <a:rPr lang="en-US" baseline="0"/>
              <a:t> a hundred thousand messages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Graphs!$A$28</c:f>
              <c:strCache>
                <c:ptCount val="1"/>
                <c:pt idx="0">
                  <c:v>0.1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338588782631171E-2"/>
                  <c:y val="1.62206001622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4A-48B4-BCDC-E452D38047EF}"/>
                </c:ext>
              </c:extLst>
            </c:dLbl>
            <c:dLbl>
              <c:idx val="1"/>
              <c:layout>
                <c:manualLayout>
                  <c:x val="-1.20616869130697E-2"/>
                  <c:y val="9.73236009732348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4A-48B4-BCDC-E452D38047EF}"/>
                </c:ext>
              </c:extLst>
            </c:dLbl>
            <c:dLbl>
              <c:idx val="2"/>
              <c:layout>
                <c:manualLayout>
                  <c:x val="-1.3784785043508227E-2"/>
                  <c:y val="1.94647201946472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4A-48B4-BCDC-E452D38047EF}"/>
                </c:ext>
              </c:extLst>
            </c:dLbl>
            <c:dLbl>
              <c:idx val="3"/>
              <c:layout>
                <c:manualLayout>
                  <c:x val="-8.615490652192706E-3"/>
                  <c:y val="1.29764801297648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4A-48B4-BCDC-E452D38047EF}"/>
                </c:ext>
              </c:extLst>
            </c:dLbl>
            <c:dLbl>
              <c:idx val="4"/>
              <c:layout>
                <c:manualLayout>
                  <c:x val="-1.3784785043508227E-2"/>
                  <c:y val="9.7323600973236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4A-48B4-BCDC-E452D38047EF}"/>
                </c:ext>
              </c:extLst>
            </c:dLbl>
            <c:dLbl>
              <c:idx val="5"/>
              <c:layout>
                <c:manualLayout>
                  <c:x val="-1.5507883173946883E-2"/>
                  <c:y val="9.7323600973236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64A-48B4-BCDC-E452D3804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Graphs!$B$26:$G$27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Graphs!$B$28:$G$28</c:f>
              <c:numCache>
                <c:formatCode>\+0</c:formatCode>
                <c:ptCount val="6"/>
                <c:pt idx="0">
                  <c:v>212.39999999999964</c:v>
                </c:pt>
                <c:pt idx="1">
                  <c:v>211</c:v>
                </c:pt>
                <c:pt idx="2">
                  <c:v>4764.0999999999985</c:v>
                </c:pt>
                <c:pt idx="3">
                  <c:v>4763</c:v>
                </c:pt>
                <c:pt idx="4">
                  <c:v>4890.8999999999978</c:v>
                </c:pt>
                <c:pt idx="5">
                  <c:v>4889.5999999999985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A-48B4-BCDC-E452D38047EF}"/>
            </c:ext>
          </c:extLst>
        </c:ser>
        <c:ser>
          <c:idx val="1"/>
          <c:order val="1"/>
          <c:tx>
            <c:strRef>
              <c:f>Graphs!$A$29</c:f>
              <c:strCache>
                <c:ptCount val="1"/>
                <c:pt idx="0">
                  <c:v>0.2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5507883173946756E-2"/>
                  <c:y val="-1.29764801297648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4A-48B4-BCDC-E452D38047EF}"/>
                </c:ext>
              </c:extLst>
            </c:dLbl>
            <c:dLbl>
              <c:idx val="3"/>
              <c:layout>
                <c:manualLayout>
                  <c:x val="-8.6154906521926419E-3"/>
                  <c:y val="-9.7323600973236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64A-48B4-BCDC-E452D38047EF}"/>
                </c:ext>
              </c:extLst>
            </c:dLbl>
            <c:dLbl>
              <c:idx val="4"/>
              <c:layout>
                <c:manualLayout>
                  <c:x val="-1.0338588782631298E-2"/>
                  <c:y val="-6.488240064882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64A-48B4-BCDC-E452D38047EF}"/>
                </c:ext>
              </c:extLst>
            </c:dLbl>
            <c:dLbl>
              <c:idx val="5"/>
              <c:layout>
                <c:manualLayout>
                  <c:x val="-5.1692943913157121E-3"/>
                  <c:y val="-6.488240064882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4A-48B4-BCDC-E452D3804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Graphs!$B$26:$G$27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Graphs!$B$29:$G$29</c:f>
              <c:numCache>
                <c:formatCode>\+0</c:formatCode>
                <c:ptCount val="6"/>
                <c:pt idx="0">
                  <c:v>252.79999999999927</c:v>
                </c:pt>
                <c:pt idx="1">
                  <c:v>251.59999999999854</c:v>
                </c:pt>
                <c:pt idx="2">
                  <c:v>5463.5999999999985</c:v>
                </c:pt>
                <c:pt idx="3">
                  <c:v>5465.2999999999993</c:v>
                </c:pt>
                <c:pt idx="4">
                  <c:v>5877.2000000000007</c:v>
                </c:pt>
                <c:pt idx="5">
                  <c:v>5878.7000000000007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A-48B4-BCDC-E452D38047EF}"/>
            </c:ext>
          </c:extLst>
        </c:ser>
        <c:ser>
          <c:idx val="2"/>
          <c:order val="2"/>
          <c:tx>
            <c:strRef>
              <c:f>Graphs!$A$30</c:f>
              <c:strCache>
                <c:ptCount val="1"/>
                <c:pt idx="0">
                  <c:v>0.5 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723098130438535E-2"/>
                  <c:y val="6.488240064882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4A-48B4-BCDC-E452D38047EF}"/>
                </c:ext>
              </c:extLst>
            </c:dLbl>
            <c:dLbl>
              <c:idx val="3"/>
              <c:layout>
                <c:manualLayout>
                  <c:x val="-1.5507883173946883E-2"/>
                  <c:y val="3.24412003244120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4A-48B4-BCDC-E452D38047EF}"/>
                </c:ext>
              </c:extLst>
            </c:dLbl>
            <c:dLbl>
              <c:idx val="4"/>
              <c:layout>
                <c:manualLayout>
                  <c:x val="-2.0677177565262342E-2"/>
                  <c:y val="6.4882400648824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4A-48B4-BCDC-E452D38047EF}"/>
                </c:ext>
              </c:extLst>
            </c:dLbl>
            <c:dLbl>
              <c:idx val="5"/>
              <c:layout>
                <c:manualLayout>
                  <c:x val="-1.8954079434823939E-2"/>
                  <c:y val="9.7323600973236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4A-48B4-BCDC-E452D3804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Graphs!$B$26:$G$27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Graphs!$B$30:$G$30</c:f>
              <c:numCache>
                <c:formatCode>\+0</c:formatCode>
                <c:ptCount val="6"/>
                <c:pt idx="0">
                  <c:v>1748.6999999999971</c:v>
                </c:pt>
                <c:pt idx="1">
                  <c:v>1750.0999999999913</c:v>
                </c:pt>
                <c:pt idx="2">
                  <c:v>31933.399999999994</c:v>
                </c:pt>
                <c:pt idx="3">
                  <c:v>31937.699999999997</c:v>
                </c:pt>
                <c:pt idx="4">
                  <c:v>32236</c:v>
                </c:pt>
                <c:pt idx="5">
                  <c:v>32238.699999999997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A-48B4-BCDC-E452D38047EF}"/>
            </c:ext>
          </c:extLst>
        </c:ser>
        <c:ser>
          <c:idx val="3"/>
          <c:order val="3"/>
          <c:tx>
            <c:strRef>
              <c:f>Graphs!$A$31</c:f>
              <c:strCache>
                <c:ptCount val="1"/>
                <c:pt idx="0">
                  <c:v>1 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2.9197080291970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4A-48B4-BCDC-E452D38047EF}"/>
                </c:ext>
              </c:extLst>
            </c:dLbl>
            <c:dLbl>
              <c:idx val="3"/>
              <c:layout>
                <c:manualLayout>
                  <c:x val="5.1692943913155855E-3"/>
                  <c:y val="-2.91970802919708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4A-48B4-BCDC-E452D38047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Graphs!$B$26:$G$27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Graphs!$B$31:$G$31</c:f>
              <c:numCache>
                <c:formatCode>\+0</c:formatCode>
                <c:ptCount val="6"/>
                <c:pt idx="0">
                  <c:v>273</c:v>
                </c:pt>
                <c:pt idx="1">
                  <c:v>274.25</c:v>
                </c:pt>
                <c:pt idx="2">
                  <c:v>31997.749999999985</c:v>
                </c:pt>
                <c:pt idx="3">
                  <c:v>32003.333333333343</c:v>
                </c:pt>
                <c:pt idx="4">
                  <c:v>33546.916666666672</c:v>
                </c:pt>
                <c:pt idx="5">
                  <c:v>33549.25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A-48B4-BCDC-E452D38047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8382735"/>
        <c:axId val="718383215"/>
      </c:barChart>
      <c:catAx>
        <c:axId val="7183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3215"/>
        <c:crosses val="autoZero"/>
        <c:auto val="1"/>
        <c:lblAlgn val="ctr"/>
        <c:lblOffset val="100"/>
        <c:noMultiLvlLbl val="0"/>
      </c:catAx>
      <c:valAx>
        <c:axId val="7183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82735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Relation beetween</a:t>
            </a:r>
            <a:r>
              <a:rPr lang="en-US" b="0" baseline="0"/>
              <a:t> </a:t>
            </a:r>
            <a:r>
              <a:rPr lang="en-US" b="0"/>
              <a:t>WSSL Costs and number of</a:t>
            </a:r>
            <a:r>
              <a:rPr lang="en-US" b="0" baseline="0"/>
              <a:t> msgs. with frequence of 10000 Hz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per msg'!$A$4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16427800893820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89-4366-9358-D05994BAE4A7}"/>
                </c:ext>
              </c:extLst>
            </c:dLbl>
            <c:dLbl>
              <c:idx val="1"/>
              <c:layout>
                <c:manualLayout>
                  <c:x val="0"/>
                  <c:y val="6.16427800893820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89-4366-9358-D05994BAE4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msg'!$B$4:$G$4</c:f>
              <c:numCache>
                <c:formatCode>\+0</c:formatCode>
                <c:ptCount val="6"/>
                <c:pt idx="0">
                  <c:v>1.2999999999999829</c:v>
                </c:pt>
                <c:pt idx="1">
                  <c:v>0.79999999999998295</c:v>
                </c:pt>
                <c:pt idx="2">
                  <c:v>57.199999999999989</c:v>
                </c:pt>
                <c:pt idx="3">
                  <c:v>56.599999999999994</c:v>
                </c:pt>
                <c:pt idx="4">
                  <c:v>58</c:v>
                </c:pt>
                <c:pt idx="5">
                  <c:v>57.399999999999977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9-4366-9358-D05994BAE4A7}"/>
            </c:ext>
          </c:extLst>
        </c:ser>
        <c:ser>
          <c:idx val="1"/>
          <c:order val="1"/>
          <c:tx>
            <c:strRef>
              <c:f>'Graphs per msg'!$A$5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377111638271872E-3"/>
                  <c:y val="3.0821390044691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89-4366-9358-D05994BAE4A7}"/>
                </c:ext>
              </c:extLst>
            </c:dLbl>
            <c:dLbl>
              <c:idx val="1"/>
              <c:layout>
                <c:manualLayout>
                  <c:x val="0"/>
                  <c:y val="9.2464170134073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89-4366-9358-D05994BAE4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msg'!$B$5:$G$5</c:f>
              <c:numCache>
                <c:formatCode>\+0</c:formatCode>
                <c:ptCount val="6"/>
                <c:pt idx="0">
                  <c:v>23.099999999999909</c:v>
                </c:pt>
                <c:pt idx="1">
                  <c:v>22.399999999999864</c:v>
                </c:pt>
                <c:pt idx="2">
                  <c:v>491.09999999999991</c:v>
                </c:pt>
                <c:pt idx="3">
                  <c:v>490.59999999999991</c:v>
                </c:pt>
                <c:pt idx="4">
                  <c:v>502.69999999999982</c:v>
                </c:pt>
                <c:pt idx="5">
                  <c:v>501.79999999999973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9-4366-9358-D05994BAE4A7}"/>
            </c:ext>
          </c:extLst>
        </c:ser>
        <c:ser>
          <c:idx val="2"/>
          <c:order val="2"/>
          <c:tx>
            <c:strRef>
              <c:f>'Graphs per msg'!$A$6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464170134073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89-4366-9358-D05994BAE4A7}"/>
                </c:ext>
              </c:extLst>
            </c:dLbl>
            <c:dLbl>
              <c:idx val="1"/>
              <c:layout>
                <c:manualLayout>
                  <c:x val="-5.2715467033423305E-17"/>
                  <c:y val="9.24641701340719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89-4366-9358-D05994BAE4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msg'!$B$6:$G$6</c:f>
              <c:numCache>
                <c:formatCode>\+0</c:formatCode>
                <c:ptCount val="6"/>
                <c:pt idx="0">
                  <c:v>135</c:v>
                </c:pt>
                <c:pt idx="1">
                  <c:v>134.20000000000073</c:v>
                </c:pt>
                <c:pt idx="2">
                  <c:v>2425.6000000000004</c:v>
                </c:pt>
                <c:pt idx="3">
                  <c:v>2424.7000000000007</c:v>
                </c:pt>
                <c:pt idx="4">
                  <c:v>2470.7000000000007</c:v>
                </c:pt>
                <c:pt idx="5">
                  <c:v>2469.8999999999996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366-9358-D05994BAE4A7}"/>
            </c:ext>
          </c:extLst>
        </c:ser>
        <c:ser>
          <c:idx val="3"/>
          <c:order val="3"/>
          <c:tx>
            <c:strRef>
              <c:f>'Graphs per msg'!$A$7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2.4657112035752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89-4366-9358-D05994BAE4A7}"/>
                </c:ext>
              </c:extLst>
            </c:dLbl>
            <c:dLbl>
              <c:idx val="3"/>
              <c:layout>
                <c:manualLayout>
                  <c:x val="-1.4377111638271872E-3"/>
                  <c:y val="-2.1574973031283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89-4366-9358-D05994BAE4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msg'!$B$7:$G$7</c:f>
              <c:numCache>
                <c:formatCode>\+0</c:formatCode>
                <c:ptCount val="6"/>
                <c:pt idx="0">
                  <c:v>212.39999999999964</c:v>
                </c:pt>
                <c:pt idx="1">
                  <c:v>211</c:v>
                </c:pt>
                <c:pt idx="2">
                  <c:v>4764.0999999999985</c:v>
                </c:pt>
                <c:pt idx="3">
                  <c:v>4763</c:v>
                </c:pt>
                <c:pt idx="4">
                  <c:v>4890.8999999999978</c:v>
                </c:pt>
                <c:pt idx="5">
                  <c:v>4889.5999999999985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366-9358-D05994BAE4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0749631"/>
        <c:axId val="650742431"/>
      </c:barChart>
      <c:catAx>
        <c:axId val="65074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</a:t>
                </a:r>
                <a:r>
                  <a:rPr lang="en-US" sz="1050" b="1" baseline="0"/>
                  <a:t> of messages</a:t>
                </a:r>
                <a:endParaRPr lang="en-US" sz="1050" b="1"/>
              </a:p>
            </c:rich>
          </c:tx>
          <c:layout>
            <c:manualLayout>
              <c:xMode val="edge"/>
              <c:yMode val="edge"/>
              <c:x val="0.44561800920021938"/>
              <c:y val="0.88571380033806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2431"/>
        <c:crosses val="autoZero"/>
        <c:auto val="1"/>
        <c:lblAlgn val="ctr"/>
        <c:lblOffset val="100"/>
        <c:noMultiLvlLbl val="0"/>
      </c:catAx>
      <c:valAx>
        <c:axId val="6507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Time</a:t>
                </a:r>
                <a:r>
                  <a:rPr lang="en-US" sz="1050" b="1" baseline="0"/>
                  <a:t> cost (ms)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MQTT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0.2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msg'!$D$36:$D$39</c:f>
              <c:numCache>
                <c:formatCode>0</c:formatCode>
                <c:ptCount val="4"/>
                <c:pt idx="0">
                  <c:v>260</c:v>
                </c:pt>
                <c:pt idx="1">
                  <c:v>2567.8000000000002</c:v>
                </c:pt>
                <c:pt idx="2">
                  <c:v>12800.8</c:v>
                </c:pt>
                <c:pt idx="3">
                  <c:v>25607.5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7-4760-ADB5-C43AA698DF31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0.5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msg'!$F$36:$F$39</c:f>
              <c:numCache>
                <c:formatCode>0</c:formatCode>
                <c:ptCount val="4"/>
                <c:pt idx="0">
                  <c:v>669.4</c:v>
                </c:pt>
                <c:pt idx="1">
                  <c:v>6887.2</c:v>
                </c:pt>
                <c:pt idx="2">
                  <c:v>33787.1</c:v>
                </c:pt>
                <c:pt idx="3">
                  <c:v>68005.8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7-4760-ADB5-C43AA698DF31}"/>
            </c:ext>
          </c:extLst>
        </c:ser>
        <c:ser>
          <c:idx val="2"/>
          <c:order val="2"/>
          <c:tx>
            <c:strRef>
              <c:f>'Graphs per msg'!$B$25:$G$25</c:f>
              <c:strCache>
                <c:ptCount val="1"/>
                <c:pt idx="0">
                  <c:v>1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msg'!$H$36:$H$39</c:f>
              <c:numCache>
                <c:formatCode>0</c:formatCode>
                <c:ptCount val="4"/>
                <c:pt idx="0">
                  <c:v>1272.5999999999999</c:v>
                </c:pt>
                <c:pt idx="1">
                  <c:v>10879.166666666666</c:v>
                </c:pt>
                <c:pt idx="2">
                  <c:v>65991.3</c:v>
                </c:pt>
                <c:pt idx="3">
                  <c:v>109971.91666666667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7-4760-ADB5-C43AA698DF31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0.1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msg'!$B$36:$B$39</c:f>
              <c:numCache>
                <c:formatCode>0</c:formatCode>
                <c:ptCount val="4"/>
                <c:pt idx="0">
                  <c:v>159.30000000000001</c:v>
                </c:pt>
                <c:pt idx="1">
                  <c:v>1559.4</c:v>
                </c:pt>
                <c:pt idx="2">
                  <c:v>7769.4</c:v>
                </c:pt>
                <c:pt idx="3">
                  <c:v>15572.7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7-4760-ADB5-C43AA698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messages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  <c:majorUnit val="1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beetween</a:t>
            </a:r>
            <a:r>
              <a:rPr lang="en-US" baseline="0"/>
              <a:t> </a:t>
            </a:r>
            <a:r>
              <a:rPr lang="en-US"/>
              <a:t>WSSL Costs and number of</a:t>
            </a:r>
            <a:r>
              <a:rPr lang="en-US" baseline="0"/>
              <a:t> messages with period of 0.5 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per msg'!$A$4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6.16427800893820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5F-4AF1-BA6E-F2D94349D061}"/>
                </c:ext>
              </c:extLst>
            </c:dLbl>
            <c:dLbl>
              <c:idx val="1"/>
              <c:layout>
                <c:manualLayout>
                  <c:x val="0"/>
                  <c:y val="6.16427800893820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5F-4AF1-BA6E-F2D94349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msg'!$B$20:$G$20</c:f>
              <c:numCache>
                <c:formatCode>\+0</c:formatCode>
                <c:ptCount val="6"/>
                <c:pt idx="0">
                  <c:v>14</c:v>
                </c:pt>
                <c:pt idx="1">
                  <c:v>13.600000000000023</c:v>
                </c:pt>
                <c:pt idx="2">
                  <c:v>303.30000000000007</c:v>
                </c:pt>
                <c:pt idx="3">
                  <c:v>303.60000000000002</c:v>
                </c:pt>
                <c:pt idx="4">
                  <c:v>304.60000000000002</c:v>
                </c:pt>
                <c:pt idx="5">
                  <c:v>304.30000000000007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F-4AF1-BA6E-F2D94349D061}"/>
            </c:ext>
          </c:extLst>
        </c:ser>
        <c:ser>
          <c:idx val="1"/>
          <c:order val="1"/>
          <c:tx>
            <c:strRef>
              <c:f>'Graphs per msg'!$A$5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377111638271872E-3"/>
                  <c:y val="3.082139004469101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5F-4AF1-BA6E-F2D94349D061}"/>
                </c:ext>
              </c:extLst>
            </c:dLbl>
            <c:dLbl>
              <c:idx val="1"/>
              <c:layout>
                <c:manualLayout>
                  <c:x val="0"/>
                  <c:y val="9.2464170134073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5F-4AF1-BA6E-F2D94349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msg'!$B$21:$G$21</c:f>
              <c:numCache>
                <c:formatCode>\+0</c:formatCode>
                <c:ptCount val="6"/>
                <c:pt idx="0">
                  <c:v>96</c:v>
                </c:pt>
                <c:pt idx="1">
                  <c:v>95.600000000000364</c:v>
                </c:pt>
                <c:pt idx="2">
                  <c:v>3001.0999999999995</c:v>
                </c:pt>
                <c:pt idx="3">
                  <c:v>3001.0999999999995</c:v>
                </c:pt>
                <c:pt idx="4">
                  <c:v>3151.5999999999995</c:v>
                </c:pt>
                <c:pt idx="5">
                  <c:v>3151.2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5F-4AF1-BA6E-F2D94349D061}"/>
            </c:ext>
          </c:extLst>
        </c:ser>
        <c:ser>
          <c:idx val="2"/>
          <c:order val="2"/>
          <c:tx>
            <c:strRef>
              <c:f>'Graphs per msg'!$A$6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4641701340730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5F-4AF1-BA6E-F2D94349D061}"/>
                </c:ext>
              </c:extLst>
            </c:dLbl>
            <c:dLbl>
              <c:idx val="1"/>
              <c:layout>
                <c:manualLayout>
                  <c:x val="-5.2715467033423305E-17"/>
                  <c:y val="9.24641701340719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5F-4AF1-BA6E-F2D94349D061}"/>
                </c:ext>
              </c:extLst>
            </c:dLbl>
            <c:dLbl>
              <c:idx val="2"/>
              <c:layout>
                <c:manualLayout>
                  <c:x val="-1.14967306172307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5F-4AF1-BA6E-F2D94349D061}"/>
                </c:ext>
              </c:extLst>
            </c:dLbl>
            <c:dLbl>
              <c:idx val="3"/>
              <c:layout>
                <c:manualLayout>
                  <c:x val="-1.0059639290076885E-2"/>
                  <c:y val="-5.655752444099579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25F-4AF1-BA6E-F2D94349D061}"/>
                </c:ext>
              </c:extLst>
            </c:dLbl>
            <c:dLbl>
              <c:idx val="4"/>
              <c:layout>
                <c:manualLayout>
                  <c:x val="-8.6225479629231487E-3"/>
                  <c:y val="5.655752444099579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25F-4AF1-BA6E-F2D94349D061}"/>
                </c:ext>
              </c:extLst>
            </c:dLbl>
            <c:dLbl>
              <c:idx val="5"/>
              <c:layout>
                <c:manualLayout>
                  <c:x val="-1.437091327153840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25F-4AF1-BA6E-F2D94349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msg'!$B$22:$G$22</c:f>
              <c:numCache>
                <c:formatCode>\+0</c:formatCode>
                <c:ptCount val="6"/>
                <c:pt idx="0">
                  <c:v>850</c:v>
                </c:pt>
                <c:pt idx="1">
                  <c:v>851</c:v>
                </c:pt>
                <c:pt idx="2">
                  <c:v>16308.400000000001</c:v>
                </c:pt>
                <c:pt idx="3">
                  <c:v>16313.300000000003</c:v>
                </c:pt>
                <c:pt idx="4">
                  <c:v>16392.800000000003</c:v>
                </c:pt>
                <c:pt idx="5">
                  <c:v>16406.400000000001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5F-4AF1-BA6E-F2D94349D061}"/>
            </c:ext>
          </c:extLst>
        </c:ser>
        <c:ser>
          <c:idx val="3"/>
          <c:order val="3"/>
          <c:tx>
            <c:strRef>
              <c:f>'Graphs per msg'!$A$7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7483653086153365E-3"/>
                  <c:y val="-3.0849915162734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25F-4AF1-BA6E-F2D94349D061}"/>
                </c:ext>
              </c:extLst>
            </c:dLbl>
            <c:dLbl>
              <c:idx val="1"/>
              <c:layout>
                <c:manualLayout>
                  <c:x val="8.6225479629230446E-3"/>
                  <c:y val="-6.169983032546660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25F-4AF1-BA6E-F2D94349D061}"/>
                </c:ext>
              </c:extLst>
            </c:dLbl>
            <c:dLbl>
              <c:idx val="2"/>
              <c:layout>
                <c:manualLayout>
                  <c:x val="-1.0538547990255825E-16"/>
                  <c:y val="3.1078253117480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5F-4AF1-BA6E-F2D94349D061}"/>
                </c:ext>
              </c:extLst>
            </c:dLbl>
            <c:dLbl>
              <c:idx val="3"/>
              <c:layout>
                <c:manualLayout>
                  <c:x val="-1.4376571111409091E-3"/>
                  <c:y val="3.10491035913429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5F-4AF1-BA6E-F2D94349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'Graphs per msg'!$B$2:$G$3</c:f>
              <c:multiLvlStrCache>
                <c:ptCount val="6"/>
                <c:lvl>
                  <c:pt idx="0">
                    <c:v>Sent time</c:v>
                  </c:pt>
                  <c:pt idx="1">
                    <c:v>Rcpt. time</c:v>
                  </c:pt>
                  <c:pt idx="2">
                    <c:v>Sent time</c:v>
                  </c:pt>
                  <c:pt idx="3">
                    <c:v>Rcpt. time</c:v>
                  </c:pt>
                  <c:pt idx="4">
                    <c:v>Sent time</c:v>
                  </c:pt>
                  <c:pt idx="5">
                    <c:v>Rcpt. time</c:v>
                  </c:pt>
                </c:lvl>
                <c:lvl>
                  <c:pt idx="0">
                    <c:v>Safety</c:v>
                  </c:pt>
                  <c:pt idx="2">
                    <c:v>Security</c:v>
                  </c:pt>
                  <c:pt idx="4">
                    <c:v>Safety and Security</c:v>
                  </c:pt>
                </c:lvl>
              </c:multiLvlStrCache>
            </c:multiLvlStrRef>
          </c:cat>
          <c:val>
            <c:numRef>
              <c:f>'Graphs per msg'!$B$23:$G$23</c:f>
              <c:numCache>
                <c:formatCode>\+0</c:formatCode>
                <c:ptCount val="6"/>
                <c:pt idx="0">
                  <c:v>1748.6999999999971</c:v>
                </c:pt>
                <c:pt idx="1">
                  <c:v>1750.0999999999913</c:v>
                </c:pt>
                <c:pt idx="2">
                  <c:v>31933.399999999994</c:v>
                </c:pt>
                <c:pt idx="3">
                  <c:v>31937.699999999997</c:v>
                </c:pt>
                <c:pt idx="4">
                  <c:v>32236</c:v>
                </c:pt>
                <c:pt idx="5">
                  <c:v>32238.699999999997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5F-4AF1-BA6E-F2D94349D0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0749631"/>
        <c:axId val="650742431"/>
      </c:barChart>
      <c:catAx>
        <c:axId val="65074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messages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561800920021938"/>
              <c:y val="0.88571380033806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2431"/>
        <c:crosses val="autoZero"/>
        <c:auto val="1"/>
        <c:lblAlgn val="ctr"/>
        <c:lblOffset val="100"/>
        <c:noMultiLvlLbl val="0"/>
      </c:catAx>
      <c:valAx>
        <c:axId val="6507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cost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+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0.2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msg'!$K$12:$K$15</c:f>
              <c:numCache>
                <c:formatCode>0</c:formatCode>
                <c:ptCount val="4"/>
                <c:pt idx="0">
                  <c:v>261.8</c:v>
                </c:pt>
                <c:pt idx="1">
                  <c:v>2591.8000000000002</c:v>
                </c:pt>
                <c:pt idx="2">
                  <c:v>12937.3</c:v>
                </c:pt>
                <c:pt idx="3">
                  <c:v>25859.1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A-4FB1-B865-2CE0624EAE94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0.5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msg'!$K$20:$K$23</c:f>
              <c:numCache>
                <c:formatCode>0</c:formatCode>
                <c:ptCount val="4"/>
                <c:pt idx="0">
                  <c:v>701.5</c:v>
                </c:pt>
                <c:pt idx="1">
                  <c:v>7099.7</c:v>
                </c:pt>
                <c:pt idx="2">
                  <c:v>34455.199999999997</c:v>
                </c:pt>
                <c:pt idx="3">
                  <c:v>69755.899999999994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A-4FB1-B865-2CE0624EAE94}"/>
            </c:ext>
          </c:extLst>
        </c:ser>
        <c:ser>
          <c:idx val="2"/>
          <c:order val="2"/>
          <c:tx>
            <c:strRef>
              <c:f>'Graphs per msg'!$B$25:$G$25</c:f>
              <c:strCache>
                <c:ptCount val="1"/>
                <c:pt idx="0">
                  <c:v>1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msg'!$K$28:$K$31</c:f>
              <c:numCache>
                <c:formatCode>0</c:formatCode>
                <c:ptCount val="4"/>
                <c:pt idx="0">
                  <c:v>1279.5999999999999</c:v>
                </c:pt>
                <c:pt idx="1">
                  <c:v>13149.4</c:v>
                </c:pt>
                <c:pt idx="2">
                  <c:v>66188</c:v>
                </c:pt>
                <c:pt idx="3">
                  <c:v>132294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A-4FB1-B865-2CE0624EAE94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0.1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'Graphs per msg'!$I$4:$I$7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msg'!$K$4:$K$7</c:f>
              <c:numCache>
                <c:formatCode>0</c:formatCode>
                <c:ptCount val="4"/>
                <c:pt idx="0">
                  <c:v>160.1</c:v>
                </c:pt>
                <c:pt idx="1">
                  <c:v>1581.8</c:v>
                </c:pt>
                <c:pt idx="2">
                  <c:v>7903.6</c:v>
                </c:pt>
                <c:pt idx="3">
                  <c:v>15783.7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A-4FB1-B865-2CE0624E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  <a:r>
              <a:rPr lang="en-US" baseline="0"/>
              <a:t> costs variety with increase of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per msg'!$B$9:$G$9</c:f>
              <c:strCache>
                <c:ptCount val="1"/>
                <c:pt idx="0">
                  <c:v>0.2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msg'!$M$12:$M$15</c:f>
              <c:numCache>
                <c:formatCode>0</c:formatCode>
                <c:ptCount val="4"/>
                <c:pt idx="0">
                  <c:v>314.39999999999998</c:v>
                </c:pt>
                <c:pt idx="1">
                  <c:v>3059.2</c:v>
                </c:pt>
                <c:pt idx="2">
                  <c:v>15218.5</c:v>
                </c:pt>
                <c:pt idx="3">
                  <c:v>31072.799999999999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E-458E-8C64-1488FC6AC30C}"/>
            </c:ext>
          </c:extLst>
        </c:ser>
        <c:ser>
          <c:idx val="1"/>
          <c:order val="1"/>
          <c:tx>
            <c:strRef>
              <c:f>'Graphs per msg'!$B$17:$G$17</c:f>
              <c:strCache>
                <c:ptCount val="1"/>
                <c:pt idx="0">
                  <c:v>0.5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msg'!$M$20:$M$23</c:f>
              <c:numCache>
                <c:formatCode>0</c:formatCode>
                <c:ptCount val="4"/>
                <c:pt idx="0">
                  <c:v>973</c:v>
                </c:pt>
                <c:pt idx="1">
                  <c:v>9888.2999999999993</c:v>
                </c:pt>
                <c:pt idx="2">
                  <c:v>50100.4</c:v>
                </c:pt>
                <c:pt idx="3">
                  <c:v>99943.5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E-458E-8C64-1488FC6AC30C}"/>
            </c:ext>
          </c:extLst>
        </c:ser>
        <c:ser>
          <c:idx val="2"/>
          <c:order val="2"/>
          <c:tx>
            <c:strRef>
              <c:f>'Graphs per msg'!$J$25:$O$25</c:f>
              <c:strCache>
                <c:ptCount val="1"/>
                <c:pt idx="0">
                  <c:v>1 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msg'!$M$28:$M$31</c:f>
              <c:numCache>
                <c:formatCode>0</c:formatCode>
                <c:ptCount val="4"/>
                <c:pt idx="0">
                  <c:v>1627.9</c:v>
                </c:pt>
                <c:pt idx="1">
                  <c:v>16892.3</c:v>
                </c:pt>
                <c:pt idx="2">
                  <c:v>84633.4</c:v>
                </c:pt>
                <c:pt idx="3">
                  <c:v>170368.9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E-458E-8C64-1488FC6AC30C}"/>
            </c:ext>
          </c:extLst>
        </c:ser>
        <c:ser>
          <c:idx val="3"/>
          <c:order val="3"/>
          <c:tx>
            <c:strRef>
              <c:f>'Graphs per msg'!$B$1:$G$1</c:f>
              <c:strCache>
                <c:ptCount val="1"/>
                <c:pt idx="0">
                  <c:v>0.1 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'Graphs per msg'!$A$28:$A$31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'Graphs per msg'!$M$4:$M$7</c:f>
              <c:numCache>
                <c:formatCode>0</c:formatCode>
                <c:ptCount val="4"/>
                <c:pt idx="0">
                  <c:v>215.9</c:v>
                </c:pt>
                <c:pt idx="1">
                  <c:v>2050</c:v>
                </c:pt>
                <c:pt idx="2">
                  <c:v>10194.1</c:v>
                </c:pt>
                <c:pt idx="3">
                  <c:v>20335.7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E-458E-8C64-1488FC6AC3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743871"/>
        <c:axId val="650744351"/>
      </c:lineChart>
      <c:catAx>
        <c:axId val="65074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messages</a:t>
                </a:r>
              </a:p>
            </c:rich>
          </c:tx>
          <c:layout>
            <c:manualLayout>
              <c:xMode val="edge"/>
              <c:yMode val="edge"/>
              <c:x val="0.45156265391763473"/>
              <c:y val="0.88467151969764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4351"/>
        <c:crosses val="autoZero"/>
        <c:auto val="1"/>
        <c:lblAlgn val="ctr"/>
        <c:lblOffset val="100"/>
        <c:noMultiLvlLbl val="0"/>
      </c:catAx>
      <c:valAx>
        <c:axId val="6507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3871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632459</xdr:colOff>
      <xdr:row>0</xdr:row>
      <xdr:rowOff>140970</xdr:rowOff>
    </xdr:from>
    <xdr:to>
      <xdr:col>19</xdr:col>
      <xdr:colOff>661034</xdr:colOff>
      <xdr:row>22</xdr:row>
      <xdr:rowOff>110490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4957C7-0EA8-F433-50F3-9DDE80DBA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24</xdr:row>
      <xdr:rowOff>104775</xdr:rowOff>
    </xdr:from>
    <xdr:to>
      <xdr:col>20</xdr:col>
      <xdr:colOff>45720</xdr:colOff>
      <xdr:row>46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8E4FD5E-5C03-4CE9-BC96-F4B327B38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36195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77CF9A-78DB-47FB-B11D-8BEFD39C0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32</xdr:col>
      <xdr:colOff>36195</xdr:colOff>
      <xdr:row>47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61EF13-BBE3-476C-9C7E-0E3CFE315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607694</xdr:colOff>
      <xdr:row>1</xdr:row>
      <xdr:rowOff>64768</xdr:rowOff>
    </xdr:from>
    <xdr:to>
      <xdr:col>32</xdr:col>
      <xdr:colOff>102869</xdr:colOff>
      <xdr:row>31</xdr:row>
      <xdr:rowOff>148166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99ACBD-5B4A-ECCF-38F4-CA9A6E1B8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662305</xdr:colOff>
      <xdr:row>42</xdr:row>
      <xdr:rowOff>168699</xdr:rowOff>
    </xdr:from>
    <xdr:to>
      <xdr:col>7</xdr:col>
      <xdr:colOff>555625</xdr:colOff>
      <xdr:row>59</xdr:row>
      <xdr:rowOff>24130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4F4020-F13C-48B1-AD66-00CD94AD3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140546</xdr:colOff>
      <xdr:row>44</xdr:row>
      <xdr:rowOff>138007</xdr:rowOff>
    </xdr:from>
    <xdr:to>
      <xdr:col>31</xdr:col>
      <xdr:colOff>310091</xdr:colOff>
      <xdr:row>68</xdr:row>
      <xdr:rowOff>160655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DA4B43-C964-4268-95B3-3A6F2F07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38523</xdr:colOff>
      <xdr:row>59</xdr:row>
      <xdr:rowOff>149013</xdr:rowOff>
    </xdr:from>
    <xdr:to>
      <xdr:col>7</xdr:col>
      <xdr:colOff>594783</xdr:colOff>
      <xdr:row>75</xdr:row>
      <xdr:rowOff>154728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A30FEF-24AA-4E8E-A159-1804D504AA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52917</xdr:colOff>
      <xdr:row>59</xdr:row>
      <xdr:rowOff>148166</xdr:rowOff>
    </xdr:from>
    <xdr:to>
      <xdr:col>14</xdr:col>
      <xdr:colOff>612987</xdr:colOff>
      <xdr:row>76</xdr:row>
      <xdr:rowOff>7408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CC3EDBB-1A86-4F8F-A6CD-A0FE88590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14</xdr:col>
      <xdr:colOff>561975</xdr:colOff>
      <xdr:row>59</xdr:row>
      <xdr:rowOff>17145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27C162D-CE82-49E8-BDE6-988DA1751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1"/>
  <sheetViews>
    <sheetView topLeftCell="O1" workbookViewId="0">
      <selection activeCell="L14" sqref="L14:Q14"/>
    </sheetView>
  </sheetViews>
  <sheetFormatPr defaultRowHeight="13.8"/>
  <sheetData>
    <row r="1" spans="1:37">
      <c r="A1" s="13" t="s">
        <v>5</v>
      </c>
      <c r="B1" s="13"/>
      <c r="C1" s="13"/>
      <c r="D1" s="13"/>
      <c r="E1" s="13"/>
      <c r="F1" s="13"/>
      <c r="G1" s="13"/>
      <c r="H1" s="13"/>
      <c r="I1" s="1"/>
      <c r="J1" s="13" t="s">
        <v>7</v>
      </c>
      <c r="K1" s="13"/>
      <c r="L1" s="13"/>
      <c r="M1" s="13"/>
      <c r="N1" s="13"/>
      <c r="O1" s="13"/>
      <c r="P1" s="13"/>
      <c r="Q1" s="13"/>
      <c r="R1" s="1"/>
      <c r="S1" s="13" t="s">
        <v>8</v>
      </c>
      <c r="T1" s="13"/>
      <c r="U1" s="13"/>
      <c r="V1" s="13"/>
      <c r="W1" s="13"/>
      <c r="X1" s="13"/>
      <c r="Y1" s="13"/>
      <c r="Z1" s="13"/>
      <c r="AA1" s="1"/>
      <c r="AB1" s="13" t="s">
        <v>9</v>
      </c>
      <c r="AC1" s="13"/>
      <c r="AD1" s="13"/>
      <c r="AE1" s="13"/>
      <c r="AF1" s="13"/>
      <c r="AG1" s="13"/>
      <c r="AH1" s="13"/>
      <c r="AI1" s="13"/>
      <c r="AJ1" s="1"/>
      <c r="AK1" s="1"/>
    </row>
    <row r="2" spans="1:37" ht="14.4">
      <c r="A2" s="12" t="s">
        <v>10</v>
      </c>
      <c r="B2" s="12"/>
      <c r="C2" s="11" t="s">
        <v>1</v>
      </c>
      <c r="D2" s="11"/>
      <c r="E2" s="11" t="s">
        <v>2</v>
      </c>
      <c r="F2" s="11"/>
      <c r="G2" s="11" t="s">
        <v>0</v>
      </c>
      <c r="H2" s="11"/>
      <c r="I2" s="1"/>
      <c r="J2" s="12" t="s">
        <v>10</v>
      </c>
      <c r="K2" s="12"/>
      <c r="L2" s="11" t="s">
        <v>1</v>
      </c>
      <c r="M2" s="11"/>
      <c r="N2" s="11" t="s">
        <v>2</v>
      </c>
      <c r="O2" s="11"/>
      <c r="P2" s="11" t="s">
        <v>0</v>
      </c>
      <c r="Q2" s="11"/>
      <c r="R2" s="1"/>
      <c r="S2" s="12" t="s">
        <v>10</v>
      </c>
      <c r="T2" s="12"/>
      <c r="U2" s="11" t="s">
        <v>1</v>
      </c>
      <c r="V2" s="11"/>
      <c r="W2" s="11" t="s">
        <v>2</v>
      </c>
      <c r="X2" s="11"/>
      <c r="Y2" s="11" t="s">
        <v>0</v>
      </c>
      <c r="Z2" s="11"/>
      <c r="AA2" s="1"/>
      <c r="AB2" s="12" t="s">
        <v>10</v>
      </c>
      <c r="AC2" s="12"/>
      <c r="AD2" s="11" t="s">
        <v>1</v>
      </c>
      <c r="AE2" s="11"/>
      <c r="AF2" s="11" t="s">
        <v>2</v>
      </c>
      <c r="AG2" s="11"/>
      <c r="AH2" s="11" t="s">
        <v>0</v>
      </c>
      <c r="AI2" s="11"/>
      <c r="AJ2" s="1"/>
      <c r="AK2" s="1"/>
    </row>
    <row r="3" spans="1:37" ht="28.8">
      <c r="A3" s="2" t="s">
        <v>3</v>
      </c>
      <c r="B3" s="2" t="s">
        <v>4</v>
      </c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1"/>
      <c r="J3" s="2" t="s">
        <v>3</v>
      </c>
      <c r="K3" s="2" t="s">
        <v>4</v>
      </c>
      <c r="L3" s="2" t="s">
        <v>3</v>
      </c>
      <c r="M3" s="2" t="s">
        <v>4</v>
      </c>
      <c r="N3" s="2" t="s">
        <v>3</v>
      </c>
      <c r="O3" s="2" t="s">
        <v>4</v>
      </c>
      <c r="P3" s="2" t="s">
        <v>3</v>
      </c>
      <c r="Q3" s="2" t="s">
        <v>4</v>
      </c>
      <c r="R3" s="1"/>
      <c r="S3" s="2" t="s">
        <v>3</v>
      </c>
      <c r="T3" s="2" t="s">
        <v>4</v>
      </c>
      <c r="U3" s="2" t="s">
        <v>3</v>
      </c>
      <c r="V3" s="2" t="s">
        <v>4</v>
      </c>
      <c r="W3" s="2" t="s">
        <v>3</v>
      </c>
      <c r="X3" s="2" t="s">
        <v>4</v>
      </c>
      <c r="Y3" s="2" t="s">
        <v>3</v>
      </c>
      <c r="Z3" s="2" t="s">
        <v>4</v>
      </c>
      <c r="AA3" s="1"/>
      <c r="AB3" s="2" t="s">
        <v>3</v>
      </c>
      <c r="AC3" s="2" t="s">
        <v>4</v>
      </c>
      <c r="AD3" s="2" t="s">
        <v>3</v>
      </c>
      <c r="AE3" s="2" t="s">
        <v>4</v>
      </c>
      <c r="AF3" s="2" t="s">
        <v>3</v>
      </c>
      <c r="AG3" s="2" t="s">
        <v>4</v>
      </c>
      <c r="AH3" s="2" t="s">
        <v>3</v>
      </c>
      <c r="AI3" s="2" t="s">
        <v>4</v>
      </c>
      <c r="AJ3" s="1"/>
      <c r="AK3" s="1"/>
    </row>
    <row r="4" spans="1:37" s="6" customFormat="1" ht="13.2">
      <c r="A4" s="5">
        <v>15598</v>
      </c>
      <c r="B4" s="5">
        <v>15597</v>
      </c>
      <c r="C4" s="5">
        <v>15819</v>
      </c>
      <c r="D4" s="5">
        <v>15818</v>
      </c>
      <c r="E4" s="5">
        <v>20369</v>
      </c>
      <c r="F4" s="5">
        <v>20368</v>
      </c>
      <c r="G4" s="4">
        <v>20415</v>
      </c>
      <c r="H4" s="4">
        <v>20414</v>
      </c>
      <c r="I4" s="5"/>
      <c r="J4" s="5">
        <v>7769</v>
      </c>
      <c r="K4" s="5">
        <v>7768</v>
      </c>
      <c r="L4" s="5">
        <v>7898</v>
      </c>
      <c r="M4" s="5">
        <v>7897</v>
      </c>
      <c r="N4" s="5">
        <v>10145</v>
      </c>
      <c r="O4" s="5">
        <v>10144</v>
      </c>
      <c r="P4" s="5">
        <v>10238</v>
      </c>
      <c r="Q4" s="5">
        <v>10238</v>
      </c>
      <c r="R4" s="5"/>
      <c r="S4" s="5">
        <v>1558</v>
      </c>
      <c r="T4" s="5">
        <v>1557</v>
      </c>
      <c r="U4" s="5">
        <v>1586</v>
      </c>
      <c r="V4" s="5">
        <v>1586</v>
      </c>
      <c r="W4" s="5">
        <v>2042</v>
      </c>
      <c r="X4" s="5">
        <v>2042</v>
      </c>
      <c r="Y4" s="5">
        <v>2059</v>
      </c>
      <c r="Z4" s="5">
        <v>2058</v>
      </c>
      <c r="AA4" s="5"/>
      <c r="AB4" s="5">
        <v>159</v>
      </c>
      <c r="AC4" s="5">
        <v>157</v>
      </c>
      <c r="AD4" s="5">
        <v>160</v>
      </c>
      <c r="AE4" s="5">
        <v>160</v>
      </c>
      <c r="AF4" s="5">
        <v>219</v>
      </c>
      <c r="AG4" s="5">
        <v>218</v>
      </c>
      <c r="AH4" s="5">
        <v>221</v>
      </c>
      <c r="AI4" s="5">
        <v>221</v>
      </c>
      <c r="AJ4" s="5"/>
      <c r="AK4" s="5"/>
    </row>
    <row r="5" spans="1:37" s="6" customFormat="1" ht="13.2">
      <c r="A5" s="5">
        <v>15530</v>
      </c>
      <c r="B5" s="5">
        <v>15529</v>
      </c>
      <c r="C5" s="5">
        <v>15776</v>
      </c>
      <c r="D5" s="5">
        <v>15774</v>
      </c>
      <c r="E5" s="5">
        <v>20335</v>
      </c>
      <c r="F5" s="5">
        <v>20334</v>
      </c>
      <c r="G5" s="4">
        <v>20424</v>
      </c>
      <c r="H5" s="4">
        <v>20423</v>
      </c>
      <c r="I5" s="5"/>
      <c r="J5" s="5">
        <v>7759</v>
      </c>
      <c r="K5" s="5">
        <v>7758</v>
      </c>
      <c r="L5" s="5">
        <v>7897</v>
      </c>
      <c r="M5" s="5">
        <v>7896</v>
      </c>
      <c r="N5" s="5">
        <v>10206</v>
      </c>
      <c r="O5" s="5">
        <v>10206</v>
      </c>
      <c r="P5" s="5">
        <v>10252</v>
      </c>
      <c r="Q5" s="5">
        <v>10252</v>
      </c>
      <c r="R5" s="5"/>
      <c r="S5" s="5">
        <v>1560</v>
      </c>
      <c r="T5" s="5">
        <v>1559</v>
      </c>
      <c r="U5" s="5">
        <v>1581</v>
      </c>
      <c r="V5" s="5">
        <v>1580</v>
      </c>
      <c r="W5" s="5">
        <v>2043</v>
      </c>
      <c r="X5" s="5">
        <v>2043</v>
      </c>
      <c r="Y5" s="5">
        <v>2068</v>
      </c>
      <c r="Z5" s="5">
        <v>2066</v>
      </c>
      <c r="AA5" s="5"/>
      <c r="AB5" s="5">
        <v>158</v>
      </c>
      <c r="AC5" s="5">
        <v>158</v>
      </c>
      <c r="AD5" s="5">
        <v>160</v>
      </c>
      <c r="AE5" s="5">
        <v>160</v>
      </c>
      <c r="AF5" s="5">
        <v>215</v>
      </c>
      <c r="AG5" s="5">
        <v>214</v>
      </c>
      <c r="AH5" s="5">
        <v>214</v>
      </c>
      <c r="AI5" s="5">
        <v>214</v>
      </c>
      <c r="AJ5" s="5"/>
      <c r="AK5" s="5"/>
    </row>
    <row r="6" spans="1:37" s="6" customFormat="1" ht="13.2">
      <c r="A6" s="5">
        <v>15557</v>
      </c>
      <c r="B6" s="5">
        <v>15556</v>
      </c>
      <c r="C6" s="5">
        <v>15740</v>
      </c>
      <c r="D6" s="5">
        <v>15739</v>
      </c>
      <c r="E6" s="5">
        <v>20318</v>
      </c>
      <c r="F6" s="5">
        <v>20317</v>
      </c>
      <c r="G6" s="4">
        <v>20517</v>
      </c>
      <c r="H6" s="4">
        <v>20515</v>
      </c>
      <c r="I6" s="5"/>
      <c r="J6" s="5">
        <v>7814</v>
      </c>
      <c r="K6" s="5">
        <v>7812</v>
      </c>
      <c r="L6" s="5">
        <v>7912</v>
      </c>
      <c r="M6" s="5">
        <v>7912</v>
      </c>
      <c r="N6" s="5">
        <v>10166</v>
      </c>
      <c r="O6" s="5">
        <v>10165</v>
      </c>
      <c r="P6" s="5">
        <v>10209</v>
      </c>
      <c r="Q6" s="5">
        <v>10208</v>
      </c>
      <c r="R6" s="5"/>
      <c r="S6" s="5">
        <v>1557</v>
      </c>
      <c r="T6" s="5">
        <v>1555</v>
      </c>
      <c r="U6" s="5">
        <v>1578</v>
      </c>
      <c r="V6" s="5">
        <v>1578</v>
      </c>
      <c r="W6" s="5">
        <v>2040</v>
      </c>
      <c r="X6" s="5">
        <v>2040</v>
      </c>
      <c r="Y6" s="5">
        <v>2066</v>
      </c>
      <c r="Z6" s="5">
        <v>2066</v>
      </c>
      <c r="AA6" s="5"/>
      <c r="AB6" s="5">
        <v>160</v>
      </c>
      <c r="AC6" s="5">
        <v>160</v>
      </c>
      <c r="AD6" s="5">
        <v>161</v>
      </c>
      <c r="AE6" s="5">
        <v>160</v>
      </c>
      <c r="AF6" s="5">
        <v>212</v>
      </c>
      <c r="AG6" s="5">
        <v>212</v>
      </c>
      <c r="AH6" s="5">
        <v>213</v>
      </c>
      <c r="AI6" s="5">
        <v>213</v>
      </c>
      <c r="AJ6" s="5"/>
      <c r="AK6" s="5"/>
    </row>
    <row r="7" spans="1:37" s="6" customFormat="1" ht="13.2">
      <c r="A7" s="5">
        <v>15633</v>
      </c>
      <c r="B7" s="5">
        <v>15632</v>
      </c>
      <c r="C7" s="5">
        <v>15841</v>
      </c>
      <c r="D7" s="5">
        <v>15840</v>
      </c>
      <c r="E7" s="5">
        <v>20355</v>
      </c>
      <c r="F7" s="5">
        <v>20354</v>
      </c>
      <c r="G7" s="4">
        <v>20481</v>
      </c>
      <c r="H7" s="4">
        <v>20479</v>
      </c>
      <c r="I7" s="5"/>
      <c r="J7" s="5">
        <v>7779</v>
      </c>
      <c r="K7" s="5">
        <v>7778</v>
      </c>
      <c r="L7" s="5">
        <v>7876</v>
      </c>
      <c r="M7" s="5">
        <v>7875</v>
      </c>
      <c r="N7" s="5">
        <v>10178</v>
      </c>
      <c r="O7" s="5">
        <v>10176</v>
      </c>
      <c r="P7" s="5">
        <v>10247</v>
      </c>
      <c r="Q7" s="5">
        <v>10246</v>
      </c>
      <c r="R7" s="5"/>
      <c r="S7" s="5">
        <v>1560</v>
      </c>
      <c r="T7" s="5">
        <v>1559</v>
      </c>
      <c r="U7" s="5">
        <v>1581</v>
      </c>
      <c r="V7" s="5">
        <v>1580</v>
      </c>
      <c r="W7" s="5">
        <v>2049</v>
      </c>
      <c r="X7" s="5">
        <v>2048</v>
      </c>
      <c r="Y7" s="5">
        <v>2054</v>
      </c>
      <c r="Z7" s="5">
        <v>2054</v>
      </c>
      <c r="AA7" s="5"/>
      <c r="AB7" s="5">
        <v>158</v>
      </c>
      <c r="AC7" s="5">
        <v>158</v>
      </c>
      <c r="AD7" s="5">
        <v>160</v>
      </c>
      <c r="AE7" s="5">
        <v>159</v>
      </c>
      <c r="AF7" s="5">
        <v>215</v>
      </c>
      <c r="AG7" s="5">
        <v>215</v>
      </c>
      <c r="AH7" s="5">
        <v>216</v>
      </c>
      <c r="AI7" s="5">
        <v>215</v>
      </c>
      <c r="AJ7" s="5"/>
      <c r="AK7" s="5"/>
    </row>
    <row r="8" spans="1:37" s="6" customFormat="1" ht="13.2">
      <c r="A8" s="5">
        <v>15509</v>
      </c>
      <c r="B8" s="5">
        <v>15508</v>
      </c>
      <c r="C8" s="5">
        <v>15755</v>
      </c>
      <c r="D8" s="5">
        <v>15754</v>
      </c>
      <c r="E8" s="5">
        <v>20303</v>
      </c>
      <c r="F8" s="5">
        <v>20302</v>
      </c>
      <c r="G8" s="4">
        <v>20400</v>
      </c>
      <c r="H8" s="4">
        <v>20399</v>
      </c>
      <c r="I8" s="5"/>
      <c r="J8" s="5">
        <v>7757</v>
      </c>
      <c r="K8" s="5">
        <v>7756</v>
      </c>
      <c r="L8" s="5">
        <v>7905</v>
      </c>
      <c r="M8" s="5">
        <v>7904</v>
      </c>
      <c r="N8" s="5">
        <v>10201</v>
      </c>
      <c r="O8" s="5">
        <v>10200</v>
      </c>
      <c r="P8" s="5">
        <v>10235</v>
      </c>
      <c r="Q8" s="5">
        <v>10234</v>
      </c>
      <c r="R8" s="5"/>
      <c r="S8" s="5">
        <v>1553</v>
      </c>
      <c r="T8" s="5">
        <v>1552</v>
      </c>
      <c r="U8" s="5">
        <v>1580</v>
      </c>
      <c r="V8" s="5">
        <v>1579</v>
      </c>
      <c r="W8" s="5">
        <v>2069</v>
      </c>
      <c r="X8" s="5">
        <v>2068</v>
      </c>
      <c r="Y8" s="5">
        <v>2063</v>
      </c>
      <c r="Z8" s="5">
        <v>2062</v>
      </c>
      <c r="AA8" s="5"/>
      <c r="AB8" s="5">
        <v>158</v>
      </c>
      <c r="AC8" s="5">
        <v>157</v>
      </c>
      <c r="AD8" s="5">
        <v>159</v>
      </c>
      <c r="AE8" s="5">
        <v>159</v>
      </c>
      <c r="AF8" s="5">
        <v>211</v>
      </c>
      <c r="AG8" s="5">
        <v>211</v>
      </c>
      <c r="AH8" s="5">
        <v>217</v>
      </c>
      <c r="AI8" s="5">
        <v>215</v>
      </c>
      <c r="AJ8" s="5"/>
      <c r="AK8" s="5"/>
    </row>
    <row r="9" spans="1:37" s="6" customFormat="1" ht="13.2">
      <c r="A9" s="5">
        <v>15565</v>
      </c>
      <c r="B9" s="5">
        <v>15564</v>
      </c>
      <c r="C9" s="5">
        <v>15728</v>
      </c>
      <c r="D9" s="5">
        <v>15727</v>
      </c>
      <c r="E9" s="5">
        <v>20319</v>
      </c>
      <c r="F9" s="5">
        <v>20318</v>
      </c>
      <c r="G9" s="4">
        <v>20535</v>
      </c>
      <c r="H9" s="4">
        <v>20533</v>
      </c>
      <c r="I9" s="5"/>
      <c r="J9" s="5">
        <v>7788</v>
      </c>
      <c r="K9" s="5">
        <v>7788</v>
      </c>
      <c r="L9" s="5">
        <v>7866</v>
      </c>
      <c r="M9" s="5">
        <v>7865</v>
      </c>
      <c r="N9" s="5">
        <v>10168</v>
      </c>
      <c r="O9" s="5">
        <v>10167</v>
      </c>
      <c r="P9" s="5">
        <v>10247</v>
      </c>
      <c r="Q9" s="5">
        <v>10246</v>
      </c>
      <c r="R9" s="5"/>
      <c r="S9" s="5">
        <v>1560</v>
      </c>
      <c r="T9" s="5">
        <v>1558</v>
      </c>
      <c r="U9" s="5">
        <v>1578</v>
      </c>
      <c r="V9" s="5">
        <v>1578</v>
      </c>
      <c r="W9" s="5">
        <v>2053</v>
      </c>
      <c r="X9" s="5">
        <v>2052</v>
      </c>
      <c r="Y9" s="5">
        <v>2075</v>
      </c>
      <c r="Z9" s="5">
        <v>2074</v>
      </c>
      <c r="AA9" s="5"/>
      <c r="AB9" s="5">
        <v>158</v>
      </c>
      <c r="AC9" s="5">
        <v>158</v>
      </c>
      <c r="AD9" s="5">
        <v>160</v>
      </c>
      <c r="AE9" s="5">
        <v>159</v>
      </c>
      <c r="AF9" s="5">
        <v>215</v>
      </c>
      <c r="AG9" s="5">
        <v>215</v>
      </c>
      <c r="AH9" s="5">
        <v>215</v>
      </c>
      <c r="AI9" s="5">
        <v>215</v>
      </c>
      <c r="AJ9" s="5"/>
      <c r="AK9" s="5"/>
    </row>
    <row r="10" spans="1:37" s="6" customFormat="1" ht="13.2">
      <c r="A10" s="5">
        <v>15650</v>
      </c>
      <c r="B10" s="5">
        <v>15658</v>
      </c>
      <c r="C10" s="5">
        <v>15758</v>
      </c>
      <c r="D10" s="5">
        <v>15756</v>
      </c>
      <c r="E10" s="5">
        <v>20339</v>
      </c>
      <c r="F10" s="5">
        <v>20338</v>
      </c>
      <c r="G10" s="4">
        <v>20446</v>
      </c>
      <c r="H10" s="4">
        <v>20446</v>
      </c>
      <c r="I10" s="5"/>
      <c r="J10" s="5">
        <v>7776</v>
      </c>
      <c r="K10" s="5">
        <v>7775</v>
      </c>
      <c r="L10" s="5">
        <v>7951</v>
      </c>
      <c r="M10" s="5">
        <v>7950</v>
      </c>
      <c r="N10" s="5">
        <v>10354</v>
      </c>
      <c r="O10" s="5">
        <v>10353</v>
      </c>
      <c r="P10" s="5">
        <v>10229</v>
      </c>
      <c r="Q10" s="5">
        <v>10229</v>
      </c>
      <c r="R10" s="5"/>
      <c r="S10" s="5">
        <v>1563</v>
      </c>
      <c r="T10" s="5">
        <v>1563</v>
      </c>
      <c r="U10" s="5">
        <v>1597</v>
      </c>
      <c r="V10" s="5">
        <v>1596</v>
      </c>
      <c r="W10" s="5">
        <v>2048</v>
      </c>
      <c r="X10" s="5">
        <v>2048</v>
      </c>
      <c r="Y10" s="5">
        <v>2063</v>
      </c>
      <c r="Z10" s="5">
        <v>2062</v>
      </c>
      <c r="AA10" s="5"/>
      <c r="AB10" s="5">
        <v>159</v>
      </c>
      <c r="AC10" s="5">
        <v>158</v>
      </c>
      <c r="AD10" s="5">
        <v>161</v>
      </c>
      <c r="AE10" s="5">
        <v>160</v>
      </c>
      <c r="AF10" s="5">
        <v>215</v>
      </c>
      <c r="AG10" s="5">
        <v>215</v>
      </c>
      <c r="AH10" s="5">
        <v>215</v>
      </c>
      <c r="AI10" s="5">
        <v>214</v>
      </c>
      <c r="AJ10" s="5"/>
      <c r="AK10" s="5"/>
    </row>
    <row r="11" spans="1:37" s="6" customFormat="1" ht="13.2">
      <c r="A11" s="5">
        <v>15589</v>
      </c>
      <c r="B11" s="5">
        <v>15588</v>
      </c>
      <c r="C11" s="5">
        <v>15795</v>
      </c>
      <c r="D11" s="5">
        <v>15793</v>
      </c>
      <c r="E11" s="5">
        <v>20367</v>
      </c>
      <c r="F11" s="5">
        <v>20365</v>
      </c>
      <c r="G11" s="4">
        <v>20471</v>
      </c>
      <c r="H11" s="4">
        <v>20469</v>
      </c>
      <c r="I11" s="5"/>
      <c r="J11" s="5">
        <v>7729</v>
      </c>
      <c r="K11" s="5">
        <v>7728</v>
      </c>
      <c r="L11" s="5">
        <v>7916</v>
      </c>
      <c r="M11" s="5">
        <v>7916</v>
      </c>
      <c r="N11" s="5">
        <v>10207</v>
      </c>
      <c r="O11" s="5">
        <v>10207</v>
      </c>
      <c r="P11" s="5">
        <v>10266</v>
      </c>
      <c r="Q11" s="5">
        <v>10265</v>
      </c>
      <c r="R11" s="5"/>
      <c r="S11" s="5">
        <v>1562</v>
      </c>
      <c r="T11" s="5">
        <v>1561</v>
      </c>
      <c r="U11" s="5">
        <v>1579</v>
      </c>
      <c r="V11" s="5">
        <v>1578</v>
      </c>
      <c r="W11" s="5">
        <v>2056</v>
      </c>
      <c r="X11" s="5">
        <v>2056</v>
      </c>
      <c r="Y11" s="5">
        <v>2056</v>
      </c>
      <c r="Z11" s="5">
        <v>2056</v>
      </c>
      <c r="AA11" s="5"/>
      <c r="AB11" s="5">
        <v>161</v>
      </c>
      <c r="AC11" s="5">
        <v>161</v>
      </c>
      <c r="AD11" s="5">
        <v>160</v>
      </c>
      <c r="AE11" s="5">
        <v>159</v>
      </c>
      <c r="AF11" s="5">
        <v>217</v>
      </c>
      <c r="AG11" s="5">
        <v>217</v>
      </c>
      <c r="AH11" s="5">
        <v>215</v>
      </c>
      <c r="AI11" s="5">
        <v>214</v>
      </c>
      <c r="AJ11" s="5"/>
      <c r="AK11" s="5"/>
    </row>
    <row r="12" spans="1:37" s="6" customFormat="1" ht="13.2">
      <c r="A12" s="5">
        <v>15504</v>
      </c>
      <c r="B12" s="5">
        <v>15503</v>
      </c>
      <c r="C12" s="5">
        <v>15809</v>
      </c>
      <c r="D12" s="5">
        <v>15808</v>
      </c>
      <c r="E12" s="5">
        <v>20340</v>
      </c>
      <c r="F12" s="5">
        <v>20339</v>
      </c>
      <c r="G12" s="4">
        <v>20464</v>
      </c>
      <c r="H12" s="4">
        <v>20463</v>
      </c>
      <c r="I12" s="5"/>
      <c r="J12" s="5">
        <v>7785</v>
      </c>
      <c r="K12" s="5">
        <v>7785</v>
      </c>
      <c r="L12" s="5">
        <v>7905</v>
      </c>
      <c r="M12" s="5">
        <v>7904</v>
      </c>
      <c r="N12" s="5">
        <v>10168</v>
      </c>
      <c r="O12" s="5">
        <v>10167</v>
      </c>
      <c r="P12" s="5">
        <v>10221</v>
      </c>
      <c r="Q12" s="5">
        <v>10220</v>
      </c>
      <c r="R12" s="5"/>
      <c r="S12" s="5">
        <v>1561</v>
      </c>
      <c r="T12" s="5">
        <v>1560</v>
      </c>
      <c r="U12" s="5">
        <v>1576</v>
      </c>
      <c r="V12" s="5">
        <v>1575</v>
      </c>
      <c r="W12" s="5">
        <v>2047</v>
      </c>
      <c r="X12" s="5">
        <v>2046</v>
      </c>
      <c r="Y12" s="5">
        <v>2064</v>
      </c>
      <c r="Z12" s="5">
        <v>2062</v>
      </c>
      <c r="AA12" s="5"/>
      <c r="AB12" s="5">
        <v>163</v>
      </c>
      <c r="AC12" s="5">
        <v>162</v>
      </c>
      <c r="AD12" s="5">
        <v>160</v>
      </c>
      <c r="AE12" s="5">
        <v>160</v>
      </c>
      <c r="AF12" s="5">
        <v>215</v>
      </c>
      <c r="AG12" s="5">
        <v>213</v>
      </c>
      <c r="AH12" s="5">
        <v>218</v>
      </c>
      <c r="AI12" s="5">
        <v>218</v>
      </c>
      <c r="AJ12" s="5"/>
      <c r="AK12" s="5"/>
    </row>
    <row r="13" spans="1:37" s="6" customFormat="1" ht="13.2">
      <c r="A13" s="5">
        <v>15592</v>
      </c>
      <c r="B13" s="5">
        <v>15591</v>
      </c>
      <c r="C13" s="5">
        <v>15830</v>
      </c>
      <c r="D13" s="5">
        <v>15828</v>
      </c>
      <c r="E13" s="5">
        <v>20323</v>
      </c>
      <c r="F13" s="5">
        <v>20322</v>
      </c>
      <c r="G13" s="5">
        <v>20483</v>
      </c>
      <c r="H13" s="5">
        <v>20482</v>
      </c>
      <c r="I13" s="5"/>
      <c r="J13" s="5">
        <v>7738</v>
      </c>
      <c r="K13" s="5">
        <v>7737</v>
      </c>
      <c r="L13" s="5">
        <v>7918</v>
      </c>
      <c r="M13" s="5">
        <v>7917</v>
      </c>
      <c r="N13" s="5">
        <v>10157</v>
      </c>
      <c r="O13" s="5">
        <v>10156</v>
      </c>
      <c r="P13" s="5">
        <v>10257</v>
      </c>
      <c r="Q13" s="5">
        <v>10255</v>
      </c>
      <c r="R13" s="5"/>
      <c r="S13" s="5">
        <v>1560</v>
      </c>
      <c r="T13" s="5">
        <v>1558</v>
      </c>
      <c r="U13" s="5">
        <v>1589</v>
      </c>
      <c r="V13" s="5">
        <v>1588</v>
      </c>
      <c r="W13" s="5">
        <v>2058</v>
      </c>
      <c r="X13" s="5">
        <v>2057</v>
      </c>
      <c r="Y13" s="5">
        <v>2053</v>
      </c>
      <c r="Z13" s="5">
        <v>2052</v>
      </c>
      <c r="AA13" s="5"/>
      <c r="AB13" s="5">
        <v>159</v>
      </c>
      <c r="AC13" s="5">
        <v>157</v>
      </c>
      <c r="AD13" s="5">
        <v>165</v>
      </c>
      <c r="AE13" s="5">
        <v>165</v>
      </c>
      <c r="AF13" s="5">
        <v>231</v>
      </c>
      <c r="AG13" s="5">
        <v>229</v>
      </c>
      <c r="AH13" s="5">
        <v>229</v>
      </c>
      <c r="AI13" s="5">
        <v>228</v>
      </c>
      <c r="AJ13" s="5"/>
      <c r="AK13" s="5"/>
    </row>
    <row r="14" spans="1:37" s="6" customFormat="1" ht="14.4">
      <c r="A14" s="3">
        <f>SUM(A4:A13)/10</f>
        <v>15572.7</v>
      </c>
      <c r="B14" s="3">
        <f>SUM(B4:B13)/10</f>
        <v>15572.6</v>
      </c>
      <c r="C14" s="7">
        <f t="shared" ref="C14:H14" si="0">((SUM(C4:C13)/10)- $A14)</f>
        <v>212.39999999999964</v>
      </c>
      <c r="D14" s="7">
        <f t="shared" si="0"/>
        <v>211</v>
      </c>
      <c r="E14" s="7">
        <f t="shared" si="0"/>
        <v>4764.0999999999985</v>
      </c>
      <c r="F14" s="7">
        <f t="shared" si="0"/>
        <v>4763</v>
      </c>
      <c r="G14" s="7">
        <f t="shared" si="0"/>
        <v>4890.8999999999978</v>
      </c>
      <c r="H14" s="7">
        <f t="shared" si="0"/>
        <v>4889.5999999999985</v>
      </c>
      <c r="I14" s="5"/>
      <c r="J14" s="3">
        <f>SUM(J4:J13)/10</f>
        <v>7769.4</v>
      </c>
      <c r="K14" s="3">
        <f>SUM(K4:K13)/10</f>
        <v>7768.5</v>
      </c>
      <c r="L14" s="7">
        <f>((SUM(L4:L13)/10)- $J14)</f>
        <v>135</v>
      </c>
      <c r="M14" s="7">
        <f t="shared" ref="M14:Q14" si="1">((SUM(M4:M13)/10)- $J14)</f>
        <v>134.20000000000073</v>
      </c>
      <c r="N14" s="7">
        <f t="shared" si="1"/>
        <v>2425.6000000000004</v>
      </c>
      <c r="O14" s="7">
        <f t="shared" si="1"/>
        <v>2424.7000000000007</v>
      </c>
      <c r="P14" s="7">
        <f t="shared" si="1"/>
        <v>2470.7000000000007</v>
      </c>
      <c r="Q14" s="7">
        <f t="shared" si="1"/>
        <v>2469.8999999999996</v>
      </c>
      <c r="R14" s="1"/>
      <c r="S14" s="3">
        <f>SUM(S4:S13)/10</f>
        <v>1559.4</v>
      </c>
      <c r="T14" s="3">
        <f>SUM(T4:T13)/10</f>
        <v>1558.2</v>
      </c>
      <c r="U14" s="7">
        <f>((SUM(U4:U13)/10)- $S14)</f>
        <v>23.099999999999909</v>
      </c>
      <c r="V14" s="7">
        <f t="shared" ref="V14:Z14" si="2">((SUM(V4:V13)/10)- $S14)</f>
        <v>22.399999999999864</v>
      </c>
      <c r="W14" s="7">
        <f t="shared" si="2"/>
        <v>491.09999999999991</v>
      </c>
      <c r="X14" s="7">
        <f t="shared" si="2"/>
        <v>490.59999999999991</v>
      </c>
      <c r="Y14" s="7">
        <f t="shared" si="2"/>
        <v>502.69999999999982</v>
      </c>
      <c r="Z14" s="7">
        <f t="shared" si="2"/>
        <v>501.79999999999973</v>
      </c>
      <c r="AA14" s="1"/>
      <c r="AB14" s="3">
        <f>SUM(AB4:AB13)/10</f>
        <v>159.30000000000001</v>
      </c>
      <c r="AC14" s="3">
        <f>SUM(AC4:AC13)/10</f>
        <v>158.6</v>
      </c>
      <c r="AD14" s="7">
        <f>((SUM(AD4:AD13)/10)- $AB14)</f>
        <v>1.2999999999999829</v>
      </c>
      <c r="AE14" s="7">
        <f t="shared" ref="AE14:AI14" si="3">((SUM(AE4:AE13)/10)- $AB14)</f>
        <v>0.79999999999998295</v>
      </c>
      <c r="AF14" s="7">
        <f t="shared" si="3"/>
        <v>57.199999999999989</v>
      </c>
      <c r="AG14" s="7">
        <f t="shared" si="3"/>
        <v>56.599999999999994</v>
      </c>
      <c r="AH14" s="7">
        <f t="shared" si="3"/>
        <v>58</v>
      </c>
      <c r="AI14" s="7">
        <f t="shared" si="3"/>
        <v>57.399999999999977</v>
      </c>
      <c r="AJ14" s="5"/>
      <c r="AK14" s="5"/>
    </row>
    <row r="15" spans="1:37" s="6" customFormat="1">
      <c r="A15" s="1"/>
      <c r="B15" s="1"/>
      <c r="C15" s="1"/>
      <c r="D15" s="1"/>
      <c r="E15" s="1"/>
      <c r="F15" s="1"/>
      <c r="G15" s="1"/>
      <c r="H15" s="1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5"/>
      <c r="AK15" s="5"/>
    </row>
    <row r="16" spans="1:37">
      <c r="A16" s="13" t="s">
        <v>11</v>
      </c>
      <c r="B16" s="13"/>
      <c r="C16" s="13"/>
      <c r="D16" s="13"/>
      <c r="E16" s="13"/>
      <c r="F16" s="13"/>
      <c r="G16" s="13"/>
      <c r="H16" s="13"/>
      <c r="I16" s="1"/>
      <c r="J16" s="13" t="s">
        <v>12</v>
      </c>
      <c r="K16" s="13"/>
      <c r="L16" s="13"/>
      <c r="M16" s="13"/>
      <c r="N16" s="13"/>
      <c r="O16" s="13"/>
      <c r="P16" s="13"/>
      <c r="Q16" s="13"/>
      <c r="R16" s="1"/>
      <c r="S16" s="13" t="s">
        <v>13</v>
      </c>
      <c r="T16" s="13"/>
      <c r="U16" s="13"/>
      <c r="V16" s="13"/>
      <c r="W16" s="13"/>
      <c r="X16" s="13"/>
      <c r="Y16" s="13"/>
      <c r="Z16" s="13"/>
      <c r="AA16" s="1"/>
      <c r="AB16" s="13" t="s">
        <v>14</v>
      </c>
      <c r="AC16" s="13"/>
      <c r="AD16" s="13"/>
      <c r="AE16" s="13"/>
      <c r="AF16" s="13"/>
      <c r="AG16" s="13"/>
      <c r="AH16" s="13"/>
      <c r="AI16" s="13"/>
      <c r="AJ16" s="1"/>
      <c r="AK16" s="1"/>
    </row>
    <row r="17" spans="1:37" ht="14.4">
      <c r="A17" s="12" t="s">
        <v>10</v>
      </c>
      <c r="B17" s="12"/>
      <c r="C17" s="11" t="s">
        <v>1</v>
      </c>
      <c r="D17" s="11"/>
      <c r="E17" s="11" t="s">
        <v>2</v>
      </c>
      <c r="F17" s="11"/>
      <c r="G17" s="11" t="s">
        <v>0</v>
      </c>
      <c r="H17" s="11"/>
      <c r="I17" s="1"/>
      <c r="J17" s="12" t="s">
        <v>10</v>
      </c>
      <c r="K17" s="12"/>
      <c r="L17" s="11" t="s">
        <v>1</v>
      </c>
      <c r="M17" s="11"/>
      <c r="N17" s="11" t="s">
        <v>2</v>
      </c>
      <c r="O17" s="11"/>
      <c r="P17" s="11" t="s">
        <v>0</v>
      </c>
      <c r="Q17" s="11"/>
      <c r="R17" s="1"/>
      <c r="S17" s="12" t="s">
        <v>10</v>
      </c>
      <c r="T17" s="12"/>
      <c r="U17" s="11" t="s">
        <v>1</v>
      </c>
      <c r="V17" s="11"/>
      <c r="W17" s="11" t="s">
        <v>2</v>
      </c>
      <c r="X17" s="11"/>
      <c r="Y17" s="11" t="s">
        <v>0</v>
      </c>
      <c r="Z17" s="11"/>
      <c r="AA17" s="1"/>
      <c r="AB17" s="12" t="s">
        <v>10</v>
      </c>
      <c r="AC17" s="12"/>
      <c r="AD17" s="11" t="s">
        <v>1</v>
      </c>
      <c r="AE17" s="11"/>
      <c r="AF17" s="11" t="s">
        <v>2</v>
      </c>
      <c r="AG17" s="11"/>
      <c r="AH17" s="11" t="s">
        <v>0</v>
      </c>
      <c r="AI17" s="11"/>
      <c r="AJ17" s="1"/>
      <c r="AK17" s="1"/>
    </row>
    <row r="18" spans="1:37" ht="28.8">
      <c r="A18" s="2" t="s">
        <v>3</v>
      </c>
      <c r="B18" s="2" t="s">
        <v>4</v>
      </c>
      <c r="C18" s="2" t="s">
        <v>3</v>
      </c>
      <c r="D18" s="2" t="s">
        <v>4</v>
      </c>
      <c r="E18" s="2" t="s">
        <v>3</v>
      </c>
      <c r="F18" s="2" t="s">
        <v>4</v>
      </c>
      <c r="G18" s="2" t="s">
        <v>3</v>
      </c>
      <c r="H18" s="2" t="s">
        <v>4</v>
      </c>
      <c r="I18" s="1"/>
      <c r="J18" s="2" t="s">
        <v>3</v>
      </c>
      <c r="K18" s="2" t="s">
        <v>4</v>
      </c>
      <c r="L18" s="2" t="s">
        <v>3</v>
      </c>
      <c r="M18" s="2" t="s">
        <v>4</v>
      </c>
      <c r="N18" s="2" t="s">
        <v>3</v>
      </c>
      <c r="O18" s="2" t="s">
        <v>4</v>
      </c>
      <c r="P18" s="2" t="s">
        <v>3</v>
      </c>
      <c r="Q18" s="2" t="s">
        <v>4</v>
      </c>
      <c r="R18" s="1"/>
      <c r="S18" s="2" t="s">
        <v>3</v>
      </c>
      <c r="T18" s="2" t="s">
        <v>4</v>
      </c>
      <c r="U18" s="2" t="s">
        <v>3</v>
      </c>
      <c r="V18" s="2" t="s">
        <v>4</v>
      </c>
      <c r="W18" s="2" t="s">
        <v>3</v>
      </c>
      <c r="X18" s="2" t="s">
        <v>4</v>
      </c>
      <c r="Y18" s="2" t="s">
        <v>3</v>
      </c>
      <c r="Z18" s="2" t="s">
        <v>4</v>
      </c>
      <c r="AA18" s="1"/>
      <c r="AB18" s="2" t="s">
        <v>3</v>
      </c>
      <c r="AC18" s="2" t="s">
        <v>4</v>
      </c>
      <c r="AD18" s="2" t="s">
        <v>3</v>
      </c>
      <c r="AE18" s="2" t="s">
        <v>4</v>
      </c>
      <c r="AF18" s="2" t="s">
        <v>3</v>
      </c>
      <c r="AG18" s="2" t="s">
        <v>4</v>
      </c>
      <c r="AH18" s="2" t="s">
        <v>3</v>
      </c>
      <c r="AI18" s="2" t="s">
        <v>4</v>
      </c>
      <c r="AJ18" s="1"/>
      <c r="AK18" s="1"/>
    </row>
    <row r="19" spans="1:37">
      <c r="A19" s="5">
        <v>25680</v>
      </c>
      <c r="B19" s="5">
        <v>25678</v>
      </c>
      <c r="C19" s="5">
        <v>25884</v>
      </c>
      <c r="D19" s="5">
        <v>25882</v>
      </c>
      <c r="E19" s="5">
        <v>31476</v>
      </c>
      <c r="F19" s="5">
        <v>31479</v>
      </c>
      <c r="G19" s="4">
        <v>31145</v>
      </c>
      <c r="H19" s="4">
        <v>31146</v>
      </c>
      <c r="I19" s="1"/>
      <c r="J19" s="5">
        <v>12813</v>
      </c>
      <c r="K19" s="5">
        <v>12813</v>
      </c>
      <c r="L19" s="5">
        <v>12944</v>
      </c>
      <c r="M19" s="5">
        <v>12944</v>
      </c>
      <c r="N19" s="5">
        <v>15297</v>
      </c>
      <c r="O19" s="5">
        <v>15295</v>
      </c>
      <c r="P19" s="4">
        <v>15400</v>
      </c>
      <c r="Q19" s="4">
        <v>15400</v>
      </c>
      <c r="R19" s="5"/>
      <c r="S19" s="5">
        <v>2572</v>
      </c>
      <c r="T19" s="5">
        <v>2571</v>
      </c>
      <c r="U19" s="5">
        <v>2599</v>
      </c>
      <c r="V19" s="5">
        <v>2599</v>
      </c>
      <c r="W19" s="5">
        <v>3057</v>
      </c>
      <c r="X19" s="5">
        <v>3057</v>
      </c>
      <c r="Y19" s="5">
        <v>3066</v>
      </c>
      <c r="Z19" s="5">
        <v>3064</v>
      </c>
      <c r="AA19" s="5"/>
      <c r="AB19" s="5">
        <v>260</v>
      </c>
      <c r="AC19" s="5">
        <v>258</v>
      </c>
      <c r="AD19" s="5">
        <v>266</v>
      </c>
      <c r="AE19" s="5">
        <v>265</v>
      </c>
      <c r="AF19" s="5">
        <v>314</v>
      </c>
      <c r="AG19" s="5">
        <v>313</v>
      </c>
      <c r="AH19" s="4">
        <v>318</v>
      </c>
      <c r="AI19" s="4">
        <v>317</v>
      </c>
      <c r="AJ19" s="5"/>
      <c r="AK19" s="1"/>
    </row>
    <row r="20" spans="1:37">
      <c r="A20" s="5">
        <v>25572</v>
      </c>
      <c r="B20" s="5">
        <v>25571</v>
      </c>
      <c r="C20" s="5">
        <v>25852</v>
      </c>
      <c r="D20" s="5">
        <v>25852</v>
      </c>
      <c r="E20" s="5">
        <v>31258</v>
      </c>
      <c r="F20" s="5">
        <v>31258</v>
      </c>
      <c r="G20" s="4">
        <v>31184</v>
      </c>
      <c r="H20" s="4">
        <v>31187</v>
      </c>
      <c r="I20" s="1"/>
      <c r="J20" s="5">
        <v>12814</v>
      </c>
      <c r="K20" s="5">
        <v>12813</v>
      </c>
      <c r="L20" s="5">
        <v>12926</v>
      </c>
      <c r="M20" s="5">
        <v>12925</v>
      </c>
      <c r="N20" s="5">
        <v>15267</v>
      </c>
      <c r="O20" s="5">
        <v>15266</v>
      </c>
      <c r="P20" s="5">
        <v>15248</v>
      </c>
      <c r="Q20" s="5">
        <v>15248</v>
      </c>
      <c r="R20" s="5"/>
      <c r="S20" s="5">
        <v>2570</v>
      </c>
      <c r="T20" s="5">
        <v>2569</v>
      </c>
      <c r="U20" s="5">
        <v>2589</v>
      </c>
      <c r="V20" s="5">
        <v>2589</v>
      </c>
      <c r="W20" s="5">
        <v>3068</v>
      </c>
      <c r="X20" s="5">
        <v>3067</v>
      </c>
      <c r="Y20" s="5">
        <v>3066</v>
      </c>
      <c r="Z20" s="5">
        <v>3066</v>
      </c>
      <c r="AA20" s="5"/>
      <c r="AB20" s="5">
        <v>259</v>
      </c>
      <c r="AC20" s="5">
        <v>259</v>
      </c>
      <c r="AD20" s="5">
        <v>262</v>
      </c>
      <c r="AE20" s="5">
        <v>261</v>
      </c>
      <c r="AF20" s="5">
        <v>317</v>
      </c>
      <c r="AG20" s="5">
        <v>316</v>
      </c>
      <c r="AH20" s="5">
        <v>318</v>
      </c>
      <c r="AI20" s="5">
        <v>317</v>
      </c>
      <c r="AJ20" s="5"/>
      <c r="AK20" s="1"/>
    </row>
    <row r="21" spans="1:37" s="6" customFormat="1" ht="13.2">
      <c r="A21" s="5">
        <v>25577</v>
      </c>
      <c r="B21" s="5">
        <v>25576</v>
      </c>
      <c r="C21" s="5">
        <v>25831</v>
      </c>
      <c r="D21" s="5">
        <v>25829</v>
      </c>
      <c r="E21" s="5">
        <v>31204</v>
      </c>
      <c r="F21" s="5">
        <v>31205</v>
      </c>
      <c r="G21" s="4">
        <v>32014</v>
      </c>
      <c r="H21" s="4">
        <v>32016</v>
      </c>
      <c r="I21" s="5"/>
      <c r="J21" s="5">
        <v>12789</v>
      </c>
      <c r="K21" s="5">
        <v>12788</v>
      </c>
      <c r="L21" s="5">
        <v>12992</v>
      </c>
      <c r="M21" s="5">
        <v>12990</v>
      </c>
      <c r="N21" s="5">
        <v>15196</v>
      </c>
      <c r="O21" s="5">
        <v>15195</v>
      </c>
      <c r="P21" s="5">
        <v>15294</v>
      </c>
      <c r="Q21" s="5">
        <v>15294</v>
      </c>
      <c r="R21" s="5"/>
      <c r="S21" s="5">
        <v>2569</v>
      </c>
      <c r="T21" s="5">
        <v>2568</v>
      </c>
      <c r="U21" s="5">
        <v>2592</v>
      </c>
      <c r="V21" s="5">
        <v>2591</v>
      </c>
      <c r="W21" s="5">
        <v>3060</v>
      </c>
      <c r="X21" s="5">
        <v>3059</v>
      </c>
      <c r="Y21" s="5">
        <v>3071</v>
      </c>
      <c r="Z21" s="5">
        <v>3070</v>
      </c>
      <c r="AA21" s="5"/>
      <c r="AB21" s="5">
        <v>266</v>
      </c>
      <c r="AC21" s="5">
        <v>266</v>
      </c>
      <c r="AD21" s="5">
        <v>260</v>
      </c>
      <c r="AE21" s="5">
        <v>259</v>
      </c>
      <c r="AF21" s="5">
        <v>314</v>
      </c>
      <c r="AG21" s="5">
        <v>313</v>
      </c>
      <c r="AH21" s="5">
        <v>314</v>
      </c>
      <c r="AI21" s="5">
        <v>313</v>
      </c>
      <c r="AJ21" s="5"/>
      <c r="AK21" s="5"/>
    </row>
    <row r="22" spans="1:37" s="6" customFormat="1" ht="13.2">
      <c r="A22" s="5">
        <v>25573</v>
      </c>
      <c r="B22" s="5">
        <v>25571</v>
      </c>
      <c r="C22" s="5">
        <v>25859</v>
      </c>
      <c r="D22" s="5">
        <v>25858</v>
      </c>
      <c r="E22" s="5">
        <v>31053</v>
      </c>
      <c r="F22" s="5">
        <v>31056</v>
      </c>
      <c r="G22" s="4">
        <v>31838</v>
      </c>
      <c r="H22" s="4">
        <v>31839</v>
      </c>
      <c r="I22" s="5"/>
      <c r="J22" s="5">
        <v>12783</v>
      </c>
      <c r="K22" s="5">
        <v>12782</v>
      </c>
      <c r="L22" s="5">
        <v>12913</v>
      </c>
      <c r="M22" s="5">
        <v>12913</v>
      </c>
      <c r="N22" s="5">
        <v>15176</v>
      </c>
      <c r="O22" s="5">
        <v>15174</v>
      </c>
      <c r="P22" s="5">
        <v>15299</v>
      </c>
      <c r="Q22" s="5">
        <v>15298</v>
      </c>
      <c r="R22" s="5"/>
      <c r="S22" s="5">
        <v>2562</v>
      </c>
      <c r="T22" s="5">
        <v>2561</v>
      </c>
      <c r="U22" s="5">
        <v>2593</v>
      </c>
      <c r="V22" s="5">
        <v>2593</v>
      </c>
      <c r="W22" s="5">
        <v>3052</v>
      </c>
      <c r="X22" s="5">
        <v>3052</v>
      </c>
      <c r="Y22" s="5">
        <v>3082</v>
      </c>
      <c r="Z22" s="5">
        <v>3082</v>
      </c>
      <c r="AA22" s="5"/>
      <c r="AB22" s="5">
        <v>259</v>
      </c>
      <c r="AC22" s="5">
        <v>259</v>
      </c>
      <c r="AD22" s="5">
        <v>262</v>
      </c>
      <c r="AE22" s="5">
        <v>262</v>
      </c>
      <c r="AF22" s="5">
        <v>316</v>
      </c>
      <c r="AG22" s="5">
        <v>315</v>
      </c>
      <c r="AH22" s="5">
        <v>315</v>
      </c>
      <c r="AI22" s="5">
        <v>315</v>
      </c>
      <c r="AJ22" s="5"/>
      <c r="AK22" s="5"/>
    </row>
    <row r="23" spans="1:37" s="6" customFormat="1" ht="13.2">
      <c r="A23" s="5">
        <v>25579</v>
      </c>
      <c r="B23" s="5">
        <v>25578</v>
      </c>
      <c r="C23" s="5">
        <v>25827</v>
      </c>
      <c r="D23" s="5">
        <v>25826</v>
      </c>
      <c r="E23" s="5">
        <v>30988</v>
      </c>
      <c r="F23" s="5">
        <v>30992</v>
      </c>
      <c r="G23" s="4">
        <v>31896</v>
      </c>
      <c r="H23" s="4">
        <v>31898</v>
      </c>
      <c r="I23" s="5"/>
      <c r="J23" s="5">
        <v>12839</v>
      </c>
      <c r="K23" s="5">
        <v>12838</v>
      </c>
      <c r="L23" s="5">
        <v>12923</v>
      </c>
      <c r="M23" s="5">
        <v>12921</v>
      </c>
      <c r="N23" s="5">
        <v>15195</v>
      </c>
      <c r="O23" s="5">
        <v>15194</v>
      </c>
      <c r="P23" s="5">
        <v>15299</v>
      </c>
      <c r="Q23" s="5">
        <v>15299</v>
      </c>
      <c r="R23" s="5"/>
      <c r="S23" s="5">
        <v>2570</v>
      </c>
      <c r="T23" s="5">
        <v>2569</v>
      </c>
      <c r="U23" s="5">
        <v>2595</v>
      </c>
      <c r="V23" s="5">
        <v>2594</v>
      </c>
      <c r="W23" s="5">
        <v>3058</v>
      </c>
      <c r="X23" s="5">
        <v>3058</v>
      </c>
      <c r="Y23" s="5">
        <v>3063</v>
      </c>
      <c r="Z23" s="5">
        <v>3062</v>
      </c>
      <c r="AA23" s="5"/>
      <c r="AB23" s="5">
        <v>259</v>
      </c>
      <c r="AC23" s="5">
        <v>259</v>
      </c>
      <c r="AD23" s="5">
        <v>263</v>
      </c>
      <c r="AE23" s="5">
        <v>263</v>
      </c>
      <c r="AF23" s="5">
        <v>318</v>
      </c>
      <c r="AG23" s="5">
        <v>318</v>
      </c>
      <c r="AH23" s="5">
        <v>317</v>
      </c>
      <c r="AI23" s="5">
        <v>317</v>
      </c>
      <c r="AJ23" s="5"/>
      <c r="AK23" s="5"/>
    </row>
    <row r="24" spans="1:37" s="6" customFormat="1" ht="13.2">
      <c r="A24" s="5">
        <v>25689</v>
      </c>
      <c r="B24" s="5">
        <v>25687</v>
      </c>
      <c r="C24" s="5">
        <v>25833</v>
      </c>
      <c r="D24" s="5">
        <v>25831</v>
      </c>
      <c r="E24" s="5">
        <v>30474</v>
      </c>
      <c r="F24" s="5">
        <v>30475</v>
      </c>
      <c r="G24" s="4">
        <v>30987</v>
      </c>
      <c r="H24" s="4">
        <v>30988</v>
      </c>
      <c r="I24" s="5"/>
      <c r="J24" s="5">
        <v>12775</v>
      </c>
      <c r="K24" s="5">
        <v>12774</v>
      </c>
      <c r="L24" s="5">
        <v>12940</v>
      </c>
      <c r="M24" s="5">
        <v>12939</v>
      </c>
      <c r="N24" s="5">
        <v>15199</v>
      </c>
      <c r="O24" s="5">
        <v>15198</v>
      </c>
      <c r="P24" s="5">
        <v>15334</v>
      </c>
      <c r="Q24" s="5">
        <v>15333</v>
      </c>
      <c r="R24" s="5"/>
      <c r="S24" s="5">
        <v>2567</v>
      </c>
      <c r="T24" s="5">
        <v>2567</v>
      </c>
      <c r="U24" s="5">
        <v>2588</v>
      </c>
      <c r="V24" s="5">
        <v>2587</v>
      </c>
      <c r="W24" s="5">
        <v>3053</v>
      </c>
      <c r="X24" s="5">
        <v>3051</v>
      </c>
      <c r="Y24" s="5">
        <v>3069</v>
      </c>
      <c r="Z24" s="5">
        <v>3068</v>
      </c>
      <c r="AA24" s="5"/>
      <c r="AB24" s="5">
        <v>259</v>
      </c>
      <c r="AC24" s="5">
        <v>258</v>
      </c>
      <c r="AD24" s="5">
        <v>261</v>
      </c>
      <c r="AE24" s="5">
        <v>261</v>
      </c>
      <c r="AF24" s="5">
        <v>314</v>
      </c>
      <c r="AG24" s="5">
        <v>312</v>
      </c>
      <c r="AH24" s="5">
        <v>318</v>
      </c>
      <c r="AI24" s="5">
        <v>318</v>
      </c>
      <c r="AJ24" s="5"/>
      <c r="AK24" s="5"/>
    </row>
    <row r="25" spans="1:37" s="6" customFormat="1" ht="13.2">
      <c r="A25" s="5">
        <v>25581</v>
      </c>
      <c r="B25" s="5">
        <v>25580</v>
      </c>
      <c r="C25" s="5">
        <v>25841</v>
      </c>
      <c r="D25" s="5">
        <v>25841</v>
      </c>
      <c r="E25" s="5">
        <v>30780</v>
      </c>
      <c r="F25" s="5">
        <v>30782</v>
      </c>
      <c r="G25" s="4">
        <v>31084</v>
      </c>
      <c r="H25" s="4">
        <v>31086</v>
      </c>
      <c r="I25" s="5"/>
      <c r="J25" s="5">
        <v>12781</v>
      </c>
      <c r="K25" s="5">
        <v>12780</v>
      </c>
      <c r="L25" s="5">
        <v>12918</v>
      </c>
      <c r="M25" s="5">
        <v>12918</v>
      </c>
      <c r="N25" s="5">
        <v>15227</v>
      </c>
      <c r="O25" s="5">
        <v>15226</v>
      </c>
      <c r="P25" s="5">
        <v>15254</v>
      </c>
      <c r="Q25" s="5">
        <v>15253</v>
      </c>
      <c r="R25" s="5"/>
      <c r="S25" s="5">
        <v>2568</v>
      </c>
      <c r="T25" s="5">
        <v>2566</v>
      </c>
      <c r="U25" s="5">
        <v>2596</v>
      </c>
      <c r="V25" s="5">
        <v>2595</v>
      </c>
      <c r="W25" s="5">
        <v>3050</v>
      </c>
      <c r="X25" s="5">
        <v>3050</v>
      </c>
      <c r="Y25" s="5">
        <v>3087</v>
      </c>
      <c r="Z25" s="5">
        <v>3087</v>
      </c>
      <c r="AA25" s="5"/>
      <c r="AB25" s="5">
        <v>260</v>
      </c>
      <c r="AC25" s="5">
        <v>259</v>
      </c>
      <c r="AD25" s="5">
        <v>261</v>
      </c>
      <c r="AE25" s="5">
        <v>261</v>
      </c>
      <c r="AF25" s="5">
        <v>316</v>
      </c>
      <c r="AG25" s="5">
        <v>315</v>
      </c>
      <c r="AH25" s="5">
        <v>314</v>
      </c>
      <c r="AI25" s="5">
        <v>313</v>
      </c>
      <c r="AJ25" s="5"/>
      <c r="AK25" s="5"/>
    </row>
    <row r="26" spans="1:37" s="6" customFormat="1" ht="13.2">
      <c r="A26" s="5">
        <v>25596</v>
      </c>
      <c r="B26" s="5">
        <v>25595</v>
      </c>
      <c r="C26" s="5">
        <v>25838</v>
      </c>
      <c r="D26" s="5">
        <v>25837</v>
      </c>
      <c r="E26" s="5">
        <v>31132</v>
      </c>
      <c r="F26" s="5">
        <v>31135</v>
      </c>
      <c r="G26" s="4">
        <v>31347</v>
      </c>
      <c r="H26" s="4">
        <v>31349</v>
      </c>
      <c r="I26" s="5"/>
      <c r="J26" s="5">
        <v>12793</v>
      </c>
      <c r="K26" s="5">
        <v>12792</v>
      </c>
      <c r="L26" s="5">
        <v>12913</v>
      </c>
      <c r="M26" s="5">
        <v>12911</v>
      </c>
      <c r="N26" s="5">
        <v>15219</v>
      </c>
      <c r="O26" s="5">
        <v>15218</v>
      </c>
      <c r="P26" s="5">
        <v>15265</v>
      </c>
      <c r="Q26" s="5">
        <v>15264</v>
      </c>
      <c r="R26" s="5"/>
      <c r="S26" s="5">
        <v>2562</v>
      </c>
      <c r="T26" s="5">
        <v>2561</v>
      </c>
      <c r="U26" s="5">
        <v>2588</v>
      </c>
      <c r="V26" s="5">
        <v>2588</v>
      </c>
      <c r="W26" s="5">
        <v>3060</v>
      </c>
      <c r="X26" s="5">
        <v>3059</v>
      </c>
      <c r="Y26" s="5">
        <v>3065</v>
      </c>
      <c r="Z26" s="5">
        <v>3064</v>
      </c>
      <c r="AA26" s="5"/>
      <c r="AB26" s="5">
        <v>260</v>
      </c>
      <c r="AC26" s="5">
        <v>259</v>
      </c>
      <c r="AD26" s="5">
        <v>266</v>
      </c>
      <c r="AE26" s="5">
        <v>266</v>
      </c>
      <c r="AF26" s="5">
        <v>316</v>
      </c>
      <c r="AG26" s="5">
        <v>316</v>
      </c>
      <c r="AH26" s="5">
        <v>317</v>
      </c>
      <c r="AI26" s="5">
        <v>317</v>
      </c>
      <c r="AJ26" s="5"/>
      <c r="AK26" s="5"/>
    </row>
    <row r="27" spans="1:37" s="6" customFormat="1" ht="13.2">
      <c r="A27" s="5">
        <v>25597</v>
      </c>
      <c r="B27" s="5">
        <v>25597</v>
      </c>
      <c r="C27" s="5">
        <v>25921</v>
      </c>
      <c r="D27" s="5">
        <v>25920</v>
      </c>
      <c r="E27" s="5">
        <v>31507</v>
      </c>
      <c r="F27" s="5">
        <v>31507</v>
      </c>
      <c r="G27" s="4">
        <v>32043</v>
      </c>
      <c r="H27" s="4">
        <v>32044</v>
      </c>
      <c r="I27" s="5"/>
      <c r="J27" s="5">
        <v>12798</v>
      </c>
      <c r="K27" s="5">
        <v>12796</v>
      </c>
      <c r="L27" s="5">
        <v>12957</v>
      </c>
      <c r="M27" s="5">
        <v>12956</v>
      </c>
      <c r="N27" s="5">
        <v>15210</v>
      </c>
      <c r="O27" s="5">
        <v>15209</v>
      </c>
      <c r="P27" s="5">
        <v>15311</v>
      </c>
      <c r="Q27" s="5">
        <v>15310</v>
      </c>
      <c r="R27" s="5"/>
      <c r="S27" s="5">
        <v>2568</v>
      </c>
      <c r="T27" s="5">
        <v>2567</v>
      </c>
      <c r="U27" s="5">
        <v>2595</v>
      </c>
      <c r="V27" s="5">
        <v>2594</v>
      </c>
      <c r="W27" s="5">
        <v>3066</v>
      </c>
      <c r="X27" s="5">
        <v>3066</v>
      </c>
      <c r="Y27" s="5">
        <v>3076</v>
      </c>
      <c r="Z27" s="5">
        <v>3075</v>
      </c>
      <c r="AA27" s="5"/>
      <c r="AB27" s="5">
        <v>260</v>
      </c>
      <c r="AC27" s="5">
        <v>259</v>
      </c>
      <c r="AD27" s="5">
        <v>261</v>
      </c>
      <c r="AE27" s="5">
        <v>260</v>
      </c>
      <c r="AF27" s="5">
        <v>313</v>
      </c>
      <c r="AG27" s="5">
        <v>313</v>
      </c>
      <c r="AH27" s="5">
        <v>316</v>
      </c>
      <c r="AI27" s="5">
        <v>315</v>
      </c>
      <c r="AJ27" s="5"/>
      <c r="AK27" s="5"/>
    </row>
    <row r="28" spans="1:37" s="6" customFormat="1" ht="13.2">
      <c r="A28" s="5">
        <v>25631</v>
      </c>
      <c r="B28" s="5">
        <v>25629</v>
      </c>
      <c r="C28" s="5">
        <v>25917</v>
      </c>
      <c r="D28" s="5">
        <v>25915</v>
      </c>
      <c r="E28" s="5">
        <v>30839</v>
      </c>
      <c r="F28" s="5">
        <v>30839</v>
      </c>
      <c r="G28" s="5">
        <v>31309</v>
      </c>
      <c r="H28" s="5">
        <v>31309</v>
      </c>
      <c r="I28" s="5"/>
      <c r="J28" s="5">
        <v>12823</v>
      </c>
      <c r="K28" s="5">
        <v>12822</v>
      </c>
      <c r="L28" s="5">
        <v>12957</v>
      </c>
      <c r="M28" s="5">
        <v>12956</v>
      </c>
      <c r="N28" s="5">
        <v>15211</v>
      </c>
      <c r="O28" s="5">
        <v>15210</v>
      </c>
      <c r="P28" s="5">
        <v>15246</v>
      </c>
      <c r="Q28" s="5">
        <v>15246</v>
      </c>
      <c r="R28" s="5"/>
      <c r="S28" s="5">
        <v>2570</v>
      </c>
      <c r="T28" s="5">
        <v>2569</v>
      </c>
      <c r="U28" s="5">
        <v>2589</v>
      </c>
      <c r="V28" s="5">
        <v>2588</v>
      </c>
      <c r="W28" s="5">
        <v>3073</v>
      </c>
      <c r="X28" s="5">
        <v>3073</v>
      </c>
      <c r="Y28" s="5">
        <v>3066</v>
      </c>
      <c r="Z28" s="5">
        <v>3066</v>
      </c>
      <c r="AA28" s="5"/>
      <c r="AB28" s="5">
        <v>260</v>
      </c>
      <c r="AC28" s="5">
        <v>260</v>
      </c>
      <c r="AD28" s="5">
        <v>261</v>
      </c>
      <c r="AE28" s="5">
        <v>260</v>
      </c>
      <c r="AF28" s="5">
        <v>313</v>
      </c>
      <c r="AG28" s="5">
        <v>313</v>
      </c>
      <c r="AH28" s="5">
        <v>315</v>
      </c>
      <c r="AI28" s="5">
        <v>314</v>
      </c>
      <c r="AJ28" s="5"/>
      <c r="AK28" s="5"/>
    </row>
    <row r="29" spans="1:37" s="6" customFormat="1" ht="14.4">
      <c r="A29" s="3">
        <f>SUM(A19:A28)/10</f>
        <v>25607.5</v>
      </c>
      <c r="B29" s="3">
        <f>SUM(B19:B28)/10</f>
        <v>25606.2</v>
      </c>
      <c r="C29" s="7">
        <f>((SUM(C19:C28)/10)- $A29)</f>
        <v>252.79999999999927</v>
      </c>
      <c r="D29" s="7">
        <f t="shared" ref="D29:H29" si="4">((SUM(D19:D28)/10)- $A29)</f>
        <v>251.59999999999854</v>
      </c>
      <c r="E29" s="7">
        <f t="shared" si="4"/>
        <v>5463.5999999999985</v>
      </c>
      <c r="F29" s="7">
        <f t="shared" si="4"/>
        <v>5465.2999999999993</v>
      </c>
      <c r="G29" s="7">
        <f t="shared" si="4"/>
        <v>5877.2000000000007</v>
      </c>
      <c r="H29" s="7">
        <f t="shared" si="4"/>
        <v>5878.7000000000007</v>
      </c>
      <c r="I29" s="5"/>
      <c r="J29" s="3">
        <f>SUM(J19:J28)/10</f>
        <v>12800.8</v>
      </c>
      <c r="K29" s="3">
        <f>SUM(K19:K28)/10</f>
        <v>12799.8</v>
      </c>
      <c r="L29" s="7">
        <f>((SUM(L19:L28)/10)- $J29)</f>
        <v>137.5</v>
      </c>
      <c r="M29" s="7">
        <f t="shared" ref="M29:Q29" si="5">((SUM(M19:M28)/10)- $J29)</f>
        <v>136.5</v>
      </c>
      <c r="N29" s="7">
        <f t="shared" si="5"/>
        <v>2418.9000000000015</v>
      </c>
      <c r="O29" s="7">
        <f t="shared" si="5"/>
        <v>2417.7000000000007</v>
      </c>
      <c r="P29" s="7">
        <f t="shared" si="5"/>
        <v>2494.2000000000007</v>
      </c>
      <c r="Q29" s="7">
        <f t="shared" si="5"/>
        <v>2493.7000000000007</v>
      </c>
      <c r="R29" s="5"/>
      <c r="S29" s="3">
        <f>SUM(S19:S28)/10</f>
        <v>2567.8000000000002</v>
      </c>
      <c r="T29" s="3">
        <f>SUM(T19:T28)/10</f>
        <v>2566.8000000000002</v>
      </c>
      <c r="U29" s="7">
        <f>((SUM(U19:U28)/10)- $S29)</f>
        <v>24.599999999999909</v>
      </c>
      <c r="V29" s="7">
        <f>((SUM(V19:V28)/10)- $T29)</f>
        <v>25</v>
      </c>
      <c r="W29" s="7">
        <f t="shared" ref="W29:Z29" si="6">((SUM(W19:W28)/10)- $T29)</f>
        <v>492.89999999999964</v>
      </c>
      <c r="X29" s="7">
        <f t="shared" si="6"/>
        <v>492.39999999999964</v>
      </c>
      <c r="Y29" s="7">
        <f t="shared" si="6"/>
        <v>504.29999999999973</v>
      </c>
      <c r="Z29" s="7">
        <f t="shared" si="6"/>
        <v>503.59999999999991</v>
      </c>
      <c r="AA29" s="5"/>
      <c r="AB29" s="3">
        <f>SUM(AB19:AB28)/10</f>
        <v>260.2</v>
      </c>
      <c r="AC29" s="3">
        <f>SUM(AC19:AC28)/10</f>
        <v>259.60000000000002</v>
      </c>
      <c r="AD29" s="7">
        <f>((SUM(AD19:AD28)/10)- $AB29)</f>
        <v>2.1000000000000227</v>
      </c>
      <c r="AE29" s="7">
        <f t="shared" ref="AE29:AI29" si="7">((SUM(AE19:AE28)/10)- $AB29)</f>
        <v>1.6000000000000227</v>
      </c>
      <c r="AF29" s="7">
        <f t="shared" si="7"/>
        <v>54.900000000000034</v>
      </c>
      <c r="AG29" s="7">
        <f t="shared" si="7"/>
        <v>54.199999999999989</v>
      </c>
      <c r="AH29" s="7">
        <f t="shared" si="7"/>
        <v>56</v>
      </c>
      <c r="AI29" s="7">
        <f t="shared" si="7"/>
        <v>55.400000000000034</v>
      </c>
      <c r="AJ29" s="5"/>
      <c r="AK29" s="5"/>
    </row>
    <row r="30" spans="1:37" s="6" customFormat="1">
      <c r="A30" s="1"/>
      <c r="B30" s="1"/>
      <c r="C30" s="1"/>
      <c r="D30" s="1"/>
      <c r="E30" s="1"/>
      <c r="F30" s="1"/>
      <c r="G30" s="1"/>
      <c r="H30" s="1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</row>
    <row r="31" spans="1:37" s="6" customFormat="1">
      <c r="A31" s="13" t="s">
        <v>15</v>
      </c>
      <c r="B31" s="13"/>
      <c r="C31" s="13"/>
      <c r="D31" s="13"/>
      <c r="E31" s="13"/>
      <c r="F31" s="13"/>
      <c r="G31" s="13"/>
      <c r="H31" s="13"/>
      <c r="I31" s="1"/>
      <c r="J31" s="13" t="s">
        <v>16</v>
      </c>
      <c r="K31" s="13"/>
      <c r="L31" s="13"/>
      <c r="M31" s="13"/>
      <c r="N31" s="13"/>
      <c r="O31" s="13"/>
      <c r="P31" s="13"/>
      <c r="Q31" s="13"/>
      <c r="R31" s="1"/>
      <c r="S31" s="13" t="s">
        <v>17</v>
      </c>
      <c r="T31" s="13"/>
      <c r="U31" s="13"/>
      <c r="V31" s="13"/>
      <c r="W31" s="13"/>
      <c r="X31" s="13"/>
      <c r="Y31" s="13"/>
      <c r="Z31" s="13"/>
      <c r="AA31" s="1"/>
      <c r="AB31" s="13" t="s">
        <v>18</v>
      </c>
      <c r="AC31" s="13"/>
      <c r="AD31" s="13"/>
      <c r="AE31" s="13"/>
      <c r="AF31" s="13"/>
      <c r="AG31" s="13"/>
      <c r="AH31" s="13"/>
      <c r="AI31" s="13"/>
      <c r="AJ31" s="5"/>
      <c r="AK31" s="5"/>
    </row>
    <row r="32" spans="1:37" ht="14.4">
      <c r="A32" s="12" t="s">
        <v>10</v>
      </c>
      <c r="B32" s="12"/>
      <c r="C32" s="11" t="s">
        <v>1</v>
      </c>
      <c r="D32" s="11"/>
      <c r="E32" s="11" t="s">
        <v>2</v>
      </c>
      <c r="F32" s="11"/>
      <c r="G32" s="11" t="s">
        <v>0</v>
      </c>
      <c r="H32" s="11"/>
      <c r="I32" s="1"/>
      <c r="J32" s="12" t="s">
        <v>10</v>
      </c>
      <c r="K32" s="12"/>
      <c r="L32" s="11" t="s">
        <v>1</v>
      </c>
      <c r="M32" s="11"/>
      <c r="N32" s="11" t="s">
        <v>2</v>
      </c>
      <c r="O32" s="11"/>
      <c r="P32" s="11" t="s">
        <v>0</v>
      </c>
      <c r="Q32" s="11"/>
      <c r="R32" s="1"/>
      <c r="S32" s="12" t="s">
        <v>10</v>
      </c>
      <c r="T32" s="12"/>
      <c r="U32" s="11" t="s">
        <v>1</v>
      </c>
      <c r="V32" s="11"/>
      <c r="W32" s="11" t="s">
        <v>2</v>
      </c>
      <c r="X32" s="11"/>
      <c r="Y32" s="11" t="s">
        <v>0</v>
      </c>
      <c r="Z32" s="11"/>
      <c r="AA32" s="1"/>
      <c r="AB32" s="12" t="s">
        <v>10</v>
      </c>
      <c r="AC32" s="12"/>
      <c r="AD32" s="11" t="s">
        <v>1</v>
      </c>
      <c r="AE32" s="11"/>
      <c r="AF32" s="11" t="s">
        <v>2</v>
      </c>
      <c r="AG32" s="11"/>
      <c r="AH32" s="11" t="s">
        <v>0</v>
      </c>
      <c r="AI32" s="11"/>
      <c r="AJ32" s="1"/>
      <c r="AK32" s="1"/>
    </row>
    <row r="33" spans="1:37" ht="28.8">
      <c r="A33" s="2" t="s">
        <v>3</v>
      </c>
      <c r="B33" s="2" t="s">
        <v>4</v>
      </c>
      <c r="C33" s="2" t="s">
        <v>3</v>
      </c>
      <c r="D33" s="2" t="s">
        <v>4</v>
      </c>
      <c r="E33" s="2" t="s">
        <v>3</v>
      </c>
      <c r="F33" s="2" t="s">
        <v>4</v>
      </c>
      <c r="G33" s="2" t="s">
        <v>3</v>
      </c>
      <c r="H33" s="2" t="s">
        <v>4</v>
      </c>
      <c r="I33" s="1"/>
      <c r="J33" s="2" t="s">
        <v>3</v>
      </c>
      <c r="K33" s="2" t="s">
        <v>4</v>
      </c>
      <c r="L33" s="2" t="s">
        <v>3</v>
      </c>
      <c r="M33" s="2" t="s">
        <v>4</v>
      </c>
      <c r="N33" s="2" t="s">
        <v>3</v>
      </c>
      <c r="O33" s="2" t="s">
        <v>4</v>
      </c>
      <c r="P33" s="2" t="s">
        <v>3</v>
      </c>
      <c r="Q33" s="2" t="s">
        <v>4</v>
      </c>
      <c r="R33" s="1"/>
      <c r="S33" s="2" t="s">
        <v>3</v>
      </c>
      <c r="T33" s="2" t="s">
        <v>4</v>
      </c>
      <c r="U33" s="2" t="s">
        <v>3</v>
      </c>
      <c r="V33" s="2" t="s">
        <v>4</v>
      </c>
      <c r="W33" s="2" t="s">
        <v>3</v>
      </c>
      <c r="X33" s="2" t="s">
        <v>4</v>
      </c>
      <c r="Y33" s="2" t="s">
        <v>3</v>
      </c>
      <c r="Z33" s="2" t="s">
        <v>4</v>
      </c>
      <c r="AA33" s="1"/>
      <c r="AB33" s="2" t="s">
        <v>3</v>
      </c>
      <c r="AC33" s="2" t="s">
        <v>4</v>
      </c>
      <c r="AD33" s="2" t="s">
        <v>3</v>
      </c>
      <c r="AE33" s="2" t="s">
        <v>4</v>
      </c>
      <c r="AF33" s="2" t="s">
        <v>3</v>
      </c>
      <c r="AG33" s="2" t="s">
        <v>4</v>
      </c>
      <c r="AH33" s="2" t="s">
        <v>3</v>
      </c>
      <c r="AI33" s="2" t="s">
        <v>4</v>
      </c>
      <c r="AJ33" s="1"/>
      <c r="AK33" s="1"/>
    </row>
    <row r="34" spans="1:37">
      <c r="A34" s="5">
        <v>68350</v>
      </c>
      <c r="B34" s="5">
        <v>68350</v>
      </c>
      <c r="C34" s="5">
        <v>70285</v>
      </c>
      <c r="D34" s="5">
        <v>70286</v>
      </c>
      <c r="E34" s="5">
        <v>99873</v>
      </c>
      <c r="F34" s="5">
        <v>99878</v>
      </c>
      <c r="G34" s="4">
        <v>100344</v>
      </c>
      <c r="H34" s="4">
        <v>100344</v>
      </c>
      <c r="I34" s="1"/>
      <c r="J34" s="5">
        <v>34241</v>
      </c>
      <c r="K34" s="5">
        <v>34241</v>
      </c>
      <c r="L34" s="6">
        <v>34631</v>
      </c>
      <c r="M34" s="6">
        <v>34632</v>
      </c>
      <c r="N34" s="5">
        <v>49924</v>
      </c>
      <c r="O34" s="5">
        <v>49930</v>
      </c>
      <c r="P34" s="5">
        <v>50074</v>
      </c>
      <c r="Q34" s="5">
        <v>50079</v>
      </c>
      <c r="R34" s="5"/>
      <c r="S34" s="5">
        <v>6905</v>
      </c>
      <c r="T34" s="5">
        <v>6905</v>
      </c>
      <c r="U34" s="5">
        <v>7154</v>
      </c>
      <c r="V34" s="5">
        <v>7154</v>
      </c>
      <c r="W34" s="5">
        <v>9835</v>
      </c>
      <c r="X34" s="5">
        <v>9835</v>
      </c>
      <c r="Y34" s="5">
        <v>10022</v>
      </c>
      <c r="Z34" s="5">
        <v>10022</v>
      </c>
      <c r="AA34" s="5"/>
      <c r="AB34" s="5">
        <v>635</v>
      </c>
      <c r="AC34" s="5">
        <v>635</v>
      </c>
      <c r="AD34" s="5">
        <v>661</v>
      </c>
      <c r="AE34" s="5">
        <v>661</v>
      </c>
      <c r="AF34" s="5">
        <v>974</v>
      </c>
      <c r="AG34" s="5">
        <v>974</v>
      </c>
      <c r="AH34" s="5">
        <v>976</v>
      </c>
      <c r="AI34" s="5">
        <v>976</v>
      </c>
      <c r="AJ34" s="5"/>
      <c r="AK34" s="1"/>
    </row>
    <row r="35" spans="1:37">
      <c r="A35" s="5">
        <v>68077</v>
      </c>
      <c r="B35" s="5">
        <v>68075</v>
      </c>
      <c r="C35" s="5">
        <v>70402</v>
      </c>
      <c r="D35" s="5">
        <v>70403</v>
      </c>
      <c r="E35" s="5">
        <v>99895</v>
      </c>
      <c r="F35" s="5">
        <v>99899</v>
      </c>
      <c r="G35" s="4">
        <v>100523</v>
      </c>
      <c r="H35" s="4">
        <v>100526</v>
      </c>
      <c r="I35" s="5"/>
      <c r="J35" s="5">
        <v>33865</v>
      </c>
      <c r="K35" s="5">
        <v>33866</v>
      </c>
      <c r="L35" s="6">
        <v>34121</v>
      </c>
      <c r="M35" s="6">
        <v>34122</v>
      </c>
      <c r="N35" s="5">
        <v>50096</v>
      </c>
      <c r="O35" s="5">
        <v>50102</v>
      </c>
      <c r="P35" s="5">
        <v>50293</v>
      </c>
      <c r="Q35" s="5">
        <v>50296</v>
      </c>
      <c r="R35" s="5"/>
      <c r="S35" s="5">
        <v>6916</v>
      </c>
      <c r="T35" s="5">
        <v>6914</v>
      </c>
      <c r="U35" s="5">
        <v>7172</v>
      </c>
      <c r="V35" s="5">
        <v>7171</v>
      </c>
      <c r="W35" s="5">
        <v>9447</v>
      </c>
      <c r="X35" s="5">
        <v>9447</v>
      </c>
      <c r="Y35" s="5">
        <v>10036</v>
      </c>
      <c r="Z35" s="5">
        <v>10036</v>
      </c>
      <c r="AA35" s="5"/>
      <c r="AB35" s="5">
        <v>681</v>
      </c>
      <c r="AC35" s="5">
        <v>681</v>
      </c>
      <c r="AD35" s="5">
        <v>717</v>
      </c>
      <c r="AE35" s="5">
        <v>717</v>
      </c>
      <c r="AF35" s="5">
        <v>967</v>
      </c>
      <c r="AG35" s="5">
        <v>967</v>
      </c>
      <c r="AH35" s="5">
        <v>989</v>
      </c>
      <c r="AI35" s="5">
        <v>989</v>
      </c>
      <c r="AJ35" s="5"/>
      <c r="AK35" s="1"/>
    </row>
    <row r="36" spans="1:37" s="6" customFormat="1" ht="13.2">
      <c r="A36" s="5">
        <v>68196</v>
      </c>
      <c r="B36" s="5">
        <v>68195</v>
      </c>
      <c r="C36" s="5">
        <v>69513</v>
      </c>
      <c r="D36" s="5">
        <v>69514</v>
      </c>
      <c r="E36" s="5">
        <v>100060</v>
      </c>
      <c r="F36" s="5">
        <v>100063</v>
      </c>
      <c r="G36" s="4">
        <v>99692</v>
      </c>
      <c r="H36" s="4">
        <v>99696</v>
      </c>
      <c r="I36" s="5"/>
      <c r="J36" s="5">
        <v>34478</v>
      </c>
      <c r="K36" s="5">
        <v>34478</v>
      </c>
      <c r="L36" s="6">
        <v>34833</v>
      </c>
      <c r="M36" s="6">
        <v>34834</v>
      </c>
      <c r="N36" s="5">
        <v>50222</v>
      </c>
      <c r="O36" s="5">
        <v>50227</v>
      </c>
      <c r="P36" s="5">
        <v>50491</v>
      </c>
      <c r="Q36" s="5">
        <v>50495</v>
      </c>
      <c r="R36" s="5"/>
      <c r="S36" s="5">
        <v>6970</v>
      </c>
      <c r="T36" s="5">
        <v>6969</v>
      </c>
      <c r="U36" s="5">
        <v>7171</v>
      </c>
      <c r="V36" s="5">
        <v>7171</v>
      </c>
      <c r="W36" s="5">
        <v>9822</v>
      </c>
      <c r="X36" s="5">
        <v>9822</v>
      </c>
      <c r="Y36" s="5">
        <v>9990</v>
      </c>
      <c r="Z36" s="5">
        <v>9990</v>
      </c>
      <c r="AA36" s="5"/>
      <c r="AB36" s="5">
        <v>674</v>
      </c>
      <c r="AC36" s="5">
        <v>673</v>
      </c>
      <c r="AD36" s="5">
        <v>713</v>
      </c>
      <c r="AE36" s="5">
        <v>712</v>
      </c>
      <c r="AF36" s="5">
        <v>1003</v>
      </c>
      <c r="AG36" s="5">
        <v>1003</v>
      </c>
      <c r="AH36" s="5">
        <v>954</v>
      </c>
      <c r="AI36" s="5">
        <v>953</v>
      </c>
      <c r="AJ36" s="5"/>
      <c r="AK36" s="5"/>
    </row>
    <row r="37" spans="1:37" s="6" customFormat="1" ht="13.2">
      <c r="A37" s="5">
        <v>66594</v>
      </c>
      <c r="B37" s="5">
        <v>66593</v>
      </c>
      <c r="C37" s="5">
        <v>68511</v>
      </c>
      <c r="D37" s="5">
        <v>68512</v>
      </c>
      <c r="E37" s="5">
        <v>99975</v>
      </c>
      <c r="F37" s="5">
        <v>99978</v>
      </c>
      <c r="G37" s="4">
        <v>100313</v>
      </c>
      <c r="H37" s="4">
        <v>100315</v>
      </c>
      <c r="I37" s="5"/>
      <c r="J37" s="5">
        <v>33923</v>
      </c>
      <c r="K37" s="5">
        <v>33923</v>
      </c>
      <c r="L37" s="6">
        <v>34352</v>
      </c>
      <c r="M37" s="6">
        <v>34353</v>
      </c>
      <c r="N37" s="5">
        <v>50119</v>
      </c>
      <c r="O37" s="5">
        <v>50124</v>
      </c>
      <c r="P37" s="5">
        <v>50249</v>
      </c>
      <c r="Q37" s="5">
        <v>50252</v>
      </c>
      <c r="R37" s="5"/>
      <c r="S37" s="5">
        <v>6961</v>
      </c>
      <c r="T37" s="5">
        <v>6961</v>
      </c>
      <c r="U37" s="5">
        <v>7158</v>
      </c>
      <c r="V37" s="5">
        <v>7158</v>
      </c>
      <c r="W37" s="5">
        <v>9998</v>
      </c>
      <c r="X37" s="5">
        <v>9998</v>
      </c>
      <c r="Y37" s="5">
        <v>10052</v>
      </c>
      <c r="Z37" s="5">
        <v>10051</v>
      </c>
      <c r="AA37" s="5"/>
      <c r="AB37" s="5">
        <v>649</v>
      </c>
      <c r="AC37" s="5">
        <v>648</v>
      </c>
      <c r="AD37" s="5">
        <v>688</v>
      </c>
      <c r="AE37" s="5">
        <v>688</v>
      </c>
      <c r="AF37" s="5">
        <v>954</v>
      </c>
      <c r="AG37" s="5">
        <v>954</v>
      </c>
      <c r="AH37" s="5">
        <v>993</v>
      </c>
      <c r="AI37" s="5">
        <v>993</v>
      </c>
      <c r="AJ37" s="5"/>
      <c r="AK37" s="5"/>
    </row>
    <row r="38" spans="1:37" s="6" customFormat="1" ht="13.2">
      <c r="A38" s="5">
        <v>67938</v>
      </c>
      <c r="B38" s="5">
        <v>67937</v>
      </c>
      <c r="C38" s="5">
        <v>70476</v>
      </c>
      <c r="D38" s="5">
        <v>70477</v>
      </c>
      <c r="E38" s="5">
        <v>99864</v>
      </c>
      <c r="F38" s="5">
        <v>99868</v>
      </c>
      <c r="G38" s="4">
        <v>100149</v>
      </c>
      <c r="H38" s="4">
        <v>100152</v>
      </c>
      <c r="I38" s="5"/>
      <c r="J38" s="5">
        <v>34434</v>
      </c>
      <c r="K38" s="5">
        <v>34434</v>
      </c>
      <c r="L38" s="6">
        <v>35295</v>
      </c>
      <c r="M38" s="6">
        <v>35296</v>
      </c>
      <c r="N38" s="5">
        <v>49859</v>
      </c>
      <c r="O38" s="5">
        <v>49864</v>
      </c>
      <c r="P38" s="5">
        <v>50387</v>
      </c>
      <c r="Q38" s="5">
        <v>50390</v>
      </c>
      <c r="R38" s="5"/>
      <c r="S38" s="5">
        <v>6839</v>
      </c>
      <c r="T38" s="5">
        <v>6838</v>
      </c>
      <c r="U38" s="5">
        <v>7027</v>
      </c>
      <c r="V38" s="5">
        <v>7027</v>
      </c>
      <c r="W38" s="5">
        <v>9965</v>
      </c>
      <c r="X38" s="5">
        <v>9965</v>
      </c>
      <c r="Y38" s="5">
        <v>10035</v>
      </c>
      <c r="Z38" s="5">
        <v>10034</v>
      </c>
      <c r="AA38" s="5"/>
      <c r="AB38" s="5">
        <v>680</v>
      </c>
      <c r="AC38" s="5">
        <v>679</v>
      </c>
      <c r="AD38" s="5">
        <v>710</v>
      </c>
      <c r="AE38" s="5">
        <v>710</v>
      </c>
      <c r="AF38" s="5">
        <v>980</v>
      </c>
      <c r="AG38" s="5">
        <v>979</v>
      </c>
      <c r="AH38" s="5">
        <v>974</v>
      </c>
      <c r="AI38" s="5">
        <v>973</v>
      </c>
      <c r="AJ38" s="5"/>
      <c r="AK38" s="5"/>
    </row>
    <row r="39" spans="1:37" s="6" customFormat="1" ht="13.2">
      <c r="A39" s="5">
        <v>68421</v>
      </c>
      <c r="B39" s="5">
        <v>68421</v>
      </c>
      <c r="C39" s="5">
        <v>70360</v>
      </c>
      <c r="D39" s="5">
        <v>70363</v>
      </c>
      <c r="E39" s="5">
        <v>99967</v>
      </c>
      <c r="F39" s="5">
        <v>99970</v>
      </c>
      <c r="G39" s="4">
        <v>100095</v>
      </c>
      <c r="H39" s="4">
        <v>100098</v>
      </c>
      <c r="I39" s="5"/>
      <c r="J39" s="5">
        <v>32845</v>
      </c>
      <c r="K39" s="5">
        <v>32845</v>
      </c>
      <c r="L39" s="6">
        <v>33889</v>
      </c>
      <c r="M39" s="6">
        <v>33890</v>
      </c>
      <c r="N39" s="5">
        <v>50194</v>
      </c>
      <c r="O39" s="5">
        <v>50200</v>
      </c>
      <c r="P39" s="5">
        <v>50257</v>
      </c>
      <c r="Q39" s="5">
        <v>50359</v>
      </c>
      <c r="R39" s="5"/>
      <c r="S39" s="5">
        <v>6859</v>
      </c>
      <c r="T39" s="5">
        <v>6858</v>
      </c>
      <c r="U39" s="5">
        <v>7101</v>
      </c>
      <c r="V39" s="5">
        <v>7101</v>
      </c>
      <c r="W39" s="5">
        <v>10011</v>
      </c>
      <c r="X39" s="5">
        <v>10011</v>
      </c>
      <c r="Y39" s="5">
        <v>10114</v>
      </c>
      <c r="Z39" s="5">
        <v>10114</v>
      </c>
      <c r="AA39" s="5"/>
      <c r="AB39" s="5">
        <v>655</v>
      </c>
      <c r="AC39" s="5">
        <v>655</v>
      </c>
      <c r="AD39" s="5">
        <v>700</v>
      </c>
      <c r="AE39" s="5">
        <v>701</v>
      </c>
      <c r="AF39" s="5">
        <v>979</v>
      </c>
      <c r="AG39" s="5">
        <v>980</v>
      </c>
      <c r="AH39" s="5">
        <v>972</v>
      </c>
      <c r="AI39" s="5">
        <v>971</v>
      </c>
      <c r="AJ39" s="5"/>
      <c r="AK39" s="5"/>
    </row>
    <row r="40" spans="1:37" s="6" customFormat="1" ht="13.2">
      <c r="A40" s="5">
        <v>67697</v>
      </c>
      <c r="B40" s="5">
        <v>67697</v>
      </c>
      <c r="C40" s="5">
        <v>70668</v>
      </c>
      <c r="D40" s="5">
        <v>70669</v>
      </c>
      <c r="E40" s="5">
        <v>99993</v>
      </c>
      <c r="F40" s="5">
        <v>99999</v>
      </c>
      <c r="G40" s="4">
        <v>100565</v>
      </c>
      <c r="H40" s="4">
        <v>100568</v>
      </c>
      <c r="I40" s="5"/>
      <c r="J40" s="5">
        <v>32862</v>
      </c>
      <c r="K40" s="5">
        <v>32861</v>
      </c>
      <c r="L40" s="6">
        <v>34344</v>
      </c>
      <c r="M40" s="6">
        <v>34345</v>
      </c>
      <c r="N40" s="5">
        <v>50067</v>
      </c>
      <c r="O40" s="5">
        <v>50073</v>
      </c>
      <c r="P40" s="5">
        <v>50200</v>
      </c>
      <c r="Q40" s="5">
        <v>50203</v>
      </c>
      <c r="R40" s="5"/>
      <c r="S40" s="5">
        <v>6903</v>
      </c>
      <c r="T40" s="5">
        <v>6904</v>
      </c>
      <c r="U40" s="5">
        <v>7075</v>
      </c>
      <c r="V40" s="5">
        <v>7075</v>
      </c>
      <c r="W40" s="5">
        <v>9999</v>
      </c>
      <c r="X40" s="5">
        <v>9999</v>
      </c>
      <c r="Y40" s="5">
        <v>9962</v>
      </c>
      <c r="Z40" s="5">
        <v>9962</v>
      </c>
      <c r="AA40" s="5"/>
      <c r="AB40" s="5">
        <v>671</v>
      </c>
      <c r="AC40" s="5">
        <v>670</v>
      </c>
      <c r="AD40" s="5">
        <v>706</v>
      </c>
      <c r="AE40" s="5">
        <v>707</v>
      </c>
      <c r="AF40" s="5">
        <v>982</v>
      </c>
      <c r="AG40" s="5">
        <v>983</v>
      </c>
      <c r="AH40" s="5">
        <v>960</v>
      </c>
      <c r="AI40" s="5">
        <v>960</v>
      </c>
      <c r="AJ40" s="5"/>
      <c r="AK40" s="5"/>
    </row>
    <row r="41" spans="1:37" s="6" customFormat="1" ht="13.2">
      <c r="A41" s="5">
        <v>68012</v>
      </c>
      <c r="B41" s="5">
        <v>68011</v>
      </c>
      <c r="C41" s="5">
        <v>68661</v>
      </c>
      <c r="D41" s="5">
        <v>68663</v>
      </c>
      <c r="E41" s="5">
        <v>99985</v>
      </c>
      <c r="F41" s="5">
        <v>99991</v>
      </c>
      <c r="G41" s="4">
        <v>100239</v>
      </c>
      <c r="H41" s="4">
        <v>100242</v>
      </c>
      <c r="I41" s="5"/>
      <c r="J41" s="5">
        <v>33159</v>
      </c>
      <c r="K41" s="5">
        <v>33159</v>
      </c>
      <c r="L41" s="6">
        <v>33860</v>
      </c>
      <c r="M41" s="6">
        <v>33861</v>
      </c>
      <c r="N41" s="5">
        <v>50167</v>
      </c>
      <c r="O41" s="5">
        <v>50170</v>
      </c>
      <c r="P41" s="5">
        <v>50355</v>
      </c>
      <c r="Q41" s="5">
        <v>50358</v>
      </c>
      <c r="R41" s="5"/>
      <c r="S41" s="5">
        <v>6940</v>
      </c>
      <c r="T41" s="5">
        <v>6940</v>
      </c>
      <c r="U41" s="5">
        <v>7143</v>
      </c>
      <c r="V41" s="5">
        <v>7143</v>
      </c>
      <c r="W41" s="5">
        <v>10023</v>
      </c>
      <c r="X41" s="5">
        <v>10023</v>
      </c>
      <c r="Y41" s="5">
        <v>10133</v>
      </c>
      <c r="Z41" s="5">
        <v>10133</v>
      </c>
      <c r="AA41" s="5"/>
      <c r="AB41" s="5">
        <v>692</v>
      </c>
      <c r="AC41" s="5">
        <v>691</v>
      </c>
      <c r="AD41" s="5">
        <v>705</v>
      </c>
      <c r="AE41" s="5">
        <v>704</v>
      </c>
      <c r="AF41" s="5">
        <v>961</v>
      </c>
      <c r="AG41" s="5">
        <v>961</v>
      </c>
      <c r="AH41" s="5">
        <v>1005</v>
      </c>
      <c r="AI41" s="5">
        <v>1005</v>
      </c>
      <c r="AJ41" s="5"/>
      <c r="AK41" s="5"/>
    </row>
    <row r="42" spans="1:37" s="6" customFormat="1" ht="13.2">
      <c r="A42" s="5">
        <v>68406</v>
      </c>
      <c r="B42" s="5">
        <v>68405</v>
      </c>
      <c r="C42" s="5">
        <v>70247</v>
      </c>
      <c r="D42" s="5">
        <v>70249</v>
      </c>
      <c r="E42" s="5">
        <v>99757</v>
      </c>
      <c r="F42" s="5">
        <v>99762</v>
      </c>
      <c r="G42" s="5">
        <v>100252</v>
      </c>
      <c r="H42" s="5">
        <v>100254</v>
      </c>
      <c r="I42" s="5"/>
      <c r="J42" s="5">
        <v>34134</v>
      </c>
      <c r="K42" s="5">
        <v>34134</v>
      </c>
      <c r="L42" s="6">
        <v>34937</v>
      </c>
      <c r="M42" s="6">
        <v>34939</v>
      </c>
      <c r="N42" s="5">
        <v>50202</v>
      </c>
      <c r="O42" s="5">
        <v>50206</v>
      </c>
      <c r="P42" s="5">
        <v>49890</v>
      </c>
      <c r="Q42" s="5">
        <v>49896</v>
      </c>
      <c r="R42" s="5"/>
      <c r="S42" s="5">
        <v>6638</v>
      </c>
      <c r="T42" s="5">
        <v>6638</v>
      </c>
      <c r="U42" s="5">
        <v>6818</v>
      </c>
      <c r="V42" s="5">
        <v>6818</v>
      </c>
      <c r="W42" s="5">
        <v>9846</v>
      </c>
      <c r="X42" s="5">
        <v>9846</v>
      </c>
      <c r="Y42" s="5">
        <v>10112</v>
      </c>
      <c r="Z42" s="5">
        <v>10111</v>
      </c>
      <c r="AA42" s="5"/>
      <c r="AB42" s="5">
        <v>658</v>
      </c>
      <c r="AC42" s="5">
        <v>658</v>
      </c>
      <c r="AD42" s="5">
        <v>710</v>
      </c>
      <c r="AE42" s="5">
        <v>709</v>
      </c>
      <c r="AF42" s="5">
        <v>961</v>
      </c>
      <c r="AG42" s="5">
        <v>962</v>
      </c>
      <c r="AH42" s="5">
        <v>957</v>
      </c>
      <c r="AI42" s="5">
        <v>957</v>
      </c>
      <c r="AJ42" s="5"/>
      <c r="AK42" s="5"/>
    </row>
    <row r="43" spans="1:37" s="6" customFormat="1" ht="13.2">
      <c r="A43" s="5">
        <v>68367</v>
      </c>
      <c r="B43" s="5">
        <v>68367</v>
      </c>
      <c r="C43" s="5">
        <v>68422</v>
      </c>
      <c r="D43" s="5">
        <v>68423</v>
      </c>
      <c r="E43" s="5">
        <v>100023</v>
      </c>
      <c r="F43" s="5">
        <v>100027</v>
      </c>
      <c r="G43" s="5">
        <v>100246</v>
      </c>
      <c r="H43" s="5">
        <v>100250</v>
      </c>
      <c r="I43" s="5"/>
      <c r="J43" s="5">
        <v>33930</v>
      </c>
      <c r="K43" s="5">
        <v>33930</v>
      </c>
      <c r="L43" s="6">
        <v>34278</v>
      </c>
      <c r="M43" s="6">
        <v>34280</v>
      </c>
      <c r="N43" s="5">
        <v>50105</v>
      </c>
      <c r="O43" s="5">
        <v>50108</v>
      </c>
      <c r="P43" s="5">
        <v>49603</v>
      </c>
      <c r="Q43" s="5">
        <v>49607</v>
      </c>
      <c r="R43" s="5"/>
      <c r="S43" s="5">
        <v>6941</v>
      </c>
      <c r="T43" s="5">
        <v>6940</v>
      </c>
      <c r="U43" s="5">
        <v>7180</v>
      </c>
      <c r="V43" s="5">
        <v>7179</v>
      </c>
      <c r="W43" s="5">
        <v>9937</v>
      </c>
      <c r="X43" s="5">
        <v>9937</v>
      </c>
      <c r="Y43" s="5">
        <v>9932</v>
      </c>
      <c r="Z43" s="5">
        <v>9931</v>
      </c>
      <c r="AA43" s="5"/>
      <c r="AB43" s="5">
        <v>699</v>
      </c>
      <c r="AC43" s="5">
        <v>699</v>
      </c>
      <c r="AD43" s="5">
        <v>706</v>
      </c>
      <c r="AE43" s="5">
        <v>706</v>
      </c>
      <c r="AF43" s="5">
        <v>966</v>
      </c>
      <c r="AG43" s="5">
        <v>967</v>
      </c>
      <c r="AH43" s="5">
        <v>960</v>
      </c>
      <c r="AI43" s="5">
        <v>960</v>
      </c>
      <c r="AJ43" s="5"/>
      <c r="AK43" s="5"/>
    </row>
    <row r="44" spans="1:37" s="6" customFormat="1" ht="14.4">
      <c r="A44" s="3">
        <f>SUM(A34:A43)/10</f>
        <v>68005.8</v>
      </c>
      <c r="B44" s="3">
        <f>SUM(B34:B43)/10</f>
        <v>68005.100000000006</v>
      </c>
      <c r="C44" s="7">
        <f t="shared" ref="C44:H44" si="8">((SUM(C34:C43)/10)- $A44)</f>
        <v>1748.6999999999971</v>
      </c>
      <c r="D44" s="7">
        <f t="shared" si="8"/>
        <v>1750.0999999999913</v>
      </c>
      <c r="E44" s="7">
        <f t="shared" si="8"/>
        <v>31933.399999999994</v>
      </c>
      <c r="F44" s="7">
        <f t="shared" si="8"/>
        <v>31937.699999999997</v>
      </c>
      <c r="G44" s="7">
        <f t="shared" si="8"/>
        <v>32236</v>
      </c>
      <c r="H44" s="7">
        <f t="shared" si="8"/>
        <v>32238.699999999997</v>
      </c>
      <c r="I44" s="5"/>
      <c r="J44" s="3">
        <f>SUM(J34:J43)/10</f>
        <v>33787.1</v>
      </c>
      <c r="K44" s="3">
        <f>SUM(K34:K43)/10</f>
        <v>33787.1</v>
      </c>
      <c r="L44" s="7">
        <f>((SUM(L34:L43)/10)- $J44)</f>
        <v>666.90000000000146</v>
      </c>
      <c r="M44" s="7">
        <f t="shared" ref="M44:Q44" si="9">((SUM(M34:M43)/10)- $J44)</f>
        <v>668.09999999999854</v>
      </c>
      <c r="N44" s="7">
        <f t="shared" si="9"/>
        <v>16308.400000000001</v>
      </c>
      <c r="O44" s="7">
        <f t="shared" si="9"/>
        <v>16313.300000000003</v>
      </c>
      <c r="P44" s="7">
        <f t="shared" si="9"/>
        <v>16392.800000000003</v>
      </c>
      <c r="Q44" s="7">
        <f t="shared" si="9"/>
        <v>16406.400000000001</v>
      </c>
      <c r="R44" s="5"/>
      <c r="S44" s="3">
        <f>SUM(S34:S43)/10</f>
        <v>6887.2</v>
      </c>
      <c r="T44" s="3">
        <f>SUM(T34:T43)/10</f>
        <v>6886.7</v>
      </c>
      <c r="U44" s="7">
        <f>((SUM(U34:U43)/10)- $S44)</f>
        <v>212.69999999999982</v>
      </c>
      <c r="V44" s="7">
        <f t="shared" ref="V44:Z44" si="10">((SUM(V34:V43)/10)- $S44)</f>
        <v>212.5</v>
      </c>
      <c r="W44" s="7">
        <f t="shared" si="10"/>
        <v>3001.0999999999995</v>
      </c>
      <c r="X44" s="7">
        <f t="shared" si="10"/>
        <v>3001.0999999999995</v>
      </c>
      <c r="Y44" s="7">
        <f t="shared" si="10"/>
        <v>3151.5999999999995</v>
      </c>
      <c r="Z44" s="7">
        <f t="shared" si="10"/>
        <v>3151.2</v>
      </c>
      <c r="AA44" s="5"/>
      <c r="AB44" s="3">
        <f>SUM(AB34:AB43)/10</f>
        <v>669.4</v>
      </c>
      <c r="AC44" s="3">
        <f>SUM(AC34:AC43)/10</f>
        <v>668.9</v>
      </c>
      <c r="AD44" s="7">
        <f>((SUM(AD34:AD43)/10)- $AB44)</f>
        <v>32.200000000000045</v>
      </c>
      <c r="AE44" s="7">
        <f t="shared" ref="AE44:AI44" si="11">((SUM(AE34:AE43)/10)- $AB44)</f>
        <v>32.100000000000023</v>
      </c>
      <c r="AF44" s="7">
        <f t="shared" si="11"/>
        <v>303.30000000000007</v>
      </c>
      <c r="AG44" s="7">
        <f t="shared" si="11"/>
        <v>303.60000000000002</v>
      </c>
      <c r="AH44" s="7">
        <f t="shared" si="11"/>
        <v>304.60000000000002</v>
      </c>
      <c r="AI44" s="7">
        <f t="shared" si="11"/>
        <v>304.30000000000007</v>
      </c>
      <c r="AJ44" s="5"/>
      <c r="AK44" s="5"/>
    </row>
    <row r="45" spans="1:37" s="6" customFormat="1">
      <c r="A45" s="1"/>
      <c r="B45" s="1"/>
      <c r="C45" s="1"/>
      <c r="D45" s="1"/>
      <c r="E45" s="1"/>
      <c r="F45" s="1"/>
      <c r="G45" s="1"/>
      <c r="H45" s="1"/>
      <c r="I45" s="5"/>
      <c r="J45" s="1"/>
      <c r="K45" s="1"/>
      <c r="L45" s="1"/>
      <c r="M45" s="1"/>
      <c r="N45" s="1"/>
      <c r="O45" s="1"/>
      <c r="P45" s="1"/>
      <c r="Q45" s="1"/>
      <c r="R45" s="5"/>
      <c r="S45" s="1"/>
      <c r="T45" s="1"/>
      <c r="U45" s="1"/>
      <c r="V45" s="1"/>
      <c r="W45" s="1"/>
      <c r="X45" s="1"/>
      <c r="Y45" s="1"/>
      <c r="Z45" s="1"/>
      <c r="AA45" s="5"/>
      <c r="AB45" s="1"/>
      <c r="AC45" s="1"/>
      <c r="AD45" s="1"/>
      <c r="AE45" s="1"/>
      <c r="AF45" s="1"/>
      <c r="AG45" s="1"/>
      <c r="AH45" s="1"/>
      <c r="AI45" s="1"/>
      <c r="AJ45" s="5"/>
      <c r="AK45" s="5"/>
    </row>
    <row r="46" spans="1:37" s="6" customFormat="1">
      <c r="A46" s="13" t="s">
        <v>6</v>
      </c>
      <c r="B46" s="13"/>
      <c r="C46" s="13"/>
      <c r="D46" s="13"/>
      <c r="E46" s="13"/>
      <c r="F46" s="13"/>
      <c r="G46" s="13"/>
      <c r="H46" s="13"/>
      <c r="I46" s="5"/>
      <c r="J46" s="13" t="s">
        <v>19</v>
      </c>
      <c r="K46" s="13"/>
      <c r="L46" s="13"/>
      <c r="M46" s="13"/>
      <c r="N46" s="13"/>
      <c r="O46" s="13"/>
      <c r="P46" s="13"/>
      <c r="Q46" s="13"/>
      <c r="R46" s="1"/>
      <c r="S46" s="13" t="s">
        <v>20</v>
      </c>
      <c r="T46" s="13"/>
      <c r="U46" s="13"/>
      <c r="V46" s="13"/>
      <c r="W46" s="13"/>
      <c r="X46" s="13"/>
      <c r="Y46" s="13"/>
      <c r="Z46" s="13"/>
      <c r="AA46" s="1"/>
      <c r="AB46" s="13" t="s">
        <v>21</v>
      </c>
      <c r="AC46" s="13"/>
      <c r="AD46" s="13"/>
      <c r="AE46" s="13"/>
      <c r="AF46" s="13"/>
      <c r="AG46" s="13"/>
      <c r="AH46" s="13"/>
      <c r="AI46" s="13"/>
      <c r="AJ46" s="5"/>
      <c r="AK46" s="5"/>
    </row>
    <row r="47" spans="1:37" s="6" customFormat="1" ht="14.4">
      <c r="A47" s="12" t="s">
        <v>10</v>
      </c>
      <c r="B47" s="12"/>
      <c r="C47" s="11" t="s">
        <v>1</v>
      </c>
      <c r="D47" s="11"/>
      <c r="E47" s="11" t="s">
        <v>2</v>
      </c>
      <c r="F47" s="11"/>
      <c r="G47" s="11" t="s">
        <v>0</v>
      </c>
      <c r="H47" s="11"/>
      <c r="I47" s="1"/>
      <c r="J47" s="12" t="s">
        <v>10</v>
      </c>
      <c r="K47" s="12"/>
      <c r="L47" s="11" t="s">
        <v>1</v>
      </c>
      <c r="M47" s="11"/>
      <c r="N47" s="11" t="s">
        <v>2</v>
      </c>
      <c r="O47" s="11"/>
      <c r="P47" s="11" t="s">
        <v>0</v>
      </c>
      <c r="Q47" s="11"/>
      <c r="R47" s="1"/>
      <c r="S47" s="12" t="s">
        <v>10</v>
      </c>
      <c r="T47" s="12"/>
      <c r="U47" s="11" t="s">
        <v>1</v>
      </c>
      <c r="V47" s="11"/>
      <c r="W47" s="11" t="s">
        <v>2</v>
      </c>
      <c r="X47" s="11"/>
      <c r="Y47" s="11" t="s">
        <v>0</v>
      </c>
      <c r="Z47" s="11"/>
      <c r="AA47" s="1"/>
      <c r="AB47" s="12" t="s">
        <v>10</v>
      </c>
      <c r="AC47" s="12"/>
      <c r="AD47" s="11" t="s">
        <v>1</v>
      </c>
      <c r="AE47" s="11"/>
      <c r="AF47" s="11" t="s">
        <v>2</v>
      </c>
      <c r="AG47" s="11"/>
      <c r="AH47" s="11" t="s">
        <v>0</v>
      </c>
      <c r="AI47" s="11"/>
      <c r="AJ47" s="5"/>
      <c r="AK47" s="5"/>
    </row>
    <row r="48" spans="1:37" ht="28.8">
      <c r="A48" s="2" t="s">
        <v>3</v>
      </c>
      <c r="B48" s="2" t="s">
        <v>4</v>
      </c>
      <c r="C48" s="2" t="s">
        <v>3</v>
      </c>
      <c r="D48" s="2" t="s">
        <v>4</v>
      </c>
      <c r="E48" s="2" t="s">
        <v>3</v>
      </c>
      <c r="F48" s="2" t="s">
        <v>4</v>
      </c>
      <c r="G48" s="2" t="s">
        <v>3</v>
      </c>
      <c r="H48" s="2" t="s">
        <v>4</v>
      </c>
      <c r="I48" s="1"/>
      <c r="J48" s="2" t="s">
        <v>3</v>
      </c>
      <c r="K48" s="2" t="s">
        <v>4</v>
      </c>
      <c r="L48" s="2" t="s">
        <v>3</v>
      </c>
      <c r="M48" s="2" t="s">
        <v>4</v>
      </c>
      <c r="N48" s="2" t="s">
        <v>3</v>
      </c>
      <c r="O48" s="2" t="s">
        <v>4</v>
      </c>
      <c r="P48" s="2" t="s">
        <v>3</v>
      </c>
      <c r="Q48" s="2" t="s">
        <v>4</v>
      </c>
      <c r="R48" s="1"/>
      <c r="S48" s="2" t="s">
        <v>3</v>
      </c>
      <c r="T48" s="2" t="s">
        <v>4</v>
      </c>
      <c r="U48" s="2" t="s">
        <v>3</v>
      </c>
      <c r="V48" s="2" t="s">
        <v>4</v>
      </c>
      <c r="W48" s="2" t="s">
        <v>3</v>
      </c>
      <c r="X48" s="2" t="s">
        <v>4</v>
      </c>
      <c r="Y48" s="2" t="s">
        <v>3</v>
      </c>
      <c r="Z48" s="2" t="s">
        <v>4</v>
      </c>
      <c r="AA48" s="1"/>
      <c r="AB48" s="2" t="s">
        <v>3</v>
      </c>
      <c r="AC48" s="2" t="s">
        <v>4</v>
      </c>
      <c r="AD48" s="2" t="s">
        <v>3</v>
      </c>
      <c r="AE48" s="2" t="s">
        <v>4</v>
      </c>
      <c r="AF48" s="2" t="s">
        <v>3</v>
      </c>
      <c r="AG48" s="2" t="s">
        <v>4</v>
      </c>
      <c r="AH48" s="2" t="s">
        <v>3</v>
      </c>
      <c r="AI48" s="2" t="s">
        <v>4</v>
      </c>
      <c r="AJ48" s="1"/>
      <c r="AK48" s="1"/>
    </row>
    <row r="49" spans="1:37">
      <c r="A49" s="5">
        <v>131194</v>
      </c>
      <c r="B49" s="5">
        <v>131193</v>
      </c>
      <c r="C49" s="5">
        <v>132982</v>
      </c>
      <c r="D49" s="5">
        <v>132983</v>
      </c>
      <c r="E49" s="5">
        <v>170836</v>
      </c>
      <c r="F49" s="5">
        <v>170841</v>
      </c>
      <c r="G49" s="4">
        <v>171270</v>
      </c>
      <c r="H49" s="4">
        <v>171270</v>
      </c>
      <c r="I49" s="1"/>
      <c r="J49" s="5">
        <v>65321</v>
      </c>
      <c r="K49" s="5">
        <v>65320</v>
      </c>
      <c r="L49" s="5">
        <v>66051</v>
      </c>
      <c r="M49" s="5">
        <v>66052</v>
      </c>
      <c r="N49" s="5">
        <v>85516</v>
      </c>
      <c r="O49" s="5">
        <v>85520</v>
      </c>
      <c r="P49" s="4">
        <v>84911</v>
      </c>
      <c r="Q49" s="4">
        <v>84915</v>
      </c>
      <c r="R49" s="1"/>
      <c r="S49" s="5">
        <v>13126</v>
      </c>
      <c r="T49" s="5">
        <v>13125</v>
      </c>
      <c r="U49" s="5">
        <v>13098</v>
      </c>
      <c r="V49" s="5">
        <v>13098</v>
      </c>
      <c r="W49" s="5">
        <v>16823</v>
      </c>
      <c r="X49" s="5">
        <v>16823</v>
      </c>
      <c r="Y49" s="5">
        <v>17062</v>
      </c>
      <c r="Z49" s="5">
        <v>17062</v>
      </c>
      <c r="AA49" s="1"/>
      <c r="AB49" s="5">
        <v>1278</v>
      </c>
      <c r="AC49" s="5">
        <v>1277</v>
      </c>
      <c r="AD49" s="5">
        <v>1258</v>
      </c>
      <c r="AE49" s="5">
        <v>1258</v>
      </c>
      <c r="AF49" s="5">
        <v>1512</v>
      </c>
      <c r="AG49" s="5">
        <v>1512</v>
      </c>
      <c r="AH49" s="4">
        <v>1601</v>
      </c>
      <c r="AI49" s="4">
        <v>1602</v>
      </c>
      <c r="AJ49" s="5"/>
      <c r="AK49" s="1"/>
    </row>
    <row r="50" spans="1:37">
      <c r="A50" s="5">
        <v>130247</v>
      </c>
      <c r="B50" s="5">
        <v>130245</v>
      </c>
      <c r="C50" s="5">
        <v>132046</v>
      </c>
      <c r="D50" s="5">
        <v>132046</v>
      </c>
      <c r="E50" s="5">
        <v>172406</v>
      </c>
      <c r="F50" s="5">
        <v>172410</v>
      </c>
      <c r="G50" s="4">
        <v>171405</v>
      </c>
      <c r="H50" s="4">
        <v>171407</v>
      </c>
      <c r="I50" s="1"/>
      <c r="J50" s="5">
        <v>66214</v>
      </c>
      <c r="K50" s="5">
        <v>66215</v>
      </c>
      <c r="L50" s="5">
        <v>65126</v>
      </c>
      <c r="M50" s="5">
        <v>65126</v>
      </c>
      <c r="N50" s="5">
        <v>84307</v>
      </c>
      <c r="O50" s="5">
        <v>84315</v>
      </c>
      <c r="P50" s="5">
        <v>85888</v>
      </c>
      <c r="Q50" s="5">
        <v>85892</v>
      </c>
      <c r="R50" s="1"/>
      <c r="S50" s="5">
        <v>13203</v>
      </c>
      <c r="T50" s="5">
        <v>13203</v>
      </c>
      <c r="U50" s="5">
        <v>13205</v>
      </c>
      <c r="V50" s="5">
        <v>13205</v>
      </c>
      <c r="W50" s="5">
        <v>16944</v>
      </c>
      <c r="X50" s="5">
        <v>16945</v>
      </c>
      <c r="Y50" s="5">
        <v>17113</v>
      </c>
      <c r="Z50" s="5">
        <v>17112</v>
      </c>
      <c r="AA50" s="5"/>
      <c r="AB50" s="5">
        <v>1291</v>
      </c>
      <c r="AC50" s="5">
        <v>1290</v>
      </c>
      <c r="AD50" s="5">
        <v>1310</v>
      </c>
      <c r="AE50" s="5">
        <v>1309</v>
      </c>
      <c r="AF50" s="5">
        <v>1609</v>
      </c>
      <c r="AG50" s="5">
        <v>1610</v>
      </c>
      <c r="AH50" s="5">
        <v>1691</v>
      </c>
      <c r="AI50" s="5">
        <v>1690</v>
      </c>
      <c r="AJ50" s="5"/>
      <c r="AK50" s="1"/>
    </row>
    <row r="51" spans="1:37">
      <c r="A51" s="5">
        <v>132605</v>
      </c>
      <c r="B51" s="5">
        <v>132604</v>
      </c>
      <c r="C51" s="5">
        <v>132590</v>
      </c>
      <c r="D51" s="5">
        <v>132590</v>
      </c>
      <c r="E51" s="5">
        <v>167357</v>
      </c>
      <c r="F51" s="5">
        <v>167364</v>
      </c>
      <c r="G51" s="4">
        <v>172116</v>
      </c>
      <c r="H51" s="4">
        <v>172117</v>
      </c>
      <c r="I51" s="1"/>
      <c r="J51" s="5">
        <v>66010</v>
      </c>
      <c r="K51" s="5">
        <v>66011</v>
      </c>
      <c r="L51" s="5">
        <v>67946</v>
      </c>
      <c r="M51" s="5">
        <v>67946</v>
      </c>
      <c r="N51" s="5">
        <v>85118</v>
      </c>
      <c r="O51" s="5">
        <v>85125</v>
      </c>
      <c r="P51" s="5">
        <v>84355</v>
      </c>
      <c r="Q51" s="5">
        <v>84360</v>
      </c>
      <c r="R51" s="5"/>
      <c r="S51" s="5">
        <v>13203</v>
      </c>
      <c r="T51" s="5">
        <v>13203</v>
      </c>
      <c r="U51" s="5">
        <v>13249</v>
      </c>
      <c r="V51" s="5">
        <v>13249</v>
      </c>
      <c r="W51" s="5">
        <v>16664</v>
      </c>
      <c r="X51" s="5">
        <v>16665</v>
      </c>
      <c r="Y51" s="5">
        <v>16778</v>
      </c>
      <c r="Z51" s="5">
        <v>16778</v>
      </c>
      <c r="AA51" s="5"/>
      <c r="AB51" s="5">
        <v>1275</v>
      </c>
      <c r="AC51" s="5">
        <v>1274</v>
      </c>
      <c r="AD51" s="5">
        <v>1244</v>
      </c>
      <c r="AE51" s="5">
        <v>1244</v>
      </c>
      <c r="AF51" s="5">
        <v>1652</v>
      </c>
      <c r="AG51" s="5">
        <v>1652</v>
      </c>
      <c r="AH51" s="5">
        <v>1669</v>
      </c>
      <c r="AI51" s="5">
        <v>1669</v>
      </c>
      <c r="AJ51" s="5"/>
      <c r="AK51" s="1"/>
    </row>
    <row r="52" spans="1:37">
      <c r="A52" s="5">
        <v>132461</v>
      </c>
      <c r="B52" s="5">
        <v>132460</v>
      </c>
      <c r="C52" s="5">
        <v>131399</v>
      </c>
      <c r="D52" s="5">
        <v>131399</v>
      </c>
      <c r="E52" s="5">
        <v>171485</v>
      </c>
      <c r="F52" s="5">
        <v>171488</v>
      </c>
      <c r="G52" s="4">
        <v>171590</v>
      </c>
      <c r="H52" s="4">
        <v>171591</v>
      </c>
      <c r="I52" s="5"/>
      <c r="J52" s="5">
        <v>66023</v>
      </c>
      <c r="K52" s="5">
        <v>66022</v>
      </c>
      <c r="L52" s="5">
        <v>66213</v>
      </c>
      <c r="M52" s="5">
        <v>66212</v>
      </c>
      <c r="N52" s="5">
        <v>85339</v>
      </c>
      <c r="O52" s="5">
        <v>85345</v>
      </c>
      <c r="P52" s="5">
        <v>84438</v>
      </c>
      <c r="Q52" s="5">
        <v>84443</v>
      </c>
      <c r="R52" s="5"/>
      <c r="S52" s="5">
        <v>13182</v>
      </c>
      <c r="T52" s="5">
        <v>13182</v>
      </c>
      <c r="U52" s="5">
        <v>13192</v>
      </c>
      <c r="V52" s="5">
        <v>13192</v>
      </c>
      <c r="W52" s="5">
        <v>16804</v>
      </c>
      <c r="X52" s="5">
        <v>16804</v>
      </c>
      <c r="Y52" s="5">
        <v>16681</v>
      </c>
      <c r="Z52" s="5">
        <v>16680</v>
      </c>
      <c r="AA52" s="5"/>
      <c r="AB52" s="5">
        <v>1292</v>
      </c>
      <c r="AC52" s="5">
        <v>1291</v>
      </c>
      <c r="AD52" s="5">
        <v>1271</v>
      </c>
      <c r="AE52" s="5">
        <v>1271</v>
      </c>
      <c r="AF52" s="5">
        <v>1698</v>
      </c>
      <c r="AG52" s="5">
        <v>1698</v>
      </c>
      <c r="AH52" s="5">
        <v>1703</v>
      </c>
      <c r="AI52" s="5">
        <v>1703</v>
      </c>
      <c r="AJ52" s="5"/>
      <c r="AK52" s="1"/>
    </row>
    <row r="53" spans="1:37" s="6" customFormat="1" ht="13.2">
      <c r="A53" s="5">
        <v>132735</v>
      </c>
      <c r="B53" s="5">
        <v>132734</v>
      </c>
      <c r="C53" s="5">
        <v>132381</v>
      </c>
      <c r="D53" s="5">
        <v>132380</v>
      </c>
      <c r="E53" s="5">
        <v>169643</v>
      </c>
      <c r="F53" s="5">
        <v>169650</v>
      </c>
      <c r="G53" s="4">
        <v>173949</v>
      </c>
      <c r="H53" s="4">
        <v>173951</v>
      </c>
      <c r="I53" s="5"/>
      <c r="J53" s="5">
        <v>66234</v>
      </c>
      <c r="K53" s="5">
        <v>66234</v>
      </c>
      <c r="L53" s="5">
        <v>65849</v>
      </c>
      <c r="M53" s="5">
        <v>65848</v>
      </c>
      <c r="N53" s="5">
        <v>86446</v>
      </c>
      <c r="O53" s="5">
        <v>86452</v>
      </c>
      <c r="P53" s="5">
        <v>85643</v>
      </c>
      <c r="Q53" s="5">
        <v>85646</v>
      </c>
      <c r="R53" s="5"/>
      <c r="S53" s="5">
        <v>13042</v>
      </c>
      <c r="T53" s="5">
        <v>13042</v>
      </c>
      <c r="U53" s="5">
        <v>13151</v>
      </c>
      <c r="V53" s="5">
        <v>13151</v>
      </c>
      <c r="W53" s="5">
        <v>16726</v>
      </c>
      <c r="X53" s="5">
        <v>16726</v>
      </c>
      <c r="Y53" s="5">
        <v>16986</v>
      </c>
      <c r="Z53" s="5">
        <v>16985</v>
      </c>
      <c r="AA53" s="5"/>
      <c r="AB53" s="5">
        <v>1264</v>
      </c>
      <c r="AC53" s="5">
        <v>1264</v>
      </c>
      <c r="AD53" s="5">
        <v>1286</v>
      </c>
      <c r="AE53" s="5">
        <v>1287</v>
      </c>
      <c r="AF53" s="5">
        <v>1685</v>
      </c>
      <c r="AG53" s="5">
        <v>1685</v>
      </c>
      <c r="AH53" s="5">
        <v>1660</v>
      </c>
      <c r="AI53" s="5">
        <v>1660</v>
      </c>
      <c r="AJ53" s="5"/>
      <c r="AK53" s="5"/>
    </row>
    <row r="54" spans="1:37" s="6" customFormat="1" ht="13.2">
      <c r="A54" s="5">
        <v>132379</v>
      </c>
      <c r="B54" s="5">
        <v>132378</v>
      </c>
      <c r="C54" s="5">
        <v>132277</v>
      </c>
      <c r="D54" s="5">
        <v>132278</v>
      </c>
      <c r="E54" s="5">
        <v>171509</v>
      </c>
      <c r="F54" s="5">
        <v>171514</v>
      </c>
      <c r="G54" s="4">
        <v>173376</v>
      </c>
      <c r="H54" s="4">
        <v>173377</v>
      </c>
      <c r="I54" s="5"/>
      <c r="J54" s="5">
        <v>65877</v>
      </c>
      <c r="K54" s="5">
        <v>65877</v>
      </c>
      <c r="L54" s="5">
        <v>65066</v>
      </c>
      <c r="M54" s="5">
        <v>65066</v>
      </c>
      <c r="N54" s="5">
        <v>83844</v>
      </c>
      <c r="O54" s="5">
        <v>83852</v>
      </c>
      <c r="P54" s="5">
        <v>85777</v>
      </c>
      <c r="Q54" s="5">
        <v>85781</v>
      </c>
      <c r="R54" s="5"/>
      <c r="S54" s="5">
        <v>13161</v>
      </c>
      <c r="T54" s="5">
        <v>13161</v>
      </c>
      <c r="U54" s="5">
        <v>13133</v>
      </c>
      <c r="V54" s="5">
        <v>13133</v>
      </c>
      <c r="W54" s="5">
        <v>16869</v>
      </c>
      <c r="X54" s="5">
        <v>16869</v>
      </c>
      <c r="Y54" s="5">
        <v>16235</v>
      </c>
      <c r="Z54" s="5">
        <v>16234</v>
      </c>
      <c r="AA54" s="5"/>
      <c r="AB54" s="5">
        <v>1276</v>
      </c>
      <c r="AC54" s="5">
        <v>1277</v>
      </c>
      <c r="AD54" s="5">
        <v>1295</v>
      </c>
      <c r="AE54" s="5">
        <v>1296</v>
      </c>
      <c r="AF54" s="5">
        <v>1652</v>
      </c>
      <c r="AG54" s="5">
        <v>1652</v>
      </c>
      <c r="AH54" s="5">
        <v>1697</v>
      </c>
      <c r="AI54" s="5">
        <v>1697</v>
      </c>
      <c r="AJ54" s="5"/>
      <c r="AK54" s="5"/>
    </row>
    <row r="55" spans="1:37" s="6" customFormat="1" ht="13.2">
      <c r="A55" s="5">
        <v>132123</v>
      </c>
      <c r="B55" s="5">
        <v>132121</v>
      </c>
      <c r="C55" s="5">
        <v>131422</v>
      </c>
      <c r="D55" s="5">
        <v>131422</v>
      </c>
      <c r="E55" s="5">
        <v>167796</v>
      </c>
      <c r="F55" s="5">
        <v>167802</v>
      </c>
      <c r="G55" s="4">
        <v>174030</v>
      </c>
      <c r="H55" s="4">
        <v>174030</v>
      </c>
      <c r="I55" s="5"/>
      <c r="J55" s="5">
        <v>66029</v>
      </c>
      <c r="K55" s="5">
        <v>66029</v>
      </c>
      <c r="L55" s="5">
        <v>66044</v>
      </c>
      <c r="M55" s="5">
        <v>66044</v>
      </c>
      <c r="N55" s="5">
        <v>84295</v>
      </c>
      <c r="O55" s="5">
        <v>84300</v>
      </c>
      <c r="P55" s="5">
        <v>86119</v>
      </c>
      <c r="Q55" s="5">
        <v>86120</v>
      </c>
      <c r="R55" s="5"/>
      <c r="S55" s="5">
        <v>12422</v>
      </c>
      <c r="T55" s="5">
        <v>12422</v>
      </c>
      <c r="U55" s="5">
        <v>13055</v>
      </c>
      <c r="V55" s="5">
        <v>13055</v>
      </c>
      <c r="W55" s="5">
        <v>17037</v>
      </c>
      <c r="X55" s="5">
        <v>17037</v>
      </c>
      <c r="Y55" s="5">
        <v>16666</v>
      </c>
      <c r="Z55" s="5">
        <v>16666</v>
      </c>
      <c r="AA55" s="5"/>
      <c r="AB55" s="5">
        <v>1203</v>
      </c>
      <c r="AC55" s="5">
        <v>1203</v>
      </c>
      <c r="AD55" s="5">
        <v>1305</v>
      </c>
      <c r="AE55" s="5">
        <v>1305</v>
      </c>
      <c r="AF55" s="5">
        <v>1582</v>
      </c>
      <c r="AG55" s="5">
        <v>1581</v>
      </c>
      <c r="AH55" s="5">
        <v>1590</v>
      </c>
      <c r="AI55" s="5">
        <v>1590</v>
      </c>
      <c r="AJ55" s="5"/>
      <c r="AK55" s="5"/>
    </row>
    <row r="56" spans="1:37" s="6" customFormat="1" ht="13.2">
      <c r="A56" s="5">
        <v>132430</v>
      </c>
      <c r="B56" s="5">
        <v>132428</v>
      </c>
      <c r="C56" s="5">
        <v>132287</v>
      </c>
      <c r="D56" s="5">
        <v>132287</v>
      </c>
      <c r="E56" s="5">
        <v>171441</v>
      </c>
      <c r="F56" s="5">
        <v>171446</v>
      </c>
      <c r="G56" s="4">
        <v>174504</v>
      </c>
      <c r="H56" s="4">
        <v>174507</v>
      </c>
      <c r="I56" s="5"/>
      <c r="J56" s="5">
        <v>66287</v>
      </c>
      <c r="K56" s="5">
        <v>66287</v>
      </c>
      <c r="L56" s="5">
        <v>66486</v>
      </c>
      <c r="M56" s="5">
        <v>66486</v>
      </c>
      <c r="N56" s="5">
        <v>83511</v>
      </c>
      <c r="O56" s="5">
        <v>83518</v>
      </c>
      <c r="P56" s="5">
        <v>86224</v>
      </c>
      <c r="Q56" s="5">
        <v>86227</v>
      </c>
      <c r="R56" s="5"/>
      <c r="S56" s="5">
        <v>12946</v>
      </c>
      <c r="T56" s="5">
        <v>12946</v>
      </c>
      <c r="U56" s="5">
        <v>13028</v>
      </c>
      <c r="V56" s="5">
        <v>13028</v>
      </c>
      <c r="W56" s="5">
        <v>17196</v>
      </c>
      <c r="X56" s="5">
        <v>17197</v>
      </c>
      <c r="Y56" s="5">
        <v>16795</v>
      </c>
      <c r="Z56" s="5">
        <v>16794</v>
      </c>
      <c r="AA56" s="5"/>
      <c r="AB56" s="5">
        <v>1291</v>
      </c>
      <c r="AC56" s="5">
        <v>1290</v>
      </c>
      <c r="AD56" s="5">
        <v>1303</v>
      </c>
      <c r="AE56" s="5">
        <v>1303</v>
      </c>
      <c r="AF56" s="5">
        <v>1582</v>
      </c>
      <c r="AG56" s="5">
        <v>1582</v>
      </c>
      <c r="AH56" s="5">
        <v>1715</v>
      </c>
      <c r="AI56" s="5">
        <v>1715</v>
      </c>
      <c r="AJ56" s="5"/>
      <c r="AK56" s="5"/>
    </row>
    <row r="57" spans="1:37" s="6" customFormat="1" ht="13.2">
      <c r="A57" s="5">
        <v>132387</v>
      </c>
      <c r="B57" s="5">
        <v>132386</v>
      </c>
      <c r="C57" s="5">
        <v>132813</v>
      </c>
      <c r="D57" s="5">
        <v>132813</v>
      </c>
      <c r="E57" s="5">
        <v>169976</v>
      </c>
      <c r="F57" s="5">
        <v>169982</v>
      </c>
      <c r="G57" s="4">
        <v>171195</v>
      </c>
      <c r="H57" s="4">
        <v>171197</v>
      </c>
      <c r="I57" s="5"/>
      <c r="J57" s="5">
        <v>65802</v>
      </c>
      <c r="K57" s="5">
        <v>65802</v>
      </c>
      <c r="L57" s="5">
        <v>65399</v>
      </c>
      <c r="M57" s="5">
        <v>65399</v>
      </c>
      <c r="N57" s="5">
        <v>83970</v>
      </c>
      <c r="O57" s="5">
        <v>83974</v>
      </c>
      <c r="P57" s="5">
        <v>85772</v>
      </c>
      <c r="Q57" s="5">
        <v>85773</v>
      </c>
      <c r="R57" s="5"/>
      <c r="S57" s="5">
        <v>13189</v>
      </c>
      <c r="T57" s="5">
        <v>13189</v>
      </c>
      <c r="U57" s="5">
        <v>13251</v>
      </c>
      <c r="V57" s="5">
        <v>13251</v>
      </c>
      <c r="W57" s="5">
        <v>16778</v>
      </c>
      <c r="X57" s="5">
        <v>16778</v>
      </c>
      <c r="Y57" s="5">
        <v>16580</v>
      </c>
      <c r="Z57" s="5">
        <v>16579</v>
      </c>
      <c r="AA57" s="5"/>
      <c r="AB57" s="5">
        <v>1290</v>
      </c>
      <c r="AC57" s="5">
        <v>1290</v>
      </c>
      <c r="AD57" s="5">
        <v>1257</v>
      </c>
      <c r="AE57" s="5">
        <v>1257</v>
      </c>
      <c r="AF57" s="5">
        <v>1646</v>
      </c>
      <c r="AG57" s="5">
        <v>1647</v>
      </c>
      <c r="AH57" s="5">
        <v>1683</v>
      </c>
      <c r="AI57" s="5">
        <v>1684</v>
      </c>
      <c r="AJ57" s="5"/>
      <c r="AK57" s="5"/>
    </row>
    <row r="58" spans="1:37" s="6" customFormat="1" ht="13.2">
      <c r="A58" s="5">
        <v>131102</v>
      </c>
      <c r="B58" s="5">
        <v>131100</v>
      </c>
      <c r="C58" s="5">
        <v>132742</v>
      </c>
      <c r="D58" s="5">
        <v>132742</v>
      </c>
      <c r="E58" s="5">
        <v>171187</v>
      </c>
      <c r="F58" s="5">
        <v>171192</v>
      </c>
      <c r="G58" s="5">
        <v>168791</v>
      </c>
      <c r="H58" s="5">
        <v>168793</v>
      </c>
      <c r="I58" s="5"/>
      <c r="J58" s="5">
        <v>66116</v>
      </c>
      <c r="K58" s="5">
        <v>66116</v>
      </c>
      <c r="L58" s="5">
        <v>67701</v>
      </c>
      <c r="M58" s="5">
        <v>67701</v>
      </c>
      <c r="N58" s="5">
        <v>83927</v>
      </c>
      <c r="O58" s="5">
        <v>83933</v>
      </c>
      <c r="P58" s="5">
        <v>85261</v>
      </c>
      <c r="Q58" s="5">
        <v>85262</v>
      </c>
      <c r="R58" s="5"/>
      <c r="S58" s="5">
        <v>13076</v>
      </c>
      <c r="T58" s="5">
        <v>13075</v>
      </c>
      <c r="U58" s="5">
        <v>13133</v>
      </c>
      <c r="V58" s="5">
        <v>13132</v>
      </c>
      <c r="W58" s="5">
        <v>17078</v>
      </c>
      <c r="X58" s="5">
        <v>17079</v>
      </c>
      <c r="Y58" s="5">
        <v>17129</v>
      </c>
      <c r="Z58" s="5">
        <v>17129</v>
      </c>
      <c r="AA58" s="5"/>
      <c r="AB58" s="5">
        <v>1266</v>
      </c>
      <c r="AC58" s="5">
        <v>1266</v>
      </c>
      <c r="AD58" s="5">
        <v>1266</v>
      </c>
      <c r="AE58" s="5">
        <v>1266</v>
      </c>
      <c r="AF58" s="5">
        <v>1659</v>
      </c>
      <c r="AG58" s="5">
        <v>1660</v>
      </c>
      <c r="AH58" s="5">
        <v>1620</v>
      </c>
      <c r="AI58" s="5">
        <v>1621</v>
      </c>
      <c r="AJ58" s="5"/>
      <c r="AK58" s="5"/>
    </row>
    <row r="59" spans="1:37" s="6" customFormat="1" ht="14.4">
      <c r="A59" s="3">
        <f>SUM(A49:A58)/12</f>
        <v>109971.91666666667</v>
      </c>
      <c r="B59" s="3">
        <f>SUM(B49:B58)/12</f>
        <v>109970.75</v>
      </c>
      <c r="C59" s="8">
        <f>((SUM(C49:C58)/12)- $A59)</f>
        <v>273</v>
      </c>
      <c r="D59" s="8">
        <f>((SUM(D49:D58)/12)- $B59)</f>
        <v>274.25</v>
      </c>
      <c r="E59" s="8">
        <f>((SUM(E49:E58)/12)- $A59)</f>
        <v>31997.749999999985</v>
      </c>
      <c r="F59" s="8">
        <f>((SUM(F49:F58)/12)- $B59)</f>
        <v>32003.333333333343</v>
      </c>
      <c r="G59" s="8">
        <f>((SUM(G49:G58)/12)- $A59)</f>
        <v>33546.916666666672</v>
      </c>
      <c r="H59" s="8">
        <f>((SUM(H49:H58)/12)- $B59)</f>
        <v>33549.25</v>
      </c>
      <c r="I59" s="5"/>
      <c r="J59" s="3">
        <f>SUM(J49:J58)/10</f>
        <v>65991.3</v>
      </c>
      <c r="K59" s="3">
        <f>SUM(K49:K58)/10</f>
        <v>65991.3</v>
      </c>
      <c r="L59" s="8">
        <f>((SUM(L49:L58)/10)- $J59)</f>
        <v>196.80000000000291</v>
      </c>
      <c r="M59" s="8">
        <f t="shared" ref="M59:Q59" si="12">((SUM(M49:M58)/10)- $J59)</f>
        <v>196.69999999999709</v>
      </c>
      <c r="N59" s="8">
        <f t="shared" si="12"/>
        <v>18636</v>
      </c>
      <c r="O59" s="8">
        <f t="shared" si="12"/>
        <v>18642.099999999991</v>
      </c>
      <c r="P59" s="8">
        <f t="shared" si="12"/>
        <v>19447.5</v>
      </c>
      <c r="Q59" s="8">
        <f t="shared" si="12"/>
        <v>19450.599999999991</v>
      </c>
      <c r="R59" s="5"/>
      <c r="S59" s="3">
        <f>SUM(S49:S58)/12</f>
        <v>10879.166666666666</v>
      </c>
      <c r="T59" s="3">
        <f>SUM(T49:T58)/12</f>
        <v>10879</v>
      </c>
      <c r="U59" s="8">
        <f>((SUM(U49:U58)/12)- $S59)</f>
        <v>78.75</v>
      </c>
      <c r="V59" s="8">
        <f>((SUM(V49:V58)/12)- $T59)</f>
        <v>78.83333333333394</v>
      </c>
      <c r="W59" s="8">
        <f>((SUM(W49:W58)/12)- $S59)</f>
        <v>3197.4166666666679</v>
      </c>
      <c r="X59" s="8">
        <f>((SUM(X49:X58)/12)- $T59)</f>
        <v>3197.9166666666661</v>
      </c>
      <c r="Y59" s="8">
        <f>((SUM(Y49:Y58)/12)- $S59)</f>
        <v>3122.9166666666679</v>
      </c>
      <c r="Z59" s="8">
        <f>((SUM(Z49:Z58)/12)- $T59)</f>
        <v>3122.5833333333339</v>
      </c>
      <c r="AA59" s="5"/>
      <c r="AB59" s="3">
        <f>SUM(AB49:AB58)/10</f>
        <v>1272.5999999999999</v>
      </c>
      <c r="AC59" s="3">
        <f>SUM(AC49:AC58)/10</f>
        <v>1272.2</v>
      </c>
      <c r="AD59" s="8">
        <f t="shared" ref="AD59:AI59" si="13">((SUM(AD49:AD58)/10)- $AB59)</f>
        <v>6.9000000000000909</v>
      </c>
      <c r="AE59" s="8">
        <f t="shared" si="13"/>
        <v>7</v>
      </c>
      <c r="AF59" s="8">
        <f t="shared" si="13"/>
        <v>355.10000000000014</v>
      </c>
      <c r="AG59" s="8">
        <f t="shared" si="13"/>
        <v>355.30000000000018</v>
      </c>
      <c r="AH59" s="8">
        <f t="shared" si="13"/>
        <v>390.30000000000018</v>
      </c>
      <c r="AI59" s="8">
        <f t="shared" si="13"/>
        <v>390.5</v>
      </c>
      <c r="AJ59" s="5"/>
      <c r="AK59" s="5"/>
    </row>
    <row r="60" spans="1:37" s="6" customFormat="1">
      <c r="A60"/>
      <c r="B60"/>
      <c r="C60"/>
      <c r="D60"/>
      <c r="E60"/>
      <c r="F60"/>
      <c r="G60"/>
      <c r="H60"/>
      <c r="I60" s="5"/>
      <c r="J60"/>
      <c r="K60"/>
      <c r="L60"/>
      <c r="M60"/>
      <c r="N60"/>
      <c r="O60"/>
      <c r="P60"/>
      <c r="Q60"/>
      <c r="R60" s="5"/>
      <c r="S60"/>
      <c r="T60"/>
      <c r="U60"/>
      <c r="V60"/>
      <c r="W60"/>
      <c r="X60"/>
      <c r="Y60"/>
      <c r="Z60"/>
      <c r="AA60" s="5"/>
      <c r="AB60"/>
      <c r="AC60"/>
      <c r="AD60"/>
      <c r="AE60"/>
      <c r="AF60"/>
      <c r="AG60"/>
      <c r="AH60"/>
      <c r="AI60"/>
      <c r="AJ60" s="5"/>
      <c r="AK60" s="5"/>
    </row>
    <row r="61" spans="1:37" s="6" customFormat="1">
      <c r="A61"/>
      <c r="B61"/>
      <c r="C61"/>
      <c r="D61"/>
      <c r="E61"/>
      <c r="F61"/>
      <c r="G61"/>
      <c r="H61"/>
      <c r="I61" s="5"/>
      <c r="J61"/>
      <c r="K61"/>
      <c r="L61"/>
      <c r="M61"/>
      <c r="N61"/>
      <c r="O61"/>
      <c r="P61"/>
      <c r="Q61"/>
      <c r="R61" s="5"/>
      <c r="S61"/>
      <c r="T61"/>
      <c r="U61"/>
      <c r="V61"/>
      <c r="W61"/>
      <c r="X61"/>
      <c r="Y61"/>
      <c r="Z61"/>
      <c r="AA61" s="5"/>
      <c r="AB61"/>
      <c r="AC61"/>
      <c r="AD61"/>
      <c r="AE61"/>
      <c r="AF61"/>
      <c r="AG61"/>
      <c r="AH61"/>
      <c r="AI61"/>
      <c r="AJ61" s="5"/>
      <c r="AK61" s="5"/>
    </row>
    <row r="62" spans="1:37" s="6" customFormat="1">
      <c r="A62"/>
      <c r="B62"/>
      <c r="C62"/>
      <c r="D62"/>
      <c r="E62"/>
      <c r="F62"/>
      <c r="G62"/>
      <c r="H62"/>
      <c r="I62" s="5"/>
      <c r="J62"/>
      <c r="K62"/>
      <c r="L62"/>
      <c r="M62"/>
      <c r="N62"/>
      <c r="O62"/>
      <c r="P62"/>
      <c r="Q62"/>
      <c r="R62" s="5"/>
      <c r="S62"/>
      <c r="T62"/>
      <c r="U62"/>
      <c r="V62"/>
      <c r="W62"/>
      <c r="X62"/>
      <c r="Y62"/>
      <c r="Z62"/>
      <c r="AA62" s="1"/>
      <c r="AB62"/>
      <c r="AC62"/>
      <c r="AD62"/>
      <c r="AE62"/>
      <c r="AF62"/>
      <c r="AG62"/>
      <c r="AH62"/>
      <c r="AI62"/>
      <c r="AJ62" s="5"/>
      <c r="AK62" s="5"/>
    </row>
    <row r="63" spans="1:37" s="6" customFormat="1">
      <c r="A63"/>
      <c r="B63"/>
      <c r="C63"/>
      <c r="D63"/>
      <c r="E63"/>
      <c r="F63"/>
      <c r="G63"/>
      <c r="H63"/>
      <c r="I63" s="5"/>
      <c r="J63"/>
      <c r="K63"/>
      <c r="L63"/>
      <c r="M63"/>
      <c r="N63"/>
      <c r="O63"/>
      <c r="P63"/>
      <c r="Q63"/>
      <c r="R63" s="1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5"/>
      <c r="AK63" s="5"/>
    </row>
    <row r="64" spans="1:37" s="6" customFormat="1">
      <c r="A64"/>
      <c r="B64"/>
      <c r="C64"/>
      <c r="D64"/>
      <c r="E64"/>
      <c r="F64"/>
      <c r="G64"/>
      <c r="H64"/>
      <c r="I64" s="1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 s="5"/>
      <c r="AK64" s="5"/>
    </row>
    <row r="65" spans="1:37">
      <c r="A65" s="5">
        <v>70285</v>
      </c>
      <c r="B65" s="5">
        <v>70286</v>
      </c>
      <c r="C65" s="6">
        <v>35458</v>
      </c>
      <c r="D65" s="6">
        <v>35460</v>
      </c>
      <c r="AJ65" s="1"/>
      <c r="AK65" s="1"/>
    </row>
    <row r="66" spans="1:37">
      <c r="A66" s="5">
        <v>70402</v>
      </c>
      <c r="B66" s="5">
        <v>70403</v>
      </c>
      <c r="C66" s="6">
        <v>35820</v>
      </c>
      <c r="D66" s="6">
        <v>35822</v>
      </c>
    </row>
    <row r="67" spans="1:37">
      <c r="A67" s="5">
        <v>69513</v>
      </c>
      <c r="B67" s="5">
        <v>69514</v>
      </c>
      <c r="C67" s="6">
        <v>34552</v>
      </c>
      <c r="D67" s="6">
        <v>34553</v>
      </c>
    </row>
    <row r="68" spans="1:37" ht="14.4">
      <c r="A68" s="5">
        <v>68511</v>
      </c>
      <c r="B68" s="5">
        <v>68512</v>
      </c>
      <c r="C68" s="6">
        <v>35402</v>
      </c>
      <c r="D68" s="6">
        <v>35404</v>
      </c>
      <c r="I68" s="2"/>
      <c r="J68" s="13" t="s">
        <v>8</v>
      </c>
      <c r="K68" s="13"/>
      <c r="L68" s="13"/>
      <c r="M68" s="13"/>
      <c r="N68" s="13"/>
      <c r="O68" s="13"/>
      <c r="P68" s="13"/>
      <c r="Q68" s="13"/>
    </row>
    <row r="69" spans="1:37" ht="14.4">
      <c r="A69" s="5">
        <v>70476</v>
      </c>
      <c r="B69" s="5">
        <v>70477</v>
      </c>
      <c r="C69" s="6">
        <v>34352</v>
      </c>
      <c r="D69" s="6">
        <v>34353</v>
      </c>
      <c r="I69" s="2"/>
      <c r="J69" s="12" t="s">
        <v>10</v>
      </c>
      <c r="K69" s="12"/>
      <c r="L69" s="11" t="s">
        <v>1</v>
      </c>
      <c r="M69" s="11"/>
      <c r="N69" s="11" t="s">
        <v>2</v>
      </c>
      <c r="O69" s="11"/>
      <c r="P69" s="11" t="s">
        <v>0</v>
      </c>
      <c r="Q69" s="11"/>
    </row>
    <row r="70" spans="1:37" ht="28.8">
      <c r="A70" s="5">
        <v>70360</v>
      </c>
      <c r="B70" s="5">
        <v>70363</v>
      </c>
      <c r="C70" s="6">
        <v>34833</v>
      </c>
      <c r="D70" s="6">
        <v>34834</v>
      </c>
      <c r="I70" s="2"/>
      <c r="J70" s="2" t="s">
        <v>3</v>
      </c>
      <c r="K70" s="2" t="s">
        <v>4</v>
      </c>
      <c r="L70" s="2" t="s">
        <v>3</v>
      </c>
      <c r="M70" s="2" t="s">
        <v>4</v>
      </c>
      <c r="N70" s="2" t="s">
        <v>3</v>
      </c>
      <c r="O70" s="2" t="s">
        <v>4</v>
      </c>
      <c r="P70" s="2" t="s">
        <v>3</v>
      </c>
      <c r="Q70" s="2" t="s">
        <v>4</v>
      </c>
    </row>
    <row r="71" spans="1:37">
      <c r="A71" s="5">
        <v>70668</v>
      </c>
      <c r="B71" s="5">
        <v>70669</v>
      </c>
      <c r="C71" s="6">
        <v>34465</v>
      </c>
      <c r="D71" s="6">
        <v>34467</v>
      </c>
      <c r="I71" s="5" t="s">
        <v>22</v>
      </c>
      <c r="J71" s="5">
        <v>1558</v>
      </c>
      <c r="K71" s="5">
        <v>1557</v>
      </c>
      <c r="L71" s="9">
        <f t="shared" ref="L71:L80" si="14">U4-$J71</f>
        <v>28</v>
      </c>
      <c r="M71" s="9">
        <f t="shared" ref="M71:M80" si="15">V4-$K71</f>
        <v>29</v>
      </c>
      <c r="N71" s="9">
        <f t="shared" ref="N71:N80" si="16">W4-$J71</f>
        <v>484</v>
      </c>
      <c r="O71" s="9">
        <f t="shared" ref="O71:O80" si="17">X4-$K71</f>
        <v>485</v>
      </c>
      <c r="P71" s="9">
        <f t="shared" ref="P71:P80" si="18">Y4-$J71</f>
        <v>501</v>
      </c>
      <c r="Q71" s="9">
        <f t="shared" ref="Q71:Q80" si="19">Z4-$K71</f>
        <v>501</v>
      </c>
    </row>
    <row r="72" spans="1:37">
      <c r="A72" s="5">
        <v>68661</v>
      </c>
      <c r="B72" s="5">
        <v>68663</v>
      </c>
      <c r="C72" s="6">
        <v>35343</v>
      </c>
      <c r="D72" s="6">
        <v>35344</v>
      </c>
      <c r="I72" s="5" t="s">
        <v>23</v>
      </c>
      <c r="J72" s="5">
        <v>1560</v>
      </c>
      <c r="K72" s="5">
        <v>1559</v>
      </c>
      <c r="L72" s="9">
        <f t="shared" si="14"/>
        <v>21</v>
      </c>
      <c r="M72" s="9">
        <f t="shared" si="15"/>
        <v>21</v>
      </c>
      <c r="N72" s="9">
        <f t="shared" si="16"/>
        <v>483</v>
      </c>
      <c r="O72" s="9">
        <f t="shared" si="17"/>
        <v>484</v>
      </c>
      <c r="P72" s="9">
        <f t="shared" si="18"/>
        <v>508</v>
      </c>
      <c r="Q72" s="9">
        <f t="shared" si="19"/>
        <v>507</v>
      </c>
    </row>
    <row r="73" spans="1:37">
      <c r="A73" s="5">
        <v>70247</v>
      </c>
      <c r="B73" s="5">
        <v>70249</v>
      </c>
      <c r="C73" s="6">
        <v>35624</v>
      </c>
      <c r="D73" s="6">
        <v>35625</v>
      </c>
      <c r="I73" s="5" t="s">
        <v>24</v>
      </c>
      <c r="J73" s="5">
        <v>1557</v>
      </c>
      <c r="K73" s="5">
        <v>1555</v>
      </c>
      <c r="L73" s="9">
        <f t="shared" si="14"/>
        <v>21</v>
      </c>
      <c r="M73" s="9">
        <f t="shared" si="15"/>
        <v>23</v>
      </c>
      <c r="N73" s="9">
        <f t="shared" si="16"/>
        <v>483</v>
      </c>
      <c r="O73" s="9">
        <f t="shared" si="17"/>
        <v>485</v>
      </c>
      <c r="P73" s="9">
        <f t="shared" si="18"/>
        <v>509</v>
      </c>
      <c r="Q73" s="9">
        <f t="shared" si="19"/>
        <v>511</v>
      </c>
    </row>
    <row r="74" spans="1:37">
      <c r="A74" s="5">
        <v>68422</v>
      </c>
      <c r="B74" s="5">
        <v>68423</v>
      </c>
      <c r="C74" s="6">
        <v>35649</v>
      </c>
      <c r="D74" s="6">
        <v>35651</v>
      </c>
      <c r="I74" s="5" t="s">
        <v>25</v>
      </c>
      <c r="J74" s="5">
        <v>1560</v>
      </c>
      <c r="K74" s="5">
        <v>1559</v>
      </c>
      <c r="L74" s="9">
        <f t="shared" si="14"/>
        <v>21</v>
      </c>
      <c r="M74" s="9">
        <f t="shared" si="15"/>
        <v>21</v>
      </c>
      <c r="N74" s="9">
        <f t="shared" si="16"/>
        <v>489</v>
      </c>
      <c r="O74" s="9">
        <f t="shared" si="17"/>
        <v>489</v>
      </c>
      <c r="P74" s="9">
        <f t="shared" si="18"/>
        <v>494</v>
      </c>
      <c r="Q74" s="9">
        <f t="shared" si="19"/>
        <v>495</v>
      </c>
    </row>
    <row r="75" spans="1:37">
      <c r="I75" s="5" t="s">
        <v>26</v>
      </c>
      <c r="J75" s="5">
        <v>1553</v>
      </c>
      <c r="K75" s="5">
        <v>1552</v>
      </c>
      <c r="L75" s="9">
        <f t="shared" si="14"/>
        <v>27</v>
      </c>
      <c r="M75" s="9">
        <f t="shared" si="15"/>
        <v>27</v>
      </c>
      <c r="N75" s="9">
        <f t="shared" si="16"/>
        <v>516</v>
      </c>
      <c r="O75" s="9">
        <f t="shared" si="17"/>
        <v>516</v>
      </c>
      <c r="P75" s="9">
        <f t="shared" si="18"/>
        <v>510</v>
      </c>
      <c r="Q75" s="9">
        <f t="shared" si="19"/>
        <v>510</v>
      </c>
    </row>
    <row r="76" spans="1:37">
      <c r="I76" s="5" t="s">
        <v>27</v>
      </c>
      <c r="J76" s="5">
        <v>1560</v>
      </c>
      <c r="K76" s="5">
        <v>1558</v>
      </c>
      <c r="L76" s="9">
        <f t="shared" si="14"/>
        <v>18</v>
      </c>
      <c r="M76" s="9">
        <f t="shared" si="15"/>
        <v>20</v>
      </c>
      <c r="N76" s="9">
        <f t="shared" si="16"/>
        <v>493</v>
      </c>
      <c r="O76" s="9">
        <f t="shared" si="17"/>
        <v>494</v>
      </c>
      <c r="P76" s="9">
        <f t="shared" si="18"/>
        <v>515</v>
      </c>
      <c r="Q76" s="9">
        <f t="shared" si="19"/>
        <v>516</v>
      </c>
    </row>
    <row r="77" spans="1:37">
      <c r="I77" s="5" t="s">
        <v>28</v>
      </c>
      <c r="J77" s="5">
        <v>1563</v>
      </c>
      <c r="K77" s="5">
        <v>1563</v>
      </c>
      <c r="L77" s="9">
        <f t="shared" si="14"/>
        <v>34</v>
      </c>
      <c r="M77" s="9">
        <f t="shared" si="15"/>
        <v>33</v>
      </c>
      <c r="N77" s="9">
        <f t="shared" si="16"/>
        <v>485</v>
      </c>
      <c r="O77" s="9">
        <f t="shared" si="17"/>
        <v>485</v>
      </c>
      <c r="P77" s="9">
        <f t="shared" si="18"/>
        <v>500</v>
      </c>
      <c r="Q77" s="9">
        <f t="shared" si="19"/>
        <v>499</v>
      </c>
    </row>
    <row r="78" spans="1:37">
      <c r="I78" s="5" t="s">
        <v>29</v>
      </c>
      <c r="J78" s="5">
        <v>1562</v>
      </c>
      <c r="K78" s="5">
        <v>1561</v>
      </c>
      <c r="L78" s="9">
        <f t="shared" si="14"/>
        <v>17</v>
      </c>
      <c r="M78" s="9">
        <f t="shared" si="15"/>
        <v>17</v>
      </c>
      <c r="N78" s="9">
        <f t="shared" si="16"/>
        <v>494</v>
      </c>
      <c r="O78" s="9">
        <f t="shared" si="17"/>
        <v>495</v>
      </c>
      <c r="P78" s="9">
        <f t="shared" si="18"/>
        <v>494</v>
      </c>
      <c r="Q78" s="9">
        <f t="shared" si="19"/>
        <v>495</v>
      </c>
    </row>
    <row r="79" spans="1:37">
      <c r="I79" s="5" t="s">
        <v>30</v>
      </c>
      <c r="J79" s="5">
        <v>1561</v>
      </c>
      <c r="K79" s="5">
        <v>1560</v>
      </c>
      <c r="L79" s="9">
        <f t="shared" si="14"/>
        <v>15</v>
      </c>
      <c r="M79" s="9">
        <f t="shared" si="15"/>
        <v>15</v>
      </c>
      <c r="N79" s="9">
        <f t="shared" si="16"/>
        <v>486</v>
      </c>
      <c r="O79" s="9">
        <f t="shared" si="17"/>
        <v>486</v>
      </c>
      <c r="P79" s="9">
        <f t="shared" si="18"/>
        <v>503</v>
      </c>
      <c r="Q79" s="9">
        <f t="shared" si="19"/>
        <v>502</v>
      </c>
    </row>
    <row r="80" spans="1:37">
      <c r="I80" s="5" t="s">
        <v>31</v>
      </c>
      <c r="J80" s="5">
        <v>1560</v>
      </c>
      <c r="K80" s="5">
        <v>1558</v>
      </c>
      <c r="L80" s="9">
        <f t="shared" si="14"/>
        <v>29</v>
      </c>
      <c r="M80" s="9">
        <f t="shared" si="15"/>
        <v>30</v>
      </c>
      <c r="N80" s="9">
        <f t="shared" si="16"/>
        <v>498</v>
      </c>
      <c r="O80" s="9">
        <f t="shared" si="17"/>
        <v>499</v>
      </c>
      <c r="P80" s="9">
        <f t="shared" si="18"/>
        <v>493</v>
      </c>
      <c r="Q80" s="9">
        <f t="shared" si="19"/>
        <v>494</v>
      </c>
    </row>
    <row r="81" spans="9:17" ht="14.4">
      <c r="I81" s="3" t="s">
        <v>41</v>
      </c>
      <c r="J81" s="3">
        <f>SUM(J71:J80)/10</f>
        <v>1559.4</v>
      </c>
      <c r="K81" s="3">
        <f>SUM(K71:K80)/10</f>
        <v>1558.2</v>
      </c>
      <c r="L81" s="8">
        <f>((SUM(L71:L80)/10))</f>
        <v>23.1</v>
      </c>
      <c r="M81" s="8">
        <f>((SUM(M71:M80)/10)- $S81)</f>
        <v>23.6</v>
      </c>
      <c r="N81" s="8">
        <f>((SUM(N71:N80)/10)- $S81)</f>
        <v>491.1</v>
      </c>
      <c r="O81" s="8">
        <f>((SUM(O71:O80)/10)- $S81)</f>
        <v>491.8</v>
      </c>
      <c r="P81" s="8">
        <f>((SUM(P71:P80)/10)- $S81)</f>
        <v>502.7</v>
      </c>
      <c r="Q81" s="8">
        <f>((SUM(Q71:Q80)/10)- $S81)</f>
        <v>503</v>
      </c>
    </row>
  </sheetData>
  <mergeCells count="85">
    <mergeCell ref="A47:B47"/>
    <mergeCell ref="A32:B32"/>
    <mergeCell ref="A31:H31"/>
    <mergeCell ref="J68:Q68"/>
    <mergeCell ref="J69:K69"/>
    <mergeCell ref="L69:M69"/>
    <mergeCell ref="N69:O69"/>
    <mergeCell ref="P69:Q69"/>
    <mergeCell ref="C32:D32"/>
    <mergeCell ref="E32:F32"/>
    <mergeCell ref="P32:Q32"/>
    <mergeCell ref="G47:H47"/>
    <mergeCell ref="C47:D47"/>
    <mergeCell ref="E47:F47"/>
    <mergeCell ref="P47:Q47"/>
    <mergeCell ref="L47:M47"/>
    <mergeCell ref="A1:H1"/>
    <mergeCell ref="G2:H2"/>
    <mergeCell ref="C2:D2"/>
    <mergeCell ref="E2:F2"/>
    <mergeCell ref="A2:B2"/>
    <mergeCell ref="J1:Q1"/>
    <mergeCell ref="P2:Q2"/>
    <mergeCell ref="L2:M2"/>
    <mergeCell ref="N2:O2"/>
    <mergeCell ref="J2:K2"/>
    <mergeCell ref="S1:Z1"/>
    <mergeCell ref="AB1:AI1"/>
    <mergeCell ref="Y2:Z2"/>
    <mergeCell ref="U2:V2"/>
    <mergeCell ref="W2:X2"/>
    <mergeCell ref="S2:T2"/>
    <mergeCell ref="AH2:AI2"/>
    <mergeCell ref="AD2:AE2"/>
    <mergeCell ref="AF2:AG2"/>
    <mergeCell ref="AB2:AC2"/>
    <mergeCell ref="A16:H16"/>
    <mergeCell ref="J16:Q16"/>
    <mergeCell ref="S16:Z16"/>
    <mergeCell ref="AB16:AI16"/>
    <mergeCell ref="G17:H17"/>
    <mergeCell ref="C17:D17"/>
    <mergeCell ref="E17:F17"/>
    <mergeCell ref="A17:B17"/>
    <mergeCell ref="P17:Q17"/>
    <mergeCell ref="L17:M17"/>
    <mergeCell ref="N17:O17"/>
    <mergeCell ref="J17:K17"/>
    <mergeCell ref="Y17:Z17"/>
    <mergeCell ref="U17:V17"/>
    <mergeCell ref="W17:X17"/>
    <mergeCell ref="S17:T17"/>
    <mergeCell ref="AD17:AE17"/>
    <mergeCell ref="AF17:AG17"/>
    <mergeCell ref="AB17:AC17"/>
    <mergeCell ref="J31:Q31"/>
    <mergeCell ref="S31:Z31"/>
    <mergeCell ref="AB31:AI31"/>
    <mergeCell ref="AH17:AI17"/>
    <mergeCell ref="AB32:AC32"/>
    <mergeCell ref="A46:H46"/>
    <mergeCell ref="J46:Q46"/>
    <mergeCell ref="S46:Z46"/>
    <mergeCell ref="AB46:AI46"/>
    <mergeCell ref="W32:X32"/>
    <mergeCell ref="S32:T32"/>
    <mergeCell ref="AH32:AI32"/>
    <mergeCell ref="AD32:AE32"/>
    <mergeCell ref="AF32:AG32"/>
    <mergeCell ref="L32:M32"/>
    <mergeCell ref="N32:O32"/>
    <mergeCell ref="J32:K32"/>
    <mergeCell ref="Y32:Z32"/>
    <mergeCell ref="U32:V32"/>
    <mergeCell ref="G32:H32"/>
    <mergeCell ref="AH47:AI47"/>
    <mergeCell ref="AD47:AE47"/>
    <mergeCell ref="AF47:AG47"/>
    <mergeCell ref="N47:O47"/>
    <mergeCell ref="J47:K47"/>
    <mergeCell ref="Y47:Z47"/>
    <mergeCell ref="U47:V47"/>
    <mergeCell ref="AB47:AC47"/>
    <mergeCell ref="W47:X47"/>
    <mergeCell ref="S47:T47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31E2-C0A5-4DE2-AD2C-5711C066E515}">
  <dimension ref="A1:AI59"/>
  <sheetViews>
    <sheetView workbookViewId="0">
      <selection activeCell="J16" sqref="J16:Q16"/>
    </sheetView>
  </sheetViews>
  <sheetFormatPr defaultRowHeight="13.8"/>
  <sheetData>
    <row r="1" spans="1:35">
      <c r="A1" s="13" t="s">
        <v>5</v>
      </c>
      <c r="B1" s="13"/>
      <c r="C1" s="13"/>
      <c r="D1" s="13"/>
      <c r="E1" s="13"/>
      <c r="F1" s="13"/>
      <c r="G1" s="13"/>
      <c r="H1" s="13"/>
      <c r="I1" s="1"/>
      <c r="J1" s="13" t="s">
        <v>7</v>
      </c>
      <c r="K1" s="13"/>
      <c r="L1" s="13"/>
      <c r="M1" s="13"/>
      <c r="N1" s="13"/>
      <c r="O1" s="13"/>
      <c r="P1" s="13"/>
      <c r="Q1" s="13"/>
      <c r="R1" s="1"/>
      <c r="S1" s="13" t="s">
        <v>8</v>
      </c>
      <c r="T1" s="13"/>
      <c r="U1" s="13"/>
      <c r="V1" s="13"/>
      <c r="W1" s="13"/>
      <c r="X1" s="13"/>
      <c r="Y1" s="13"/>
      <c r="Z1" s="13"/>
      <c r="AB1" s="13" t="s">
        <v>9</v>
      </c>
      <c r="AC1" s="13"/>
      <c r="AD1" s="13"/>
      <c r="AE1" s="13"/>
      <c r="AF1" s="13"/>
      <c r="AG1" s="13"/>
      <c r="AH1" s="13"/>
      <c r="AI1" s="13"/>
    </row>
    <row r="2" spans="1:35" ht="14.4">
      <c r="A2" s="12" t="s">
        <v>10</v>
      </c>
      <c r="B2" s="12"/>
      <c r="C2" s="11" t="s">
        <v>1</v>
      </c>
      <c r="D2" s="11"/>
      <c r="E2" s="11" t="s">
        <v>2</v>
      </c>
      <c r="F2" s="11"/>
      <c r="G2" s="11" t="s">
        <v>0</v>
      </c>
      <c r="H2" s="11"/>
      <c r="I2" s="1"/>
      <c r="J2" s="12" t="s">
        <v>10</v>
      </c>
      <c r="K2" s="12"/>
      <c r="L2" s="11" t="s">
        <v>1</v>
      </c>
      <c r="M2" s="11"/>
      <c r="N2" s="11" t="s">
        <v>2</v>
      </c>
      <c r="O2" s="11"/>
      <c r="P2" s="11" t="s">
        <v>0</v>
      </c>
      <c r="Q2" s="11"/>
      <c r="R2" s="1"/>
      <c r="S2" s="12" t="s">
        <v>10</v>
      </c>
      <c r="T2" s="12"/>
      <c r="U2" s="11" t="s">
        <v>1</v>
      </c>
      <c r="V2" s="11"/>
      <c r="W2" s="11" t="s">
        <v>2</v>
      </c>
      <c r="X2" s="11"/>
      <c r="Y2" s="11" t="s">
        <v>0</v>
      </c>
      <c r="Z2" s="11"/>
      <c r="AB2" s="12" t="s">
        <v>10</v>
      </c>
      <c r="AC2" s="12"/>
      <c r="AD2" s="11" t="s">
        <v>1</v>
      </c>
      <c r="AE2" s="11"/>
      <c r="AF2" s="11" t="s">
        <v>2</v>
      </c>
      <c r="AG2" s="11"/>
      <c r="AH2" s="11" t="s">
        <v>0</v>
      </c>
      <c r="AI2" s="11"/>
    </row>
    <row r="3" spans="1:35" ht="28.8">
      <c r="A3" s="2" t="s">
        <v>3</v>
      </c>
      <c r="B3" s="2" t="s">
        <v>4</v>
      </c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1"/>
      <c r="J3" s="2" t="s">
        <v>3</v>
      </c>
      <c r="K3" s="2" t="s">
        <v>4</v>
      </c>
      <c r="L3" s="2" t="s">
        <v>3</v>
      </c>
      <c r="M3" s="2" t="s">
        <v>4</v>
      </c>
      <c r="N3" s="2" t="s">
        <v>3</v>
      </c>
      <c r="O3" s="2" t="s">
        <v>4</v>
      </c>
      <c r="P3" s="2" t="s">
        <v>3</v>
      </c>
      <c r="Q3" s="2" t="s">
        <v>4</v>
      </c>
      <c r="R3" s="1"/>
      <c r="S3" s="2" t="s">
        <v>3</v>
      </c>
      <c r="T3" s="2" t="s">
        <v>4</v>
      </c>
      <c r="U3" s="2" t="s">
        <v>3</v>
      </c>
      <c r="V3" s="2" t="s">
        <v>4</v>
      </c>
      <c r="W3" s="2" t="s">
        <v>3</v>
      </c>
      <c r="X3" s="2" t="s">
        <v>4</v>
      </c>
      <c r="Y3" s="2" t="s">
        <v>3</v>
      </c>
      <c r="Z3" s="2" t="s">
        <v>4</v>
      </c>
      <c r="AB3" s="2" t="s">
        <v>3</v>
      </c>
      <c r="AC3" s="2" t="s">
        <v>4</v>
      </c>
      <c r="AD3" s="2" t="s">
        <v>3</v>
      </c>
      <c r="AE3" s="2" t="s">
        <v>4</v>
      </c>
      <c r="AF3" s="2" t="s">
        <v>3</v>
      </c>
      <c r="AG3" s="2" t="s">
        <v>4</v>
      </c>
      <c r="AH3" s="2" t="s">
        <v>3</v>
      </c>
      <c r="AI3" s="2" t="s">
        <v>4</v>
      </c>
    </row>
    <row r="4" spans="1:35">
      <c r="A4" s="5">
        <v>15598</v>
      </c>
      <c r="B4" s="5">
        <v>15597</v>
      </c>
      <c r="C4" s="9">
        <f>TablesMQTT!C4-A4</f>
        <v>221</v>
      </c>
      <c r="D4" s="9">
        <f>TablesMQTT!D4-B4</f>
        <v>221</v>
      </c>
      <c r="E4" s="9">
        <f>TablesMQTT!E4-$A4</f>
        <v>4771</v>
      </c>
      <c r="F4" s="9">
        <f>TablesMQTT!F4-$B4</f>
        <v>4771</v>
      </c>
      <c r="G4" s="9">
        <f>TablesMQTT!G4-$A4</f>
        <v>4817</v>
      </c>
      <c r="H4" s="9">
        <f>TablesMQTT!H4-$B4</f>
        <v>4817</v>
      </c>
      <c r="I4" s="5"/>
      <c r="J4" s="5">
        <v>7769</v>
      </c>
      <c r="K4" s="5">
        <v>7768</v>
      </c>
      <c r="L4" s="9">
        <f>TablesMQTT!L4-$J4</f>
        <v>129</v>
      </c>
      <c r="M4" s="9">
        <f>TablesMQTT!M4-$K4</f>
        <v>129</v>
      </c>
      <c r="N4" s="9">
        <f>TablesMQTT!N4-$J4</f>
        <v>2376</v>
      </c>
      <c r="O4" s="9">
        <f>TablesMQTT!O4-$K4</f>
        <v>2376</v>
      </c>
      <c r="P4" s="9">
        <f>TablesMQTT!P4-$J4</f>
        <v>2469</v>
      </c>
      <c r="Q4" s="9">
        <f>TablesMQTT!Q4-$K4</f>
        <v>2470</v>
      </c>
      <c r="R4" s="5"/>
      <c r="S4" s="5">
        <v>1558</v>
      </c>
      <c r="T4" s="5">
        <v>1557</v>
      </c>
      <c r="U4" s="9">
        <f>TablesMQTT!U4-$S4</f>
        <v>28</v>
      </c>
      <c r="V4" s="9">
        <f>TablesMQTT!V4-$T4</f>
        <v>29</v>
      </c>
      <c r="W4" s="9">
        <f>TablesMQTT!W4-$S4</f>
        <v>484</v>
      </c>
      <c r="X4" s="9">
        <f>TablesMQTT!X4-$T4</f>
        <v>485</v>
      </c>
      <c r="Y4" s="9">
        <f>TablesMQTT!Y4-$S4</f>
        <v>501</v>
      </c>
      <c r="Z4" s="9">
        <f>TablesMQTT!Z4-$T4</f>
        <v>501</v>
      </c>
      <c r="AB4" s="5">
        <v>159</v>
      </c>
      <c r="AC4" s="5">
        <v>157</v>
      </c>
      <c r="AD4" s="9">
        <f>TablesMQTT!AD4-$AB4</f>
        <v>1</v>
      </c>
      <c r="AE4" s="9">
        <f>TablesMQTT!AE4-$AC4</f>
        <v>3</v>
      </c>
      <c r="AF4" s="9">
        <f>TablesMQTT!AF4-$AB4</f>
        <v>60</v>
      </c>
      <c r="AG4" s="9">
        <f>TablesMQTT!AG4-$AC4</f>
        <v>61</v>
      </c>
      <c r="AH4" s="9">
        <f>TablesMQTT!AH4-$AB4</f>
        <v>62</v>
      </c>
      <c r="AI4" s="9">
        <f>TablesMQTT!AI4-$AC4</f>
        <v>64</v>
      </c>
    </row>
    <row r="5" spans="1:35">
      <c r="A5" s="5">
        <v>15530</v>
      </c>
      <c r="B5" s="5">
        <v>15529</v>
      </c>
      <c r="C5" s="9">
        <f>TablesMQTT!C5-A5</f>
        <v>246</v>
      </c>
      <c r="D5" s="9">
        <f>TablesMQTT!D5-B5</f>
        <v>245</v>
      </c>
      <c r="E5" s="9">
        <f>TablesMQTT!E5-$A5</f>
        <v>4805</v>
      </c>
      <c r="F5" s="9">
        <f>TablesMQTT!F5-$B5</f>
        <v>4805</v>
      </c>
      <c r="G5" s="9">
        <f>TablesMQTT!G5-$A5</f>
        <v>4894</v>
      </c>
      <c r="H5" s="9">
        <f>TablesMQTT!H5-$B5</f>
        <v>4894</v>
      </c>
      <c r="I5" s="5"/>
      <c r="J5" s="5">
        <v>7759</v>
      </c>
      <c r="K5" s="5">
        <v>7758</v>
      </c>
      <c r="L5" s="9">
        <f>TablesMQTT!L5-$J5</f>
        <v>138</v>
      </c>
      <c r="M5" s="9">
        <f>TablesMQTT!M5-$K5</f>
        <v>138</v>
      </c>
      <c r="N5" s="9">
        <f>TablesMQTT!N5-$J5</f>
        <v>2447</v>
      </c>
      <c r="O5" s="9">
        <f>TablesMQTT!O5-$K5</f>
        <v>2448</v>
      </c>
      <c r="P5" s="9">
        <f>TablesMQTT!P5-$J5</f>
        <v>2493</v>
      </c>
      <c r="Q5" s="9">
        <f>TablesMQTT!Q5-$K5</f>
        <v>2494</v>
      </c>
      <c r="R5" s="5"/>
      <c r="S5" s="5">
        <v>1560</v>
      </c>
      <c r="T5" s="5">
        <v>1559</v>
      </c>
      <c r="U5" s="9">
        <f>TablesMQTT!U5-$S5</f>
        <v>21</v>
      </c>
      <c r="V5" s="9">
        <f>TablesMQTT!V5-$T5</f>
        <v>21</v>
      </c>
      <c r="W5" s="9">
        <f>TablesMQTT!W5-$S5</f>
        <v>483</v>
      </c>
      <c r="X5" s="9">
        <f>TablesMQTT!X5-$T5</f>
        <v>484</v>
      </c>
      <c r="Y5" s="9">
        <f>TablesMQTT!Y5-$S5</f>
        <v>508</v>
      </c>
      <c r="Z5" s="9">
        <f>TablesMQTT!Z5-$T5</f>
        <v>507</v>
      </c>
      <c r="AB5" s="5">
        <v>158</v>
      </c>
      <c r="AC5" s="5">
        <v>158</v>
      </c>
      <c r="AD5" s="9">
        <f>TablesMQTT!AD5-$AB5</f>
        <v>2</v>
      </c>
      <c r="AE5" s="9">
        <f>TablesMQTT!AE5-$AC5</f>
        <v>2</v>
      </c>
      <c r="AF5" s="9">
        <f>TablesMQTT!AF5-$AB5</f>
        <v>57</v>
      </c>
      <c r="AG5" s="9">
        <f>TablesMQTT!AG5-$AC5</f>
        <v>56</v>
      </c>
      <c r="AH5" s="9">
        <f>TablesMQTT!AH5-$AB5</f>
        <v>56</v>
      </c>
      <c r="AI5" s="9">
        <f>TablesMQTT!AI5-$AC5</f>
        <v>56</v>
      </c>
    </row>
    <row r="6" spans="1:35">
      <c r="A6" s="5">
        <v>15557</v>
      </c>
      <c r="B6" s="5">
        <v>15556</v>
      </c>
      <c r="C6" s="9">
        <f>TablesMQTT!C6-A6</f>
        <v>183</v>
      </c>
      <c r="D6" s="9">
        <f>TablesMQTT!D6-B6</f>
        <v>183</v>
      </c>
      <c r="E6" s="9">
        <f>TablesMQTT!E6-$A6</f>
        <v>4761</v>
      </c>
      <c r="F6" s="9">
        <f>TablesMQTT!F6-$B6</f>
        <v>4761</v>
      </c>
      <c r="G6" s="9">
        <f>TablesMQTT!G6-$A6</f>
        <v>4960</v>
      </c>
      <c r="H6" s="9">
        <f>TablesMQTT!H6-$B6</f>
        <v>4959</v>
      </c>
      <c r="I6" s="5"/>
      <c r="J6" s="5">
        <v>7814</v>
      </c>
      <c r="K6" s="5">
        <v>7812</v>
      </c>
      <c r="L6" s="9">
        <f>TablesMQTT!L6-$J6</f>
        <v>98</v>
      </c>
      <c r="M6" s="9">
        <f>TablesMQTT!M6-$K6</f>
        <v>100</v>
      </c>
      <c r="N6" s="9">
        <f>TablesMQTT!N6-$J6</f>
        <v>2352</v>
      </c>
      <c r="O6" s="9">
        <f>TablesMQTT!O6-$K6</f>
        <v>2353</v>
      </c>
      <c r="P6" s="9">
        <f>TablesMQTT!P6-$J6</f>
        <v>2395</v>
      </c>
      <c r="Q6" s="9">
        <f>TablesMQTT!Q6-$K6</f>
        <v>2396</v>
      </c>
      <c r="R6" s="5"/>
      <c r="S6" s="5">
        <v>1557</v>
      </c>
      <c r="T6" s="5">
        <v>1555</v>
      </c>
      <c r="U6" s="9">
        <f>TablesMQTT!U6-$S6</f>
        <v>21</v>
      </c>
      <c r="V6" s="9">
        <f>TablesMQTT!V6-$T6</f>
        <v>23</v>
      </c>
      <c r="W6" s="9">
        <f>TablesMQTT!W6-$S6</f>
        <v>483</v>
      </c>
      <c r="X6" s="9">
        <f>TablesMQTT!X6-$T6</f>
        <v>485</v>
      </c>
      <c r="Y6" s="9">
        <f>TablesMQTT!Y6-$S6</f>
        <v>509</v>
      </c>
      <c r="Z6" s="9">
        <f>TablesMQTT!Z6-$T6</f>
        <v>511</v>
      </c>
      <c r="AB6" s="5">
        <v>160</v>
      </c>
      <c r="AC6" s="5">
        <v>160</v>
      </c>
      <c r="AD6" s="9">
        <f>TablesMQTT!AD6-$AB6</f>
        <v>1</v>
      </c>
      <c r="AE6" s="9">
        <f>TablesMQTT!AE6-$AC6</f>
        <v>0</v>
      </c>
      <c r="AF6" s="9">
        <f>TablesMQTT!AF6-$AB6</f>
        <v>52</v>
      </c>
      <c r="AG6" s="9">
        <f>TablesMQTT!AG6-$AC6</f>
        <v>52</v>
      </c>
      <c r="AH6" s="9">
        <f>TablesMQTT!AH6-$AB6</f>
        <v>53</v>
      </c>
      <c r="AI6" s="9">
        <f>TablesMQTT!AI6-$AC6</f>
        <v>53</v>
      </c>
    </row>
    <row r="7" spans="1:35">
      <c r="A7" s="5">
        <v>15633</v>
      </c>
      <c r="B7" s="5">
        <v>15632</v>
      </c>
      <c r="C7" s="9">
        <f>TablesMQTT!C7-A7</f>
        <v>208</v>
      </c>
      <c r="D7" s="9">
        <f>TablesMQTT!D7-B7</f>
        <v>208</v>
      </c>
      <c r="E7" s="9">
        <f>TablesMQTT!E7-$A7</f>
        <v>4722</v>
      </c>
      <c r="F7" s="9">
        <f>TablesMQTT!F7-$B7</f>
        <v>4722</v>
      </c>
      <c r="G7" s="9">
        <f>TablesMQTT!G7-$A7</f>
        <v>4848</v>
      </c>
      <c r="H7" s="9">
        <f>TablesMQTT!H7-$B7</f>
        <v>4847</v>
      </c>
      <c r="I7" s="5"/>
      <c r="J7" s="5">
        <v>7779</v>
      </c>
      <c r="K7" s="5">
        <v>7778</v>
      </c>
      <c r="L7" s="9">
        <f>TablesMQTT!L7-$J7</f>
        <v>97</v>
      </c>
      <c r="M7" s="9">
        <f>TablesMQTT!M7-$K7</f>
        <v>97</v>
      </c>
      <c r="N7" s="9">
        <f>TablesMQTT!N7-$J7</f>
        <v>2399</v>
      </c>
      <c r="O7" s="9">
        <f>TablesMQTT!O7-$K7</f>
        <v>2398</v>
      </c>
      <c r="P7" s="9">
        <f>TablesMQTT!P7-$J7</f>
        <v>2468</v>
      </c>
      <c r="Q7" s="9">
        <f>TablesMQTT!Q7-$K7</f>
        <v>2468</v>
      </c>
      <c r="R7" s="5"/>
      <c r="S7" s="5">
        <v>1560</v>
      </c>
      <c r="T7" s="5">
        <v>1559</v>
      </c>
      <c r="U7" s="9">
        <f>TablesMQTT!U7-$S7</f>
        <v>21</v>
      </c>
      <c r="V7" s="9">
        <f>TablesMQTT!V7-$T7</f>
        <v>21</v>
      </c>
      <c r="W7" s="9">
        <f>TablesMQTT!W7-$S7</f>
        <v>489</v>
      </c>
      <c r="X7" s="9">
        <f>TablesMQTT!X7-$T7</f>
        <v>489</v>
      </c>
      <c r="Y7" s="9">
        <f>TablesMQTT!Y7-$S7</f>
        <v>494</v>
      </c>
      <c r="Z7" s="9">
        <f>TablesMQTT!Z7-$T7</f>
        <v>495</v>
      </c>
      <c r="AB7" s="5">
        <v>158</v>
      </c>
      <c r="AC7" s="5">
        <v>158</v>
      </c>
      <c r="AD7" s="9">
        <f>TablesMQTT!AD7-$AB7</f>
        <v>2</v>
      </c>
      <c r="AE7" s="9">
        <f>TablesMQTT!AE7-$AC7</f>
        <v>1</v>
      </c>
      <c r="AF7" s="9">
        <f>TablesMQTT!AF7-$AB7</f>
        <v>57</v>
      </c>
      <c r="AG7" s="9">
        <f>TablesMQTT!AG7-$AC7</f>
        <v>57</v>
      </c>
      <c r="AH7" s="9">
        <f>TablesMQTT!AH7-$AB7</f>
        <v>58</v>
      </c>
      <c r="AI7" s="9">
        <f>TablesMQTT!AI7-$AC7</f>
        <v>57</v>
      </c>
    </row>
    <row r="8" spans="1:35">
      <c r="A8" s="5">
        <v>15509</v>
      </c>
      <c r="B8" s="5">
        <v>15508</v>
      </c>
      <c r="C8" s="9">
        <f>TablesMQTT!C8-A8</f>
        <v>246</v>
      </c>
      <c r="D8" s="9">
        <f>TablesMQTT!D8-B8</f>
        <v>246</v>
      </c>
      <c r="E8" s="9">
        <f>TablesMQTT!E8-$A8</f>
        <v>4794</v>
      </c>
      <c r="F8" s="9">
        <f>TablesMQTT!F8-$B8</f>
        <v>4794</v>
      </c>
      <c r="G8" s="9">
        <f>TablesMQTT!G8-$A8</f>
        <v>4891</v>
      </c>
      <c r="H8" s="9">
        <f>TablesMQTT!H8-$B8</f>
        <v>4891</v>
      </c>
      <c r="I8" s="5"/>
      <c r="J8" s="5">
        <v>7757</v>
      </c>
      <c r="K8" s="5">
        <v>7756</v>
      </c>
      <c r="L8" s="9">
        <f>TablesMQTT!L8-$J8</f>
        <v>148</v>
      </c>
      <c r="M8" s="9">
        <f>TablesMQTT!M8-$K8</f>
        <v>148</v>
      </c>
      <c r="N8" s="9">
        <f>TablesMQTT!N8-$J8</f>
        <v>2444</v>
      </c>
      <c r="O8" s="9">
        <f>TablesMQTT!O8-$K8</f>
        <v>2444</v>
      </c>
      <c r="P8" s="9">
        <f>TablesMQTT!P8-$J8</f>
        <v>2478</v>
      </c>
      <c r="Q8" s="9">
        <f>TablesMQTT!Q8-$K8</f>
        <v>2478</v>
      </c>
      <c r="R8" s="5"/>
      <c r="S8" s="5">
        <v>1553</v>
      </c>
      <c r="T8" s="5">
        <v>1552</v>
      </c>
      <c r="U8" s="9">
        <f>TablesMQTT!U8-$S8</f>
        <v>27</v>
      </c>
      <c r="V8" s="9">
        <f>TablesMQTT!V8-$T8</f>
        <v>27</v>
      </c>
      <c r="W8" s="9">
        <f>TablesMQTT!W8-$S8</f>
        <v>516</v>
      </c>
      <c r="X8" s="9">
        <f>TablesMQTT!X8-$T8</f>
        <v>516</v>
      </c>
      <c r="Y8" s="9">
        <f>TablesMQTT!Y8-$S8</f>
        <v>510</v>
      </c>
      <c r="Z8" s="9">
        <f>TablesMQTT!Z8-$T8</f>
        <v>510</v>
      </c>
      <c r="AB8" s="5">
        <v>158</v>
      </c>
      <c r="AC8" s="5">
        <v>157</v>
      </c>
      <c r="AD8" s="9">
        <f>TablesMQTT!AD8-$AB8</f>
        <v>1</v>
      </c>
      <c r="AE8" s="9">
        <f>TablesMQTT!AE8-$AC8</f>
        <v>2</v>
      </c>
      <c r="AF8" s="9">
        <f>TablesMQTT!AF8-$AB8</f>
        <v>53</v>
      </c>
      <c r="AG8" s="9">
        <f>TablesMQTT!AG8-$AC8</f>
        <v>54</v>
      </c>
      <c r="AH8" s="9">
        <f>TablesMQTT!AH8-$AB8</f>
        <v>59</v>
      </c>
      <c r="AI8" s="9">
        <f>TablesMQTT!AI8-$AC8</f>
        <v>58</v>
      </c>
    </row>
    <row r="9" spans="1:35">
      <c r="A9" s="5">
        <v>15565</v>
      </c>
      <c r="B9" s="5">
        <v>15564</v>
      </c>
      <c r="C9" s="9">
        <f>TablesMQTT!C9-A9</f>
        <v>163</v>
      </c>
      <c r="D9" s="9">
        <f>TablesMQTT!D9-B9</f>
        <v>163</v>
      </c>
      <c r="E9" s="9">
        <f>TablesMQTT!E9-$A9</f>
        <v>4754</v>
      </c>
      <c r="F9" s="9">
        <f>TablesMQTT!F9-$B9</f>
        <v>4754</v>
      </c>
      <c r="G9" s="9">
        <f>TablesMQTT!G9-$A9</f>
        <v>4970</v>
      </c>
      <c r="H9" s="9">
        <f>TablesMQTT!H9-$B9</f>
        <v>4969</v>
      </c>
      <c r="I9" s="5"/>
      <c r="J9" s="5">
        <v>7788</v>
      </c>
      <c r="K9" s="5">
        <v>7788</v>
      </c>
      <c r="L9" s="9">
        <f>TablesMQTT!L9-$J9</f>
        <v>78</v>
      </c>
      <c r="M9" s="9">
        <f>TablesMQTT!M9-$K9</f>
        <v>77</v>
      </c>
      <c r="N9" s="9">
        <f>TablesMQTT!N9-$J9</f>
        <v>2380</v>
      </c>
      <c r="O9" s="9">
        <f>TablesMQTT!O9-$K9</f>
        <v>2379</v>
      </c>
      <c r="P9" s="9">
        <f>TablesMQTT!P9-$J9</f>
        <v>2459</v>
      </c>
      <c r="Q9" s="9">
        <f>TablesMQTT!Q9-$K9</f>
        <v>2458</v>
      </c>
      <c r="R9" s="5"/>
      <c r="S9" s="5">
        <v>1560</v>
      </c>
      <c r="T9" s="5">
        <v>1558</v>
      </c>
      <c r="U9" s="9">
        <f>TablesMQTT!U9-$S9</f>
        <v>18</v>
      </c>
      <c r="V9" s="9">
        <f>TablesMQTT!V9-$T9</f>
        <v>20</v>
      </c>
      <c r="W9" s="9">
        <f>TablesMQTT!W9-$S9</f>
        <v>493</v>
      </c>
      <c r="X9" s="9">
        <f>TablesMQTT!X9-$T9</f>
        <v>494</v>
      </c>
      <c r="Y9" s="9">
        <f>TablesMQTT!Y9-$S9</f>
        <v>515</v>
      </c>
      <c r="Z9" s="9">
        <f>TablesMQTT!Z9-$T9</f>
        <v>516</v>
      </c>
      <c r="AB9" s="5">
        <v>158</v>
      </c>
      <c r="AC9" s="5">
        <v>158</v>
      </c>
      <c r="AD9" s="9">
        <f>TablesMQTT!AD9-$AB9</f>
        <v>2</v>
      </c>
      <c r="AE9" s="9">
        <f>TablesMQTT!AE9-$AC9</f>
        <v>1</v>
      </c>
      <c r="AF9" s="9">
        <f>TablesMQTT!AF9-$AB9</f>
        <v>57</v>
      </c>
      <c r="AG9" s="9">
        <f>TablesMQTT!AG9-$AC9</f>
        <v>57</v>
      </c>
      <c r="AH9" s="9">
        <f>TablesMQTT!AH9-$AB9</f>
        <v>57</v>
      </c>
      <c r="AI9" s="9">
        <f>TablesMQTT!AI9-$AC9</f>
        <v>57</v>
      </c>
    </row>
    <row r="10" spans="1:35">
      <c r="A10" s="5">
        <v>15650</v>
      </c>
      <c r="B10" s="5">
        <v>15658</v>
      </c>
      <c r="C10" s="9">
        <f>TablesMQTT!C10-A10</f>
        <v>108</v>
      </c>
      <c r="D10" s="9">
        <f>TablesMQTT!D10-B10</f>
        <v>98</v>
      </c>
      <c r="E10" s="9">
        <f>TablesMQTT!E10-$A10</f>
        <v>4689</v>
      </c>
      <c r="F10" s="9">
        <f>TablesMQTT!F10-$B10</f>
        <v>4680</v>
      </c>
      <c r="G10" s="9">
        <f>TablesMQTT!G10-$A10</f>
        <v>4796</v>
      </c>
      <c r="H10" s="9">
        <f>TablesMQTT!H10-$B10</f>
        <v>4788</v>
      </c>
      <c r="I10" s="5"/>
      <c r="J10" s="5">
        <v>7776</v>
      </c>
      <c r="K10" s="5">
        <v>7775</v>
      </c>
      <c r="L10" s="9">
        <f>TablesMQTT!L10-$J10</f>
        <v>175</v>
      </c>
      <c r="M10" s="9">
        <f>TablesMQTT!M10-$K10</f>
        <v>175</v>
      </c>
      <c r="N10" s="9">
        <f>TablesMQTT!N10-$J10</f>
        <v>2578</v>
      </c>
      <c r="O10" s="9">
        <f>TablesMQTT!O10-$K10</f>
        <v>2578</v>
      </c>
      <c r="P10" s="9">
        <f>TablesMQTT!P10-$J10</f>
        <v>2453</v>
      </c>
      <c r="Q10" s="9">
        <f>TablesMQTT!Q10-$K10</f>
        <v>2454</v>
      </c>
      <c r="R10" s="5"/>
      <c r="S10" s="5">
        <v>1563</v>
      </c>
      <c r="T10" s="5">
        <v>1563</v>
      </c>
      <c r="U10" s="9">
        <f>TablesMQTT!U10-$S10</f>
        <v>34</v>
      </c>
      <c r="V10" s="9">
        <f>TablesMQTT!V10-$T10</f>
        <v>33</v>
      </c>
      <c r="W10" s="9">
        <f>TablesMQTT!W10-$S10</f>
        <v>485</v>
      </c>
      <c r="X10" s="9">
        <f>TablesMQTT!X10-$T10</f>
        <v>485</v>
      </c>
      <c r="Y10" s="9">
        <f>TablesMQTT!Y10-$S10</f>
        <v>500</v>
      </c>
      <c r="Z10" s="9">
        <f>TablesMQTT!Z10-$T10</f>
        <v>499</v>
      </c>
      <c r="AB10" s="5">
        <v>159</v>
      </c>
      <c r="AC10" s="5">
        <v>158</v>
      </c>
      <c r="AD10" s="9">
        <f>TablesMQTT!AD10-$AB10</f>
        <v>2</v>
      </c>
      <c r="AE10" s="9">
        <f>TablesMQTT!AE10-$AC10</f>
        <v>2</v>
      </c>
      <c r="AF10" s="9">
        <f>TablesMQTT!AF10-$AB10</f>
        <v>56</v>
      </c>
      <c r="AG10" s="9">
        <f>TablesMQTT!AG10-$AC10</f>
        <v>57</v>
      </c>
      <c r="AH10" s="9">
        <f>TablesMQTT!AH10-$AB10</f>
        <v>56</v>
      </c>
      <c r="AI10" s="9">
        <f>TablesMQTT!AI10-$AC10</f>
        <v>56</v>
      </c>
    </row>
    <row r="11" spans="1:35">
      <c r="A11" s="5">
        <v>15589</v>
      </c>
      <c r="B11" s="5">
        <v>15588</v>
      </c>
      <c r="C11" s="9">
        <f>TablesMQTT!C11-A11</f>
        <v>206</v>
      </c>
      <c r="D11" s="9">
        <f>TablesMQTT!D11-B11</f>
        <v>205</v>
      </c>
      <c r="E11" s="9">
        <f>TablesMQTT!E11-$A11</f>
        <v>4778</v>
      </c>
      <c r="F11" s="9">
        <f>TablesMQTT!F11-$B11</f>
        <v>4777</v>
      </c>
      <c r="G11" s="9">
        <f>TablesMQTT!G11-$A11</f>
        <v>4882</v>
      </c>
      <c r="H11" s="9">
        <f>TablesMQTT!H11-$B11</f>
        <v>4881</v>
      </c>
      <c r="I11" s="5"/>
      <c r="J11" s="5">
        <v>7729</v>
      </c>
      <c r="K11" s="5">
        <v>7728</v>
      </c>
      <c r="L11" s="9">
        <f>TablesMQTT!L11-$J11</f>
        <v>187</v>
      </c>
      <c r="M11" s="9">
        <f>TablesMQTT!M11-$K11</f>
        <v>188</v>
      </c>
      <c r="N11" s="9">
        <f>TablesMQTT!N11-$J11</f>
        <v>2478</v>
      </c>
      <c r="O11" s="9">
        <f>TablesMQTT!O11-$K11</f>
        <v>2479</v>
      </c>
      <c r="P11" s="9">
        <f>TablesMQTT!P11-$J11</f>
        <v>2537</v>
      </c>
      <c r="Q11" s="9">
        <f>TablesMQTT!Q11-$K11</f>
        <v>2537</v>
      </c>
      <c r="R11" s="5"/>
      <c r="S11" s="5">
        <v>1562</v>
      </c>
      <c r="T11" s="5">
        <v>1561</v>
      </c>
      <c r="U11" s="9">
        <f>TablesMQTT!U11-$S11</f>
        <v>17</v>
      </c>
      <c r="V11" s="9">
        <f>TablesMQTT!V11-$T11</f>
        <v>17</v>
      </c>
      <c r="W11" s="9">
        <f>TablesMQTT!W11-$S11</f>
        <v>494</v>
      </c>
      <c r="X11" s="9">
        <f>TablesMQTT!X11-$T11</f>
        <v>495</v>
      </c>
      <c r="Y11" s="9">
        <f>TablesMQTT!Y11-$S11</f>
        <v>494</v>
      </c>
      <c r="Z11" s="9">
        <f>TablesMQTT!Z11-$T11</f>
        <v>495</v>
      </c>
      <c r="AB11" s="5">
        <v>161</v>
      </c>
      <c r="AC11" s="5">
        <v>161</v>
      </c>
      <c r="AD11" s="9">
        <f>TablesMQTT!AD11-$AB11</f>
        <v>-1</v>
      </c>
      <c r="AE11" s="9">
        <f>TablesMQTT!AE11-$AC11</f>
        <v>-2</v>
      </c>
      <c r="AF11" s="9">
        <f>TablesMQTT!AF11-$AB11</f>
        <v>56</v>
      </c>
      <c r="AG11" s="9">
        <f>TablesMQTT!AG11-$AC11</f>
        <v>56</v>
      </c>
      <c r="AH11" s="9">
        <f>TablesMQTT!AH11-$AB11</f>
        <v>54</v>
      </c>
      <c r="AI11" s="9">
        <f>TablesMQTT!AI11-$AC11</f>
        <v>53</v>
      </c>
    </row>
    <row r="12" spans="1:35">
      <c r="A12" s="5">
        <v>15504</v>
      </c>
      <c r="B12" s="5">
        <v>15503</v>
      </c>
      <c r="C12" s="9">
        <f>TablesMQTT!C12-A12</f>
        <v>305</v>
      </c>
      <c r="D12" s="9">
        <f>TablesMQTT!D12-B12</f>
        <v>305</v>
      </c>
      <c r="E12" s="9">
        <f>TablesMQTT!E12-$A12</f>
        <v>4836</v>
      </c>
      <c r="F12" s="9">
        <f>TablesMQTT!F12-$B12</f>
        <v>4836</v>
      </c>
      <c r="G12" s="9">
        <f>TablesMQTT!G12-$A12</f>
        <v>4960</v>
      </c>
      <c r="H12" s="9">
        <f>TablesMQTT!H12-$B12</f>
        <v>4960</v>
      </c>
      <c r="I12" s="5"/>
      <c r="J12" s="5">
        <v>7785</v>
      </c>
      <c r="K12" s="5">
        <v>7785</v>
      </c>
      <c r="L12" s="9">
        <f>TablesMQTT!L12-$J12</f>
        <v>120</v>
      </c>
      <c r="M12" s="9">
        <f>TablesMQTT!M12-$K12</f>
        <v>119</v>
      </c>
      <c r="N12" s="9">
        <f>TablesMQTT!N12-$J12</f>
        <v>2383</v>
      </c>
      <c r="O12" s="9">
        <f>TablesMQTT!O12-$K12</f>
        <v>2382</v>
      </c>
      <c r="P12" s="9">
        <f>TablesMQTT!P12-$J12</f>
        <v>2436</v>
      </c>
      <c r="Q12" s="9">
        <f>TablesMQTT!Q12-$K12</f>
        <v>2435</v>
      </c>
      <c r="R12" s="5"/>
      <c r="S12" s="5">
        <v>1561</v>
      </c>
      <c r="T12" s="5">
        <v>1560</v>
      </c>
      <c r="U12" s="9">
        <f>TablesMQTT!U12-$S12</f>
        <v>15</v>
      </c>
      <c r="V12" s="9">
        <f>TablesMQTT!V12-$T12</f>
        <v>15</v>
      </c>
      <c r="W12" s="9">
        <f>TablesMQTT!W12-$S12</f>
        <v>486</v>
      </c>
      <c r="X12" s="9">
        <f>TablesMQTT!X12-$T12</f>
        <v>486</v>
      </c>
      <c r="Y12" s="9">
        <f>TablesMQTT!Y12-$S12</f>
        <v>503</v>
      </c>
      <c r="Z12" s="9">
        <f>TablesMQTT!Z12-$T12</f>
        <v>502</v>
      </c>
      <c r="AB12" s="5">
        <v>163</v>
      </c>
      <c r="AC12" s="5">
        <v>162</v>
      </c>
      <c r="AD12" s="9">
        <f>TablesMQTT!AD12-$AB12</f>
        <v>-3</v>
      </c>
      <c r="AE12" s="9">
        <f>TablesMQTT!AE12-$AC12</f>
        <v>-2</v>
      </c>
      <c r="AF12" s="9">
        <f>TablesMQTT!AF12-$AB12</f>
        <v>52</v>
      </c>
      <c r="AG12" s="9">
        <f>TablesMQTT!AG12-$AC12</f>
        <v>51</v>
      </c>
      <c r="AH12" s="9">
        <f>TablesMQTT!AH12-$AB12</f>
        <v>55</v>
      </c>
      <c r="AI12" s="9">
        <f>TablesMQTT!AI12-$AC12</f>
        <v>56</v>
      </c>
    </row>
    <row r="13" spans="1:35">
      <c r="A13" s="5">
        <v>15592</v>
      </c>
      <c r="B13" s="5">
        <v>15591</v>
      </c>
      <c r="C13" s="9">
        <f>TablesMQTT!C13-A13</f>
        <v>238</v>
      </c>
      <c r="D13" s="9">
        <f>TablesMQTT!D13-B13</f>
        <v>237</v>
      </c>
      <c r="E13" s="9">
        <f>TablesMQTT!E13-$A13</f>
        <v>4731</v>
      </c>
      <c r="F13" s="9">
        <f>TablesMQTT!F13-$B13</f>
        <v>4731</v>
      </c>
      <c r="G13" s="9">
        <f>TablesMQTT!G13-$A13</f>
        <v>4891</v>
      </c>
      <c r="H13" s="9">
        <f>TablesMQTT!H13-$B13</f>
        <v>4891</v>
      </c>
      <c r="I13" s="5"/>
      <c r="J13" s="5">
        <v>7738</v>
      </c>
      <c r="K13" s="5">
        <v>7737</v>
      </c>
      <c r="L13" s="9">
        <f>TablesMQTT!L13-$J13</f>
        <v>180</v>
      </c>
      <c r="M13" s="9">
        <f>TablesMQTT!M13-$K13</f>
        <v>180</v>
      </c>
      <c r="N13" s="9">
        <f>TablesMQTT!N13-$J13</f>
        <v>2419</v>
      </c>
      <c r="O13" s="9">
        <f>TablesMQTT!O13-$K13</f>
        <v>2419</v>
      </c>
      <c r="P13" s="9">
        <f>TablesMQTT!P13-$J13</f>
        <v>2519</v>
      </c>
      <c r="Q13" s="9">
        <f>TablesMQTT!Q13-$K13</f>
        <v>2518</v>
      </c>
      <c r="R13" s="5"/>
      <c r="S13" s="5">
        <v>1560</v>
      </c>
      <c r="T13" s="5">
        <v>1558</v>
      </c>
      <c r="U13" s="9">
        <f>TablesMQTT!U13-$S13</f>
        <v>29</v>
      </c>
      <c r="V13" s="9">
        <f>TablesMQTT!V13-$T13</f>
        <v>30</v>
      </c>
      <c r="W13" s="9">
        <f>TablesMQTT!W13-$S13</f>
        <v>498</v>
      </c>
      <c r="X13" s="9">
        <f>TablesMQTT!X13-$T13</f>
        <v>499</v>
      </c>
      <c r="Y13" s="9">
        <f>TablesMQTT!Y13-$S13</f>
        <v>493</v>
      </c>
      <c r="Z13" s="9">
        <f>TablesMQTT!Z13-$T13</f>
        <v>494</v>
      </c>
      <c r="AB13" s="5">
        <v>159</v>
      </c>
      <c r="AC13" s="5">
        <v>157</v>
      </c>
      <c r="AD13" s="9">
        <f>TablesMQTT!AD13-$AB13</f>
        <v>6</v>
      </c>
      <c r="AE13" s="9">
        <f>TablesMQTT!AE13-$AC13</f>
        <v>8</v>
      </c>
      <c r="AF13" s="9">
        <f>TablesMQTT!AF13-$AB13</f>
        <v>72</v>
      </c>
      <c r="AG13" s="9">
        <f>TablesMQTT!AG13-$AC13</f>
        <v>72</v>
      </c>
      <c r="AH13" s="9">
        <f>TablesMQTT!AH13-$AB13</f>
        <v>70</v>
      </c>
      <c r="AI13" s="9">
        <f>TablesMQTT!AI13-$AC13</f>
        <v>71</v>
      </c>
    </row>
    <row r="14" spans="1:35" ht="14.4">
      <c r="A14" s="3">
        <f>SUM(A4:A13)/10</f>
        <v>15572.7</v>
      </c>
      <c r="B14" s="3">
        <f>SUM(B4:B13)/10</f>
        <v>15572.6</v>
      </c>
      <c r="C14" s="7">
        <f t="shared" ref="C14:H14" si="0">((SUM(C4:C13)/10))</f>
        <v>212.4</v>
      </c>
      <c r="D14" s="7">
        <f t="shared" si="0"/>
        <v>211.1</v>
      </c>
      <c r="E14" s="7">
        <f t="shared" si="0"/>
        <v>4764.1000000000004</v>
      </c>
      <c r="F14" s="7">
        <f t="shared" si="0"/>
        <v>4763.1000000000004</v>
      </c>
      <c r="G14" s="7">
        <f t="shared" si="0"/>
        <v>4890.8999999999996</v>
      </c>
      <c r="H14" s="7">
        <f t="shared" si="0"/>
        <v>4889.7</v>
      </c>
      <c r="I14" s="5"/>
      <c r="J14" s="3">
        <f>SUM(J4:J13)/10</f>
        <v>7769.4</v>
      </c>
      <c r="K14" s="3">
        <f>SUM(K4:K13)/10</f>
        <v>7768.5</v>
      </c>
      <c r="L14" s="7">
        <f>((SUM(L4:L13)/10))</f>
        <v>135</v>
      </c>
      <c r="M14" s="7">
        <f>((SUM(M4:M13)/10))</f>
        <v>135.1</v>
      </c>
      <c r="N14" s="7">
        <f t="shared" ref="N14:Q14" si="1">((SUM(N4:N13)/10))</f>
        <v>2425.6</v>
      </c>
      <c r="O14" s="7">
        <f t="shared" si="1"/>
        <v>2425.6</v>
      </c>
      <c r="P14" s="7">
        <f t="shared" si="1"/>
        <v>2470.6999999999998</v>
      </c>
      <c r="Q14" s="7">
        <f t="shared" si="1"/>
        <v>2470.8000000000002</v>
      </c>
      <c r="R14" s="1"/>
      <c r="S14" s="3">
        <f>SUM(S4:S13)/10</f>
        <v>1559.4</v>
      </c>
      <c r="T14" s="3">
        <f>SUM(T4:T13)/10</f>
        <v>1558.2</v>
      </c>
      <c r="U14" s="7">
        <f>((SUM(U4:U13)/10))</f>
        <v>23.1</v>
      </c>
      <c r="V14" s="7">
        <f t="shared" ref="V14:Z14" si="2">((SUM(V4:V13)/10))</f>
        <v>23.6</v>
      </c>
      <c r="W14" s="7">
        <f t="shared" si="2"/>
        <v>491.1</v>
      </c>
      <c r="X14" s="7">
        <f t="shared" si="2"/>
        <v>491.8</v>
      </c>
      <c r="Y14" s="7">
        <f t="shared" si="2"/>
        <v>502.7</v>
      </c>
      <c r="Z14" s="7">
        <f t="shared" si="2"/>
        <v>503</v>
      </c>
      <c r="AB14" s="3">
        <f>SUM(AB4:AB13)/10</f>
        <v>159.30000000000001</v>
      </c>
      <c r="AC14" s="3">
        <f>SUM(AC4:AC13)/10</f>
        <v>158.6</v>
      </c>
      <c r="AD14" s="7">
        <f>((SUM(AD4:AD13)/10))</f>
        <v>1.3</v>
      </c>
      <c r="AE14" s="7">
        <f t="shared" ref="AE14" si="3">((SUM(AE4:AE13)/10))</f>
        <v>1.5</v>
      </c>
      <c r="AF14" s="7">
        <f t="shared" ref="AF14" si="4">((SUM(AF4:AF13)/10))</f>
        <v>57.2</v>
      </c>
      <c r="AG14" s="7">
        <f t="shared" ref="AG14" si="5">((SUM(AG4:AG13)/10))</f>
        <v>57.3</v>
      </c>
      <c r="AH14" s="7">
        <f t="shared" ref="AH14" si="6">((SUM(AH4:AH13)/10))</f>
        <v>58</v>
      </c>
      <c r="AI14" s="7">
        <f t="shared" ref="AI14" si="7">((SUM(AI4:AI13)/10))</f>
        <v>58.1</v>
      </c>
    </row>
    <row r="15" spans="1:35">
      <c r="A15" s="1"/>
      <c r="B15" s="1"/>
      <c r="C15" s="1"/>
      <c r="D15" s="1"/>
      <c r="E15" s="1"/>
      <c r="F15" s="1"/>
      <c r="G15" s="1"/>
      <c r="H15" s="1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1"/>
      <c r="AC15" s="1"/>
      <c r="AD15" s="1"/>
      <c r="AE15" s="1"/>
      <c r="AF15" s="1"/>
      <c r="AG15" s="1"/>
      <c r="AH15" s="1"/>
      <c r="AI15" s="1"/>
    </row>
    <row r="16" spans="1:35">
      <c r="A16" s="13" t="s">
        <v>11</v>
      </c>
      <c r="B16" s="13"/>
      <c r="C16" s="13"/>
      <c r="D16" s="13"/>
      <c r="E16" s="13"/>
      <c r="F16" s="13"/>
      <c r="G16" s="13"/>
      <c r="H16" s="13"/>
      <c r="I16" s="1"/>
      <c r="J16" s="13" t="s">
        <v>12</v>
      </c>
      <c r="K16" s="13"/>
      <c r="L16" s="13"/>
      <c r="M16" s="13"/>
      <c r="N16" s="13"/>
      <c r="O16" s="13"/>
      <c r="P16" s="13"/>
      <c r="Q16" s="13"/>
      <c r="R16" s="1"/>
      <c r="S16" s="13" t="s">
        <v>13</v>
      </c>
      <c r="T16" s="13"/>
      <c r="U16" s="13"/>
      <c r="V16" s="13"/>
      <c r="W16" s="13"/>
      <c r="X16" s="13"/>
      <c r="Y16" s="13"/>
      <c r="Z16" s="13"/>
      <c r="AB16" s="13" t="s">
        <v>14</v>
      </c>
      <c r="AC16" s="13"/>
      <c r="AD16" s="13"/>
      <c r="AE16" s="13"/>
      <c r="AF16" s="13"/>
      <c r="AG16" s="13"/>
      <c r="AH16" s="13"/>
      <c r="AI16" s="13"/>
    </row>
    <row r="17" spans="1:35" ht="14.4">
      <c r="A17" s="12" t="s">
        <v>10</v>
      </c>
      <c r="B17" s="12"/>
      <c r="C17" s="11" t="s">
        <v>1</v>
      </c>
      <c r="D17" s="11"/>
      <c r="E17" s="11" t="s">
        <v>2</v>
      </c>
      <c r="F17" s="11"/>
      <c r="G17" s="11" t="s">
        <v>0</v>
      </c>
      <c r="H17" s="11"/>
      <c r="I17" s="1"/>
      <c r="J17" s="12" t="s">
        <v>10</v>
      </c>
      <c r="K17" s="12"/>
      <c r="L17" s="11" t="s">
        <v>1</v>
      </c>
      <c r="M17" s="11"/>
      <c r="N17" s="11" t="s">
        <v>2</v>
      </c>
      <c r="O17" s="11"/>
      <c r="P17" s="11" t="s">
        <v>0</v>
      </c>
      <c r="Q17" s="11"/>
      <c r="R17" s="1"/>
      <c r="S17" s="12" t="s">
        <v>10</v>
      </c>
      <c r="T17" s="12"/>
      <c r="U17" s="11" t="s">
        <v>1</v>
      </c>
      <c r="V17" s="11"/>
      <c r="W17" s="11" t="s">
        <v>2</v>
      </c>
      <c r="X17" s="11"/>
      <c r="Y17" s="11" t="s">
        <v>0</v>
      </c>
      <c r="Z17" s="11"/>
      <c r="AB17" s="12" t="s">
        <v>10</v>
      </c>
      <c r="AC17" s="12"/>
      <c r="AD17" s="11" t="s">
        <v>1</v>
      </c>
      <c r="AE17" s="11"/>
      <c r="AF17" s="11" t="s">
        <v>2</v>
      </c>
      <c r="AG17" s="11"/>
      <c r="AH17" s="11" t="s">
        <v>0</v>
      </c>
      <c r="AI17" s="11"/>
    </row>
    <row r="18" spans="1:35" ht="28.8">
      <c r="A18" s="2" t="s">
        <v>3</v>
      </c>
      <c r="B18" s="2" t="s">
        <v>4</v>
      </c>
      <c r="C18" s="2" t="s">
        <v>3</v>
      </c>
      <c r="D18" s="2" t="s">
        <v>4</v>
      </c>
      <c r="E18" s="2" t="s">
        <v>3</v>
      </c>
      <c r="F18" s="2" t="s">
        <v>4</v>
      </c>
      <c r="G18" s="2" t="s">
        <v>3</v>
      </c>
      <c r="H18" s="2" t="s">
        <v>4</v>
      </c>
      <c r="I18" s="1"/>
      <c r="J18" s="2" t="s">
        <v>3</v>
      </c>
      <c r="K18" s="2" t="s">
        <v>4</v>
      </c>
      <c r="L18" s="2" t="s">
        <v>3</v>
      </c>
      <c r="M18" s="2" t="s">
        <v>4</v>
      </c>
      <c r="N18" s="2" t="s">
        <v>3</v>
      </c>
      <c r="O18" s="2" t="s">
        <v>4</v>
      </c>
      <c r="P18" s="2" t="s">
        <v>3</v>
      </c>
      <c r="Q18" s="2" t="s">
        <v>4</v>
      </c>
      <c r="R18" s="1"/>
      <c r="S18" s="2" t="s">
        <v>3</v>
      </c>
      <c r="T18" s="2" t="s">
        <v>4</v>
      </c>
      <c r="U18" s="2" t="s">
        <v>3</v>
      </c>
      <c r="V18" s="2" t="s">
        <v>4</v>
      </c>
      <c r="W18" s="2" t="s">
        <v>3</v>
      </c>
      <c r="X18" s="2" t="s">
        <v>4</v>
      </c>
      <c r="Y18" s="2" t="s">
        <v>3</v>
      </c>
      <c r="Z18" s="2" t="s">
        <v>4</v>
      </c>
      <c r="AB18" s="2" t="s">
        <v>3</v>
      </c>
      <c r="AC18" s="2" t="s">
        <v>4</v>
      </c>
      <c r="AD18" s="2" t="s">
        <v>3</v>
      </c>
      <c r="AE18" s="2" t="s">
        <v>4</v>
      </c>
      <c r="AF18" s="2" t="s">
        <v>3</v>
      </c>
      <c r="AG18" s="2" t="s">
        <v>4</v>
      </c>
      <c r="AH18" s="2" t="s">
        <v>3</v>
      </c>
      <c r="AI18" s="2" t="s">
        <v>4</v>
      </c>
    </row>
    <row r="19" spans="1:35">
      <c r="A19" s="5">
        <v>25680</v>
      </c>
      <c r="B19" s="5">
        <v>25678</v>
      </c>
      <c r="C19" s="9">
        <f>TablesMQTT!C19-A19</f>
        <v>204</v>
      </c>
      <c r="D19" s="9">
        <f>TablesMQTT!D19-B19</f>
        <v>204</v>
      </c>
      <c r="E19" s="9">
        <f>TablesMQTT!E19-$A19</f>
        <v>5796</v>
      </c>
      <c r="F19" s="9">
        <f>TablesMQTT!F19-$B19</f>
        <v>5801</v>
      </c>
      <c r="G19" s="9">
        <f>TablesMQTT!G19-$A19</f>
        <v>5465</v>
      </c>
      <c r="H19" s="9">
        <f>TablesMQTT!H19-$B19</f>
        <v>5468</v>
      </c>
      <c r="I19" s="1"/>
      <c r="J19" s="5">
        <v>12813</v>
      </c>
      <c r="K19" s="5">
        <v>12813</v>
      </c>
      <c r="L19" s="9">
        <f>TablesMQTT!L19-$J19</f>
        <v>131</v>
      </c>
      <c r="M19" s="9">
        <f>TablesMQTT!M19-$K19</f>
        <v>131</v>
      </c>
      <c r="N19" s="9">
        <f>TablesMQTT!N19-$J19</f>
        <v>2484</v>
      </c>
      <c r="O19" s="9">
        <f>TablesMQTT!O19-$K19</f>
        <v>2482</v>
      </c>
      <c r="P19" s="9">
        <f>TablesMQTT!P19-$J19</f>
        <v>2587</v>
      </c>
      <c r="Q19" s="9">
        <f>TablesMQTT!Q19-$K19</f>
        <v>2587</v>
      </c>
      <c r="R19" s="5"/>
      <c r="S19" s="5">
        <v>2572</v>
      </c>
      <c r="T19" s="5">
        <v>2571</v>
      </c>
      <c r="U19" s="9">
        <f>TablesMQTT!U19-$S19</f>
        <v>27</v>
      </c>
      <c r="V19" s="9">
        <f>TablesMQTT!V19-$T19</f>
        <v>28</v>
      </c>
      <c r="W19" s="9">
        <f>TablesMQTT!W19-$S19</f>
        <v>485</v>
      </c>
      <c r="X19" s="9">
        <f>TablesMQTT!X19-$T19</f>
        <v>486</v>
      </c>
      <c r="Y19" s="9">
        <f>TablesMQTT!Y19-$S19</f>
        <v>494</v>
      </c>
      <c r="Z19" s="9">
        <f>TablesMQTT!Z19-$T19</f>
        <v>493</v>
      </c>
      <c r="AB19" s="5">
        <v>260</v>
      </c>
      <c r="AC19" s="5">
        <v>258</v>
      </c>
      <c r="AD19" s="9">
        <f>TablesMQTT!AD19-$AB19</f>
        <v>6</v>
      </c>
      <c r="AE19" s="9">
        <f>TablesMQTT!AE19-$AC19</f>
        <v>7</v>
      </c>
      <c r="AF19" s="9">
        <f>TablesMQTT!AF19-$AB19</f>
        <v>54</v>
      </c>
      <c r="AG19" s="9">
        <f>TablesMQTT!AG19-$AC19</f>
        <v>55</v>
      </c>
      <c r="AH19" s="9">
        <f>TablesMQTT!AH19-$AB19</f>
        <v>58</v>
      </c>
      <c r="AI19" s="9">
        <f>TablesMQTT!AI19-$AC19</f>
        <v>59</v>
      </c>
    </row>
    <row r="20" spans="1:35">
      <c r="A20" s="5">
        <v>25572</v>
      </c>
      <c r="B20" s="5">
        <v>25571</v>
      </c>
      <c r="C20" s="9">
        <f>TablesMQTT!C20-A20</f>
        <v>280</v>
      </c>
      <c r="D20" s="9">
        <f>TablesMQTT!D20-B20</f>
        <v>281</v>
      </c>
      <c r="E20" s="9">
        <f>TablesMQTT!E20-$A20</f>
        <v>5686</v>
      </c>
      <c r="F20" s="9">
        <f>TablesMQTT!F20-$B20</f>
        <v>5687</v>
      </c>
      <c r="G20" s="9">
        <f>TablesMQTT!G20-$A20</f>
        <v>5612</v>
      </c>
      <c r="H20" s="9">
        <f>TablesMQTT!H20-$B20</f>
        <v>5616</v>
      </c>
      <c r="I20" s="1"/>
      <c r="J20" s="5">
        <v>12814</v>
      </c>
      <c r="K20" s="5">
        <v>12813</v>
      </c>
      <c r="L20" s="9">
        <f>TablesMQTT!L20-$J20</f>
        <v>112</v>
      </c>
      <c r="M20" s="9">
        <f>TablesMQTT!M20-$K20</f>
        <v>112</v>
      </c>
      <c r="N20" s="9">
        <f>TablesMQTT!N20-$J20</f>
        <v>2453</v>
      </c>
      <c r="O20" s="9">
        <f>TablesMQTT!O20-$K20</f>
        <v>2453</v>
      </c>
      <c r="P20" s="9">
        <f>TablesMQTT!P20-$J20</f>
        <v>2434</v>
      </c>
      <c r="Q20" s="9">
        <f>TablesMQTT!Q20-$K20</f>
        <v>2435</v>
      </c>
      <c r="R20" s="5"/>
      <c r="S20" s="5">
        <v>2570</v>
      </c>
      <c r="T20" s="5">
        <v>2569</v>
      </c>
      <c r="U20" s="9">
        <f>TablesMQTT!U20-$S20</f>
        <v>19</v>
      </c>
      <c r="V20" s="9">
        <f>TablesMQTT!V20-$T20</f>
        <v>20</v>
      </c>
      <c r="W20" s="9">
        <f>TablesMQTT!W20-$S20</f>
        <v>498</v>
      </c>
      <c r="X20" s="9">
        <f>TablesMQTT!X20-$T20</f>
        <v>498</v>
      </c>
      <c r="Y20" s="9">
        <f>TablesMQTT!Y20-$S20</f>
        <v>496</v>
      </c>
      <c r="Z20" s="9">
        <f>TablesMQTT!Z20-$T20</f>
        <v>497</v>
      </c>
      <c r="AB20" s="5">
        <v>259</v>
      </c>
      <c r="AC20" s="5">
        <v>259</v>
      </c>
      <c r="AD20" s="9">
        <f>TablesMQTT!AD20-$AB20</f>
        <v>3</v>
      </c>
      <c r="AE20" s="9">
        <f>TablesMQTT!AE20-$AC20</f>
        <v>2</v>
      </c>
      <c r="AF20" s="9">
        <f>TablesMQTT!AF20-$AB20</f>
        <v>58</v>
      </c>
      <c r="AG20" s="9">
        <f>TablesMQTT!AG20-$AC20</f>
        <v>57</v>
      </c>
      <c r="AH20" s="9">
        <f>TablesMQTT!AH20-$AB20</f>
        <v>59</v>
      </c>
      <c r="AI20" s="9">
        <f>TablesMQTT!AI20-$AC20</f>
        <v>58</v>
      </c>
    </row>
    <row r="21" spans="1:35">
      <c r="A21" s="5">
        <v>25577</v>
      </c>
      <c r="B21" s="5">
        <v>25576</v>
      </c>
      <c r="C21" s="9">
        <f>TablesMQTT!C21-A21</f>
        <v>254</v>
      </c>
      <c r="D21" s="9">
        <f>TablesMQTT!D21-B21</f>
        <v>253</v>
      </c>
      <c r="E21" s="9">
        <f>TablesMQTT!E21-$A21</f>
        <v>5627</v>
      </c>
      <c r="F21" s="9">
        <f>TablesMQTT!F21-$B21</f>
        <v>5629</v>
      </c>
      <c r="G21" s="9">
        <f>TablesMQTT!G21-$A21</f>
        <v>6437</v>
      </c>
      <c r="H21" s="9">
        <f>TablesMQTT!H21-$B21</f>
        <v>6440</v>
      </c>
      <c r="I21" s="5"/>
      <c r="J21" s="5">
        <v>12789</v>
      </c>
      <c r="K21" s="5">
        <v>12788</v>
      </c>
      <c r="L21" s="9">
        <f>TablesMQTT!L21-$J21</f>
        <v>203</v>
      </c>
      <c r="M21" s="9">
        <f>TablesMQTT!M21-$K21</f>
        <v>202</v>
      </c>
      <c r="N21" s="9">
        <f>TablesMQTT!N21-$J21</f>
        <v>2407</v>
      </c>
      <c r="O21" s="9">
        <f>TablesMQTT!O21-$K21</f>
        <v>2407</v>
      </c>
      <c r="P21" s="9">
        <f>TablesMQTT!P21-$J21</f>
        <v>2505</v>
      </c>
      <c r="Q21" s="9">
        <f>TablesMQTT!Q21-$K21</f>
        <v>2506</v>
      </c>
      <c r="R21" s="5"/>
      <c r="S21" s="5">
        <v>2569</v>
      </c>
      <c r="T21" s="5">
        <v>2568</v>
      </c>
      <c r="U21" s="9">
        <f>TablesMQTT!U21-$S21</f>
        <v>23</v>
      </c>
      <c r="V21" s="9">
        <f>TablesMQTT!V21-$T21</f>
        <v>23</v>
      </c>
      <c r="W21" s="9">
        <f>TablesMQTT!W21-$S21</f>
        <v>491</v>
      </c>
      <c r="X21" s="9">
        <f>TablesMQTT!X21-$T21</f>
        <v>491</v>
      </c>
      <c r="Y21" s="9">
        <f>TablesMQTT!Y21-$S21</f>
        <v>502</v>
      </c>
      <c r="Z21" s="9">
        <f>TablesMQTT!Z21-$T21</f>
        <v>502</v>
      </c>
      <c r="AB21" s="5">
        <v>266</v>
      </c>
      <c r="AC21" s="5">
        <v>266</v>
      </c>
      <c r="AD21" s="9">
        <f>TablesMQTT!AD21-$AB21</f>
        <v>-6</v>
      </c>
      <c r="AE21" s="9">
        <f>TablesMQTT!AE21-$AC21</f>
        <v>-7</v>
      </c>
      <c r="AF21" s="9">
        <f>TablesMQTT!AF21-$AB21</f>
        <v>48</v>
      </c>
      <c r="AG21" s="9">
        <f>TablesMQTT!AG21-$AC21</f>
        <v>47</v>
      </c>
      <c r="AH21" s="9">
        <f>TablesMQTT!AH21-$AB21</f>
        <v>48</v>
      </c>
      <c r="AI21" s="9">
        <f>TablesMQTT!AI21-$AC21</f>
        <v>47</v>
      </c>
    </row>
    <row r="22" spans="1:35">
      <c r="A22" s="5">
        <v>25573</v>
      </c>
      <c r="B22" s="5">
        <v>25571</v>
      </c>
      <c r="C22" s="9">
        <f>TablesMQTT!C22-A22</f>
        <v>286</v>
      </c>
      <c r="D22" s="9">
        <f>TablesMQTT!D22-B22</f>
        <v>287</v>
      </c>
      <c r="E22" s="9">
        <f>TablesMQTT!E22-$A22</f>
        <v>5480</v>
      </c>
      <c r="F22" s="9">
        <f>TablesMQTT!F22-$B22</f>
        <v>5485</v>
      </c>
      <c r="G22" s="9">
        <f>TablesMQTT!G22-$A22</f>
        <v>6265</v>
      </c>
      <c r="H22" s="9">
        <f>TablesMQTT!H22-$B22</f>
        <v>6268</v>
      </c>
      <c r="I22" s="5"/>
      <c r="J22" s="5">
        <v>12783</v>
      </c>
      <c r="K22" s="5">
        <v>12782</v>
      </c>
      <c r="L22" s="9">
        <f>TablesMQTT!L22-$J22</f>
        <v>130</v>
      </c>
      <c r="M22" s="9">
        <f>TablesMQTT!M22-$K22</f>
        <v>131</v>
      </c>
      <c r="N22" s="9">
        <f>TablesMQTT!N22-$J22</f>
        <v>2393</v>
      </c>
      <c r="O22" s="9">
        <f>TablesMQTT!O22-$K22</f>
        <v>2392</v>
      </c>
      <c r="P22" s="9">
        <f>TablesMQTT!P22-$J22</f>
        <v>2516</v>
      </c>
      <c r="Q22" s="9">
        <f>TablesMQTT!Q22-$K22</f>
        <v>2516</v>
      </c>
      <c r="R22" s="5"/>
      <c r="S22" s="5">
        <v>2562</v>
      </c>
      <c r="T22" s="5">
        <v>2561</v>
      </c>
      <c r="U22" s="9">
        <f>TablesMQTT!U22-$S22</f>
        <v>31</v>
      </c>
      <c r="V22" s="9">
        <f>TablesMQTT!V22-$T22</f>
        <v>32</v>
      </c>
      <c r="W22" s="9">
        <f>TablesMQTT!W22-$S22</f>
        <v>490</v>
      </c>
      <c r="X22" s="9">
        <f>TablesMQTT!X22-$T22</f>
        <v>491</v>
      </c>
      <c r="Y22" s="9">
        <f>TablesMQTT!Y22-$S22</f>
        <v>520</v>
      </c>
      <c r="Z22" s="9">
        <f>TablesMQTT!Z22-$T22</f>
        <v>521</v>
      </c>
      <c r="AB22" s="5">
        <v>259</v>
      </c>
      <c r="AC22" s="5">
        <v>259</v>
      </c>
      <c r="AD22" s="9">
        <f>TablesMQTT!AD22-$AB22</f>
        <v>3</v>
      </c>
      <c r="AE22" s="9">
        <f>TablesMQTT!AE22-$AC22</f>
        <v>3</v>
      </c>
      <c r="AF22" s="9">
        <f>TablesMQTT!AF22-$AB22</f>
        <v>57</v>
      </c>
      <c r="AG22" s="9">
        <f>TablesMQTT!AG22-$AC22</f>
        <v>56</v>
      </c>
      <c r="AH22" s="9">
        <f>TablesMQTT!AH22-$AB22</f>
        <v>56</v>
      </c>
      <c r="AI22" s="9">
        <f>TablesMQTT!AI22-$AC22</f>
        <v>56</v>
      </c>
    </row>
    <row r="23" spans="1:35">
      <c r="A23" s="5">
        <v>25579</v>
      </c>
      <c r="B23" s="5">
        <v>25578</v>
      </c>
      <c r="C23" s="9">
        <f>TablesMQTT!C23-A23</f>
        <v>248</v>
      </c>
      <c r="D23" s="9">
        <f>TablesMQTT!D23-B23</f>
        <v>248</v>
      </c>
      <c r="E23" s="9">
        <f>TablesMQTT!E23-$A23</f>
        <v>5409</v>
      </c>
      <c r="F23" s="9">
        <f>TablesMQTT!F23-$B23</f>
        <v>5414</v>
      </c>
      <c r="G23" s="9">
        <f>TablesMQTT!G23-$A23</f>
        <v>6317</v>
      </c>
      <c r="H23" s="9">
        <f>TablesMQTT!H23-$B23</f>
        <v>6320</v>
      </c>
      <c r="I23" s="5"/>
      <c r="J23" s="5">
        <v>12839</v>
      </c>
      <c r="K23" s="5">
        <v>12838</v>
      </c>
      <c r="L23" s="9">
        <f>TablesMQTT!L23-$J23</f>
        <v>84</v>
      </c>
      <c r="M23" s="9">
        <f>TablesMQTT!M23-$K23</f>
        <v>83</v>
      </c>
      <c r="N23" s="9">
        <f>TablesMQTT!N23-$J23</f>
        <v>2356</v>
      </c>
      <c r="O23" s="9">
        <f>TablesMQTT!O23-$K23</f>
        <v>2356</v>
      </c>
      <c r="P23" s="9">
        <f>TablesMQTT!P23-$J23</f>
        <v>2460</v>
      </c>
      <c r="Q23" s="9">
        <f>TablesMQTT!Q23-$K23</f>
        <v>2461</v>
      </c>
      <c r="R23" s="5"/>
      <c r="S23" s="5">
        <v>2570</v>
      </c>
      <c r="T23" s="5">
        <v>2569</v>
      </c>
      <c r="U23" s="9">
        <f>TablesMQTT!U23-$S23</f>
        <v>25</v>
      </c>
      <c r="V23" s="9">
        <f>TablesMQTT!V23-$T23</f>
        <v>25</v>
      </c>
      <c r="W23" s="9">
        <f>TablesMQTT!W23-$S23</f>
        <v>488</v>
      </c>
      <c r="X23" s="9">
        <f>TablesMQTT!X23-$T23</f>
        <v>489</v>
      </c>
      <c r="Y23" s="9">
        <f>TablesMQTT!Y23-$S23</f>
        <v>493</v>
      </c>
      <c r="Z23" s="9">
        <f>TablesMQTT!Z23-$T23</f>
        <v>493</v>
      </c>
      <c r="AB23" s="5">
        <v>259</v>
      </c>
      <c r="AC23" s="5">
        <v>259</v>
      </c>
      <c r="AD23" s="9">
        <f>TablesMQTT!AD23-$AB23</f>
        <v>4</v>
      </c>
      <c r="AE23" s="9">
        <f>TablesMQTT!AE23-$AC23</f>
        <v>4</v>
      </c>
      <c r="AF23" s="9">
        <f>TablesMQTT!AF23-$AB23</f>
        <v>59</v>
      </c>
      <c r="AG23" s="9">
        <f>TablesMQTT!AG23-$AC23</f>
        <v>59</v>
      </c>
      <c r="AH23" s="9">
        <f>TablesMQTT!AH23-$AB23</f>
        <v>58</v>
      </c>
      <c r="AI23" s="9">
        <f>TablesMQTT!AI23-$AC23</f>
        <v>58</v>
      </c>
    </row>
    <row r="24" spans="1:35">
      <c r="A24" s="5">
        <v>25689</v>
      </c>
      <c r="B24" s="5">
        <v>25687</v>
      </c>
      <c r="C24" s="9">
        <f>TablesMQTT!C24-A24</f>
        <v>144</v>
      </c>
      <c r="D24" s="9">
        <f>TablesMQTT!D24-B24</f>
        <v>144</v>
      </c>
      <c r="E24" s="9">
        <f>TablesMQTT!E24-$A24</f>
        <v>4785</v>
      </c>
      <c r="F24" s="9">
        <f>TablesMQTT!F24-$B24</f>
        <v>4788</v>
      </c>
      <c r="G24" s="9">
        <f>TablesMQTT!G24-$A24</f>
        <v>5298</v>
      </c>
      <c r="H24" s="9">
        <f>TablesMQTT!H24-$B24</f>
        <v>5301</v>
      </c>
      <c r="I24" s="5"/>
      <c r="J24" s="5">
        <v>12775</v>
      </c>
      <c r="K24" s="5">
        <v>12774</v>
      </c>
      <c r="L24" s="9">
        <f>TablesMQTT!L24-$J24</f>
        <v>165</v>
      </c>
      <c r="M24" s="9">
        <f>TablesMQTT!M24-$K24</f>
        <v>165</v>
      </c>
      <c r="N24" s="9">
        <f>TablesMQTT!N24-$J24</f>
        <v>2424</v>
      </c>
      <c r="O24" s="9">
        <f>TablesMQTT!O24-$K24</f>
        <v>2424</v>
      </c>
      <c r="P24" s="9">
        <f>TablesMQTT!P24-$J24</f>
        <v>2559</v>
      </c>
      <c r="Q24" s="9">
        <f>TablesMQTT!Q24-$K24</f>
        <v>2559</v>
      </c>
      <c r="R24" s="5"/>
      <c r="S24" s="5">
        <v>2567</v>
      </c>
      <c r="T24" s="5">
        <v>2567</v>
      </c>
      <c r="U24" s="9">
        <f>TablesMQTT!U24-$S24</f>
        <v>21</v>
      </c>
      <c r="V24" s="9">
        <f>TablesMQTT!V24-$T24</f>
        <v>20</v>
      </c>
      <c r="W24" s="9">
        <f>TablesMQTT!W24-$S24</f>
        <v>486</v>
      </c>
      <c r="X24" s="9">
        <f>TablesMQTT!X24-$T24</f>
        <v>484</v>
      </c>
      <c r="Y24" s="9">
        <f>TablesMQTT!Y24-$S24</f>
        <v>502</v>
      </c>
      <c r="Z24" s="9">
        <f>TablesMQTT!Z24-$T24</f>
        <v>501</v>
      </c>
      <c r="AB24" s="5">
        <v>259</v>
      </c>
      <c r="AC24" s="5">
        <v>258</v>
      </c>
      <c r="AD24" s="9">
        <f>TablesMQTT!AD24-$AB24</f>
        <v>2</v>
      </c>
      <c r="AE24" s="9">
        <f>TablesMQTT!AE24-$AC24</f>
        <v>3</v>
      </c>
      <c r="AF24" s="9">
        <f>TablesMQTT!AF24-$AB24</f>
        <v>55</v>
      </c>
      <c r="AG24" s="9">
        <f>TablesMQTT!AG24-$AC24</f>
        <v>54</v>
      </c>
      <c r="AH24" s="9">
        <f>TablesMQTT!AH24-$AB24</f>
        <v>59</v>
      </c>
      <c r="AI24" s="9">
        <f>TablesMQTT!AI24-$AC24</f>
        <v>60</v>
      </c>
    </row>
    <row r="25" spans="1:35">
      <c r="A25" s="5">
        <v>25581</v>
      </c>
      <c r="B25" s="5">
        <v>25580</v>
      </c>
      <c r="C25" s="9">
        <f>TablesMQTT!C25-A25</f>
        <v>260</v>
      </c>
      <c r="D25" s="9">
        <f>TablesMQTT!D25-B25</f>
        <v>261</v>
      </c>
      <c r="E25" s="9">
        <f>TablesMQTT!E25-$A25</f>
        <v>5199</v>
      </c>
      <c r="F25" s="9">
        <f>TablesMQTT!F25-$B25</f>
        <v>5202</v>
      </c>
      <c r="G25" s="9">
        <f>TablesMQTT!G25-$A25</f>
        <v>5503</v>
      </c>
      <c r="H25" s="9">
        <f>TablesMQTT!H25-$B25</f>
        <v>5506</v>
      </c>
      <c r="I25" s="5"/>
      <c r="J25" s="5">
        <v>12781</v>
      </c>
      <c r="K25" s="5">
        <v>12780</v>
      </c>
      <c r="L25" s="9">
        <f>TablesMQTT!L25-$J25</f>
        <v>137</v>
      </c>
      <c r="M25" s="9">
        <f>TablesMQTT!M25-$K25</f>
        <v>138</v>
      </c>
      <c r="N25" s="9">
        <f>TablesMQTT!N25-$J25</f>
        <v>2446</v>
      </c>
      <c r="O25" s="9">
        <f>TablesMQTT!O25-$K25</f>
        <v>2446</v>
      </c>
      <c r="P25" s="9">
        <f>TablesMQTT!P25-$J25</f>
        <v>2473</v>
      </c>
      <c r="Q25" s="9">
        <f>TablesMQTT!Q25-$K25</f>
        <v>2473</v>
      </c>
      <c r="R25" s="5"/>
      <c r="S25" s="5">
        <v>2568</v>
      </c>
      <c r="T25" s="5">
        <v>2566</v>
      </c>
      <c r="U25" s="9">
        <f>TablesMQTT!U25-$S25</f>
        <v>28</v>
      </c>
      <c r="V25" s="9">
        <f>TablesMQTT!V25-$T25</f>
        <v>29</v>
      </c>
      <c r="W25" s="9">
        <f>TablesMQTT!W25-$S25</f>
        <v>482</v>
      </c>
      <c r="X25" s="9">
        <f>TablesMQTT!X25-$T25</f>
        <v>484</v>
      </c>
      <c r="Y25" s="9">
        <f>TablesMQTT!Y25-$S25</f>
        <v>519</v>
      </c>
      <c r="Z25" s="9">
        <f>TablesMQTT!Z25-$T25</f>
        <v>521</v>
      </c>
      <c r="AB25" s="5">
        <v>260</v>
      </c>
      <c r="AC25" s="5">
        <v>259</v>
      </c>
      <c r="AD25" s="9">
        <f>TablesMQTT!AD25-$AB25</f>
        <v>1</v>
      </c>
      <c r="AE25" s="9">
        <f>TablesMQTT!AE25-$AC25</f>
        <v>2</v>
      </c>
      <c r="AF25" s="9">
        <f>TablesMQTT!AF25-$AB25</f>
        <v>56</v>
      </c>
      <c r="AG25" s="9">
        <f>TablesMQTT!AG25-$AC25</f>
        <v>56</v>
      </c>
      <c r="AH25" s="9">
        <f>TablesMQTT!AH25-$AB25</f>
        <v>54</v>
      </c>
      <c r="AI25" s="9">
        <f>TablesMQTT!AI25-$AC25</f>
        <v>54</v>
      </c>
    </row>
    <row r="26" spans="1:35">
      <c r="A26" s="5">
        <v>25596</v>
      </c>
      <c r="B26" s="5">
        <v>25595</v>
      </c>
      <c r="C26" s="9">
        <f>TablesMQTT!C26-A26</f>
        <v>242</v>
      </c>
      <c r="D26" s="9">
        <f>TablesMQTT!D26-B26</f>
        <v>242</v>
      </c>
      <c r="E26" s="9">
        <f>TablesMQTT!E26-$A26</f>
        <v>5536</v>
      </c>
      <c r="F26" s="9">
        <f>TablesMQTT!F26-$B26</f>
        <v>5540</v>
      </c>
      <c r="G26" s="9">
        <f>TablesMQTT!G26-$A26</f>
        <v>5751</v>
      </c>
      <c r="H26" s="9">
        <f>TablesMQTT!H26-$B26</f>
        <v>5754</v>
      </c>
      <c r="I26" s="5"/>
      <c r="J26" s="5">
        <v>12793</v>
      </c>
      <c r="K26" s="5">
        <v>12792</v>
      </c>
      <c r="L26" s="9">
        <f>TablesMQTT!L26-$J26</f>
        <v>120</v>
      </c>
      <c r="M26" s="9">
        <f>TablesMQTT!M26-$K26</f>
        <v>119</v>
      </c>
      <c r="N26" s="9">
        <f>TablesMQTT!N26-$J26</f>
        <v>2426</v>
      </c>
      <c r="O26" s="9">
        <f>TablesMQTT!O26-$K26</f>
        <v>2426</v>
      </c>
      <c r="P26" s="9">
        <f>TablesMQTT!P26-$J26</f>
        <v>2472</v>
      </c>
      <c r="Q26" s="9">
        <f>TablesMQTT!Q26-$K26</f>
        <v>2472</v>
      </c>
      <c r="R26" s="5"/>
      <c r="S26" s="5">
        <v>2562</v>
      </c>
      <c r="T26" s="5">
        <v>2561</v>
      </c>
      <c r="U26" s="9">
        <f>TablesMQTT!U26-$S26</f>
        <v>26</v>
      </c>
      <c r="V26" s="9">
        <f>TablesMQTT!V26-$T26</f>
        <v>27</v>
      </c>
      <c r="W26" s="9">
        <f>TablesMQTT!W26-$S26</f>
        <v>498</v>
      </c>
      <c r="X26" s="9">
        <f>TablesMQTT!X26-$T26</f>
        <v>498</v>
      </c>
      <c r="Y26" s="9">
        <f>TablesMQTT!Y26-$S26</f>
        <v>503</v>
      </c>
      <c r="Z26" s="9">
        <f>TablesMQTT!Z26-$T26</f>
        <v>503</v>
      </c>
      <c r="AB26" s="5">
        <v>260</v>
      </c>
      <c r="AC26" s="5">
        <v>259</v>
      </c>
      <c r="AD26" s="9">
        <f>TablesMQTT!AD26-$AB26</f>
        <v>6</v>
      </c>
      <c r="AE26" s="9">
        <f>TablesMQTT!AE26-$AC26</f>
        <v>7</v>
      </c>
      <c r="AF26" s="9">
        <f>TablesMQTT!AF26-$AB26</f>
        <v>56</v>
      </c>
      <c r="AG26" s="9">
        <f>TablesMQTT!AG26-$AC26</f>
        <v>57</v>
      </c>
      <c r="AH26" s="9">
        <f>TablesMQTT!AH26-$AB26</f>
        <v>57</v>
      </c>
      <c r="AI26" s="9">
        <f>TablesMQTT!AI26-$AC26</f>
        <v>58</v>
      </c>
    </row>
    <row r="27" spans="1:35">
      <c r="A27" s="5">
        <v>25597</v>
      </c>
      <c r="B27" s="5">
        <v>25597</v>
      </c>
      <c r="C27" s="9">
        <f>TablesMQTT!C27-A27</f>
        <v>324</v>
      </c>
      <c r="D27" s="9">
        <f>TablesMQTT!D27-B27</f>
        <v>323</v>
      </c>
      <c r="E27" s="9">
        <f>TablesMQTT!E27-$A27</f>
        <v>5910</v>
      </c>
      <c r="F27" s="9">
        <f>TablesMQTT!F27-$B27</f>
        <v>5910</v>
      </c>
      <c r="G27" s="9">
        <f>TablesMQTT!G27-$A27</f>
        <v>6446</v>
      </c>
      <c r="H27" s="9">
        <f>TablesMQTT!H27-$B27</f>
        <v>6447</v>
      </c>
      <c r="I27" s="5"/>
      <c r="J27" s="5">
        <v>12798</v>
      </c>
      <c r="K27" s="5">
        <v>12796</v>
      </c>
      <c r="L27" s="9">
        <f>TablesMQTT!L27-$J27</f>
        <v>159</v>
      </c>
      <c r="M27" s="9">
        <f>TablesMQTT!M27-$K27</f>
        <v>160</v>
      </c>
      <c r="N27" s="9">
        <f>TablesMQTT!N27-$J27</f>
        <v>2412</v>
      </c>
      <c r="O27" s="9">
        <f>TablesMQTT!O27-$K27</f>
        <v>2413</v>
      </c>
      <c r="P27" s="9">
        <f>TablesMQTT!P27-$J27</f>
        <v>2513</v>
      </c>
      <c r="Q27" s="9">
        <f>TablesMQTT!Q27-$K27</f>
        <v>2514</v>
      </c>
      <c r="R27" s="5"/>
      <c r="S27" s="5">
        <v>2568</v>
      </c>
      <c r="T27" s="5">
        <v>2567</v>
      </c>
      <c r="U27" s="9">
        <f>TablesMQTT!U27-$S27</f>
        <v>27</v>
      </c>
      <c r="V27" s="9">
        <f>TablesMQTT!V27-$T27</f>
        <v>27</v>
      </c>
      <c r="W27" s="9">
        <f>TablesMQTT!W27-$S27</f>
        <v>498</v>
      </c>
      <c r="X27" s="9">
        <f>TablesMQTT!X27-$T27</f>
        <v>499</v>
      </c>
      <c r="Y27" s="9">
        <f>TablesMQTT!Y27-$S27</f>
        <v>508</v>
      </c>
      <c r="Z27" s="9">
        <f>TablesMQTT!Z27-$T27</f>
        <v>508</v>
      </c>
      <c r="AB27" s="5">
        <v>260</v>
      </c>
      <c r="AC27" s="5">
        <v>259</v>
      </c>
      <c r="AD27" s="9">
        <f>TablesMQTT!AD27-$AB27</f>
        <v>1</v>
      </c>
      <c r="AE27" s="9">
        <f>TablesMQTT!AE27-$AC27</f>
        <v>1</v>
      </c>
      <c r="AF27" s="9">
        <f>TablesMQTT!AF27-$AB27</f>
        <v>53</v>
      </c>
      <c r="AG27" s="9">
        <f>TablesMQTT!AG27-$AC27</f>
        <v>54</v>
      </c>
      <c r="AH27" s="9">
        <f>TablesMQTT!AH27-$AB27</f>
        <v>56</v>
      </c>
      <c r="AI27" s="9">
        <f>TablesMQTT!AI27-$AC27</f>
        <v>56</v>
      </c>
    </row>
    <row r="28" spans="1:35">
      <c r="A28" s="5">
        <v>25631</v>
      </c>
      <c r="B28" s="5">
        <v>25629</v>
      </c>
      <c r="C28" s="9">
        <f>TablesMQTT!C28-A28</f>
        <v>286</v>
      </c>
      <c r="D28" s="9">
        <f>TablesMQTT!D28-B28</f>
        <v>286</v>
      </c>
      <c r="E28" s="9">
        <f>TablesMQTT!E28-$A28</f>
        <v>5208</v>
      </c>
      <c r="F28" s="9">
        <f>TablesMQTT!F28-$B28</f>
        <v>5210</v>
      </c>
      <c r="G28" s="9">
        <f>TablesMQTT!G28-$A28</f>
        <v>5678</v>
      </c>
      <c r="H28" s="9">
        <f>TablesMQTT!H28-$B28</f>
        <v>5680</v>
      </c>
      <c r="I28" s="5"/>
      <c r="J28" s="5">
        <v>12823</v>
      </c>
      <c r="K28" s="5">
        <v>12822</v>
      </c>
      <c r="L28" s="9">
        <f>TablesMQTT!L28-$J28</f>
        <v>134</v>
      </c>
      <c r="M28" s="9">
        <f>TablesMQTT!M28-$K28</f>
        <v>134</v>
      </c>
      <c r="N28" s="9">
        <f>TablesMQTT!N28-$J28</f>
        <v>2388</v>
      </c>
      <c r="O28" s="9">
        <f>TablesMQTT!O28-$K28</f>
        <v>2388</v>
      </c>
      <c r="P28" s="9">
        <f>TablesMQTT!P28-$J28</f>
        <v>2423</v>
      </c>
      <c r="Q28" s="9">
        <f>TablesMQTT!Q28-$K28</f>
        <v>2424</v>
      </c>
      <c r="R28" s="5"/>
      <c r="S28" s="5">
        <v>2570</v>
      </c>
      <c r="T28" s="5">
        <v>2569</v>
      </c>
      <c r="U28" s="9">
        <f>TablesMQTT!U28-$S28</f>
        <v>19</v>
      </c>
      <c r="V28" s="9">
        <f>TablesMQTT!V28-$T28</f>
        <v>19</v>
      </c>
      <c r="W28" s="9">
        <f>TablesMQTT!W28-$S28</f>
        <v>503</v>
      </c>
      <c r="X28" s="9">
        <f>TablesMQTT!X28-$T28</f>
        <v>504</v>
      </c>
      <c r="Y28" s="9">
        <f>TablesMQTT!Y28-$S28</f>
        <v>496</v>
      </c>
      <c r="Z28" s="9">
        <f>TablesMQTT!Z28-$T28</f>
        <v>497</v>
      </c>
      <c r="AB28" s="5">
        <v>260</v>
      </c>
      <c r="AC28" s="5">
        <v>260</v>
      </c>
      <c r="AD28" s="9">
        <f>TablesMQTT!AD28-$AB28</f>
        <v>1</v>
      </c>
      <c r="AE28" s="9">
        <f>TablesMQTT!AE28-$AC28</f>
        <v>0</v>
      </c>
      <c r="AF28" s="9">
        <f>TablesMQTT!AF28-$AB28</f>
        <v>53</v>
      </c>
      <c r="AG28" s="9">
        <f>TablesMQTT!AG28-$AC28</f>
        <v>53</v>
      </c>
      <c r="AH28" s="9">
        <f>TablesMQTT!AH28-$AB28</f>
        <v>55</v>
      </c>
      <c r="AI28" s="9">
        <f>TablesMQTT!AI28-$AC28</f>
        <v>54</v>
      </c>
    </row>
    <row r="29" spans="1:35" ht="14.4">
      <c r="A29" s="3">
        <f>SUM(A19:A28)/10</f>
        <v>25607.5</v>
      </c>
      <c r="B29" s="3">
        <f>SUM(B19:B28)/10</f>
        <v>25606.2</v>
      </c>
      <c r="C29" s="7">
        <f t="shared" ref="C29:H29" si="8">((SUM(C19:C28)/10))</f>
        <v>252.8</v>
      </c>
      <c r="D29" s="7">
        <f t="shared" si="8"/>
        <v>252.9</v>
      </c>
      <c r="E29" s="7">
        <f t="shared" si="8"/>
        <v>5463.6</v>
      </c>
      <c r="F29" s="7">
        <f t="shared" si="8"/>
        <v>5466.6</v>
      </c>
      <c r="G29" s="7">
        <f t="shared" si="8"/>
        <v>5877.2</v>
      </c>
      <c r="H29" s="7">
        <f t="shared" si="8"/>
        <v>5880</v>
      </c>
      <c r="I29" s="5"/>
      <c r="J29" s="3">
        <f>SUM(J19:J28)/10</f>
        <v>12800.8</v>
      </c>
      <c r="K29" s="3">
        <f>SUM(K19:K28)/10</f>
        <v>12799.8</v>
      </c>
      <c r="L29" s="7">
        <f>((SUM(L19:L28)/10))</f>
        <v>137.5</v>
      </c>
      <c r="M29" s="7">
        <f>((SUM(M19:M28)/10))</f>
        <v>137.5</v>
      </c>
      <c r="N29" s="7">
        <f t="shared" ref="N29" si="9">((SUM(N19:N28)/10))</f>
        <v>2418.9</v>
      </c>
      <c r="O29" s="7">
        <f t="shared" ref="O29" si="10">((SUM(O19:O28)/10))</f>
        <v>2418.6999999999998</v>
      </c>
      <c r="P29" s="7">
        <f t="shared" ref="P29" si="11">((SUM(P19:P28)/10))</f>
        <v>2494.1999999999998</v>
      </c>
      <c r="Q29" s="7">
        <f t="shared" ref="Q29" si="12">((SUM(Q19:Q28)/10))</f>
        <v>2494.6999999999998</v>
      </c>
      <c r="R29" s="5"/>
      <c r="S29" s="3">
        <f>SUM(S19:S28)/10</f>
        <v>2567.8000000000002</v>
      </c>
      <c r="T29" s="3">
        <f>SUM(T19:T28)/10</f>
        <v>2566.8000000000002</v>
      </c>
      <c r="U29" s="7">
        <f>((SUM(U19:U28)/10))</f>
        <v>24.6</v>
      </c>
      <c r="V29" s="7">
        <f t="shared" ref="V29" si="13">((SUM(V19:V28)/10))</f>
        <v>25</v>
      </c>
      <c r="W29" s="7">
        <f t="shared" ref="W29" si="14">((SUM(W19:W28)/10))</f>
        <v>491.9</v>
      </c>
      <c r="X29" s="7">
        <f t="shared" ref="X29" si="15">((SUM(X19:X28)/10))</f>
        <v>492.4</v>
      </c>
      <c r="Y29" s="7">
        <f t="shared" ref="Y29" si="16">((SUM(Y19:Y28)/10))</f>
        <v>503.3</v>
      </c>
      <c r="Z29" s="7">
        <f t="shared" ref="Z29" si="17">((SUM(Z19:Z28)/10))</f>
        <v>503.6</v>
      </c>
      <c r="AB29" s="3">
        <f>SUM(AB19:AB28)/10</f>
        <v>260.2</v>
      </c>
      <c r="AC29" s="3">
        <f>SUM(AC19:AC28)/10</f>
        <v>259.60000000000002</v>
      </c>
      <c r="AD29" s="7">
        <f>((SUM(AD19:AD28)/10))</f>
        <v>2.1</v>
      </c>
      <c r="AE29" s="7">
        <f t="shared" ref="AE29" si="18">((SUM(AE19:AE28)/10))</f>
        <v>2.2000000000000002</v>
      </c>
      <c r="AF29" s="7">
        <f t="shared" ref="AF29" si="19">((SUM(AF19:AF28)/10))</f>
        <v>54.9</v>
      </c>
      <c r="AG29" s="7">
        <f t="shared" ref="AG29" si="20">((SUM(AG19:AG28)/10))</f>
        <v>54.8</v>
      </c>
      <c r="AH29" s="7">
        <f t="shared" ref="AH29" si="21">((SUM(AH19:AH28)/10))</f>
        <v>56</v>
      </c>
      <c r="AI29" s="7">
        <f t="shared" ref="AI29" si="22">((SUM(AI19:AI28)/10))</f>
        <v>56</v>
      </c>
    </row>
    <row r="30" spans="1:35">
      <c r="A30" s="1"/>
      <c r="B30" s="1"/>
      <c r="C30" s="1"/>
      <c r="D30" s="1"/>
      <c r="E30" s="1"/>
      <c r="F30" s="1"/>
      <c r="G30" s="1"/>
      <c r="H30" s="1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B30" s="1"/>
      <c r="AC30" s="1"/>
      <c r="AD30" s="1"/>
      <c r="AE30" s="1"/>
      <c r="AF30" s="1"/>
      <c r="AG30" s="1"/>
      <c r="AH30" s="1"/>
      <c r="AI30" s="1"/>
    </row>
    <row r="31" spans="1:35">
      <c r="A31" s="13" t="s">
        <v>15</v>
      </c>
      <c r="B31" s="13"/>
      <c r="C31" s="13"/>
      <c r="D31" s="13"/>
      <c r="E31" s="13"/>
      <c r="F31" s="13"/>
      <c r="G31" s="13"/>
      <c r="H31" s="13"/>
      <c r="I31" s="1"/>
      <c r="J31" s="13" t="s">
        <v>16</v>
      </c>
      <c r="K31" s="13"/>
      <c r="L31" s="13"/>
      <c r="M31" s="13"/>
      <c r="N31" s="13"/>
      <c r="O31" s="13"/>
      <c r="P31" s="13"/>
      <c r="Q31" s="13"/>
      <c r="R31" s="1"/>
      <c r="S31" s="13" t="s">
        <v>17</v>
      </c>
      <c r="T31" s="13"/>
      <c r="U31" s="13"/>
      <c r="V31" s="13"/>
      <c r="W31" s="13"/>
      <c r="X31" s="13"/>
      <c r="Y31" s="13"/>
      <c r="Z31" s="13"/>
      <c r="AB31" s="13" t="s">
        <v>18</v>
      </c>
      <c r="AC31" s="13"/>
      <c r="AD31" s="13"/>
      <c r="AE31" s="13"/>
      <c r="AF31" s="13"/>
      <c r="AG31" s="13"/>
      <c r="AH31" s="13"/>
      <c r="AI31" s="13"/>
    </row>
    <row r="32" spans="1:35" ht="14.4">
      <c r="A32" s="12" t="s">
        <v>10</v>
      </c>
      <c r="B32" s="12"/>
      <c r="C32" s="11" t="s">
        <v>1</v>
      </c>
      <c r="D32" s="11"/>
      <c r="E32" s="11" t="s">
        <v>2</v>
      </c>
      <c r="F32" s="11"/>
      <c r="G32" s="11" t="s">
        <v>0</v>
      </c>
      <c r="H32" s="11"/>
      <c r="I32" s="1"/>
      <c r="J32" s="12" t="s">
        <v>10</v>
      </c>
      <c r="K32" s="12"/>
      <c r="L32" s="11" t="s">
        <v>1</v>
      </c>
      <c r="M32" s="11"/>
      <c r="N32" s="11" t="s">
        <v>2</v>
      </c>
      <c r="O32" s="11"/>
      <c r="P32" s="11" t="s">
        <v>0</v>
      </c>
      <c r="Q32" s="11"/>
      <c r="R32" s="1"/>
      <c r="S32" s="12" t="s">
        <v>10</v>
      </c>
      <c r="T32" s="12"/>
      <c r="U32" s="11" t="s">
        <v>1</v>
      </c>
      <c r="V32" s="11"/>
      <c r="W32" s="11" t="s">
        <v>2</v>
      </c>
      <c r="X32" s="11"/>
      <c r="Y32" s="11" t="s">
        <v>0</v>
      </c>
      <c r="Z32" s="11"/>
      <c r="AB32" s="12" t="s">
        <v>10</v>
      </c>
      <c r="AC32" s="12"/>
      <c r="AD32" s="11" t="s">
        <v>1</v>
      </c>
      <c r="AE32" s="11"/>
      <c r="AF32" s="11" t="s">
        <v>2</v>
      </c>
      <c r="AG32" s="11"/>
      <c r="AH32" s="11" t="s">
        <v>0</v>
      </c>
      <c r="AI32" s="11"/>
    </row>
    <row r="33" spans="1:35" ht="28.8">
      <c r="A33" s="2" t="s">
        <v>3</v>
      </c>
      <c r="B33" s="2" t="s">
        <v>4</v>
      </c>
      <c r="C33" s="2" t="s">
        <v>3</v>
      </c>
      <c r="D33" s="2" t="s">
        <v>4</v>
      </c>
      <c r="E33" s="2" t="s">
        <v>3</v>
      </c>
      <c r="F33" s="2" t="s">
        <v>4</v>
      </c>
      <c r="G33" s="2" t="s">
        <v>3</v>
      </c>
      <c r="H33" s="2" t="s">
        <v>4</v>
      </c>
      <c r="I33" s="1"/>
      <c r="J33" s="2" t="s">
        <v>3</v>
      </c>
      <c r="K33" s="2" t="s">
        <v>4</v>
      </c>
      <c r="L33" s="2" t="s">
        <v>3</v>
      </c>
      <c r="M33" s="2" t="s">
        <v>4</v>
      </c>
      <c r="N33" s="2" t="s">
        <v>3</v>
      </c>
      <c r="O33" s="2" t="s">
        <v>4</v>
      </c>
      <c r="P33" s="2" t="s">
        <v>3</v>
      </c>
      <c r="Q33" s="2" t="s">
        <v>4</v>
      </c>
      <c r="R33" s="1"/>
      <c r="S33" s="2" t="s">
        <v>3</v>
      </c>
      <c r="T33" s="2" t="s">
        <v>4</v>
      </c>
      <c r="U33" s="2" t="s">
        <v>3</v>
      </c>
      <c r="V33" s="2" t="s">
        <v>4</v>
      </c>
      <c r="W33" s="2" t="s">
        <v>3</v>
      </c>
      <c r="X33" s="2" t="s">
        <v>4</v>
      </c>
      <c r="Y33" s="2" t="s">
        <v>3</v>
      </c>
      <c r="Z33" s="2" t="s">
        <v>4</v>
      </c>
      <c r="AB33" s="2" t="s">
        <v>3</v>
      </c>
      <c r="AC33" s="2" t="s">
        <v>4</v>
      </c>
      <c r="AD33" s="2" t="s">
        <v>3</v>
      </c>
      <c r="AE33" s="2" t="s">
        <v>4</v>
      </c>
      <c r="AF33" s="2" t="s">
        <v>3</v>
      </c>
      <c r="AG33" s="2" t="s">
        <v>4</v>
      </c>
      <c r="AH33" s="2" t="s">
        <v>3</v>
      </c>
      <c r="AI33" s="2" t="s">
        <v>4</v>
      </c>
    </row>
    <row r="34" spans="1:35">
      <c r="A34" s="5">
        <v>68350</v>
      </c>
      <c r="B34" s="5">
        <v>68350</v>
      </c>
      <c r="C34" s="9">
        <f>TablesMQTT!C34-A34</f>
        <v>1935</v>
      </c>
      <c r="D34" s="9">
        <f>TablesMQTT!D34-B34</f>
        <v>1936</v>
      </c>
      <c r="E34" s="9">
        <f>TablesMQTT!E34-$A34</f>
        <v>31523</v>
      </c>
      <c r="F34" s="9">
        <f>TablesMQTT!F34-$B34</f>
        <v>31528</v>
      </c>
      <c r="G34" s="9">
        <f>TablesMQTT!G34-$A34</f>
        <v>31994</v>
      </c>
      <c r="H34" s="9">
        <f>TablesMQTT!H34-$B34</f>
        <v>31994</v>
      </c>
      <c r="I34" s="1"/>
      <c r="J34" s="5">
        <v>34241</v>
      </c>
      <c r="K34" s="5">
        <v>34241</v>
      </c>
      <c r="L34" s="9">
        <f>TablesMQTT!L34-$J34</f>
        <v>390</v>
      </c>
      <c r="M34" s="9">
        <f>TablesMQTT!M34-$K34</f>
        <v>391</v>
      </c>
      <c r="N34" s="9">
        <f>TablesMQTT!N34-$J34</f>
        <v>15683</v>
      </c>
      <c r="O34" s="9">
        <f>TablesMQTT!O34-$K34</f>
        <v>15689</v>
      </c>
      <c r="P34" s="9">
        <f>TablesMQTT!P34-$J34</f>
        <v>15833</v>
      </c>
      <c r="Q34" s="9">
        <f>TablesMQTT!Q34-$K34</f>
        <v>15838</v>
      </c>
      <c r="R34" s="5"/>
      <c r="S34" s="5">
        <v>6905</v>
      </c>
      <c r="T34" s="5">
        <v>6905</v>
      </c>
      <c r="U34" s="9">
        <f>TablesMQTT!U34-$S34</f>
        <v>249</v>
      </c>
      <c r="V34" s="9">
        <f>TablesMQTT!V34-$T34</f>
        <v>249</v>
      </c>
      <c r="W34" s="9">
        <f>TablesMQTT!W34-$S34</f>
        <v>2930</v>
      </c>
      <c r="X34" s="9">
        <f>TablesMQTT!X34-$T34</f>
        <v>2930</v>
      </c>
      <c r="Y34" s="9">
        <f>TablesMQTT!Y34-$S34</f>
        <v>3117</v>
      </c>
      <c r="Z34" s="9">
        <f>TablesMQTT!Z34-$T34</f>
        <v>3117</v>
      </c>
      <c r="AB34" s="5">
        <v>635</v>
      </c>
      <c r="AC34" s="5">
        <v>635</v>
      </c>
      <c r="AD34" s="9">
        <f>TablesMQTT!AD34-$AB34</f>
        <v>26</v>
      </c>
      <c r="AE34" s="9">
        <f>TablesMQTT!AE34-$AC34</f>
        <v>26</v>
      </c>
      <c r="AF34" s="9">
        <f>TablesMQTT!AF34-$AB34</f>
        <v>339</v>
      </c>
      <c r="AG34" s="9">
        <f>TablesMQTT!AG34-$AC34</f>
        <v>339</v>
      </c>
      <c r="AH34" s="9">
        <f>TablesMQTT!AH34-$AB34</f>
        <v>341</v>
      </c>
      <c r="AI34" s="9">
        <f>TablesMQTT!AI34-$AC34</f>
        <v>341</v>
      </c>
    </row>
    <row r="35" spans="1:35">
      <c r="A35" s="5">
        <v>68077</v>
      </c>
      <c r="B35" s="5">
        <v>68075</v>
      </c>
      <c r="C35" s="9">
        <f>TablesMQTT!C35-A35</f>
        <v>2325</v>
      </c>
      <c r="D35" s="9">
        <f>TablesMQTT!D35-B35</f>
        <v>2328</v>
      </c>
      <c r="E35" s="9">
        <f>TablesMQTT!E35-$A35</f>
        <v>31818</v>
      </c>
      <c r="F35" s="9">
        <f>TablesMQTT!F35-$B35</f>
        <v>31824</v>
      </c>
      <c r="G35" s="9">
        <f>TablesMQTT!G35-$A35</f>
        <v>32446</v>
      </c>
      <c r="H35" s="9">
        <f>TablesMQTT!H35-$B35</f>
        <v>32451</v>
      </c>
      <c r="I35" s="5"/>
      <c r="J35" s="5">
        <v>33865</v>
      </c>
      <c r="K35" s="5">
        <v>33866</v>
      </c>
      <c r="L35" s="9">
        <f>TablesMQTT!L35-$J35</f>
        <v>256</v>
      </c>
      <c r="M35" s="9">
        <f>TablesMQTT!M35-$K35</f>
        <v>256</v>
      </c>
      <c r="N35" s="9">
        <f>TablesMQTT!N35-$J35</f>
        <v>16231</v>
      </c>
      <c r="O35" s="9">
        <f>TablesMQTT!O35-$K35</f>
        <v>16236</v>
      </c>
      <c r="P35" s="9">
        <f>TablesMQTT!P35-$J35</f>
        <v>16428</v>
      </c>
      <c r="Q35" s="9">
        <f>TablesMQTT!Q35-$K35</f>
        <v>16430</v>
      </c>
      <c r="R35" s="5"/>
      <c r="S35" s="5">
        <v>6916</v>
      </c>
      <c r="T35" s="5">
        <v>6914</v>
      </c>
      <c r="U35" s="9">
        <f>TablesMQTT!U35-$S35</f>
        <v>256</v>
      </c>
      <c r="V35" s="9">
        <f>TablesMQTT!V35-$T35</f>
        <v>257</v>
      </c>
      <c r="W35" s="9">
        <f>TablesMQTT!W35-$S35</f>
        <v>2531</v>
      </c>
      <c r="X35" s="9">
        <f>TablesMQTT!X35-$T35</f>
        <v>2533</v>
      </c>
      <c r="Y35" s="9">
        <f>TablesMQTT!Y35-$S35</f>
        <v>3120</v>
      </c>
      <c r="Z35" s="9">
        <f>TablesMQTT!Z35-$T35</f>
        <v>3122</v>
      </c>
      <c r="AB35" s="5">
        <v>681</v>
      </c>
      <c r="AC35" s="5">
        <v>681</v>
      </c>
      <c r="AD35" s="9">
        <f>TablesMQTT!AD35-$AB35</f>
        <v>36</v>
      </c>
      <c r="AE35" s="9">
        <f>TablesMQTT!AE35-$AC35</f>
        <v>36</v>
      </c>
      <c r="AF35" s="9">
        <f>TablesMQTT!AF35-$AB35</f>
        <v>286</v>
      </c>
      <c r="AG35" s="9">
        <f>TablesMQTT!AG35-$AC35</f>
        <v>286</v>
      </c>
      <c r="AH35" s="9">
        <f>TablesMQTT!AH35-$AB35</f>
        <v>308</v>
      </c>
      <c r="AI35" s="9">
        <f>TablesMQTT!AI35-$AC35</f>
        <v>308</v>
      </c>
    </row>
    <row r="36" spans="1:35">
      <c r="A36" s="5">
        <v>68196</v>
      </c>
      <c r="B36" s="5">
        <v>68195</v>
      </c>
      <c r="C36" s="9">
        <f>TablesMQTT!C36-A36</f>
        <v>1317</v>
      </c>
      <c r="D36" s="9">
        <f>TablesMQTT!D36-B36</f>
        <v>1319</v>
      </c>
      <c r="E36" s="9">
        <f>TablesMQTT!E36-$A36</f>
        <v>31864</v>
      </c>
      <c r="F36" s="9">
        <f>TablesMQTT!F36-$B36</f>
        <v>31868</v>
      </c>
      <c r="G36" s="9">
        <f>TablesMQTT!G36-$A36</f>
        <v>31496</v>
      </c>
      <c r="H36" s="9">
        <f>TablesMQTT!H36-$B36</f>
        <v>31501</v>
      </c>
      <c r="I36" s="5"/>
      <c r="J36" s="5">
        <v>34478</v>
      </c>
      <c r="K36" s="5">
        <v>34478</v>
      </c>
      <c r="L36" s="9">
        <f>TablesMQTT!L36-$J36</f>
        <v>355</v>
      </c>
      <c r="M36" s="9">
        <f>TablesMQTT!M36-$K36</f>
        <v>356</v>
      </c>
      <c r="N36" s="9">
        <f>TablesMQTT!N36-$J36</f>
        <v>15744</v>
      </c>
      <c r="O36" s="9">
        <f>TablesMQTT!O36-$K36</f>
        <v>15749</v>
      </c>
      <c r="P36" s="9">
        <f>TablesMQTT!P36-$J36</f>
        <v>16013</v>
      </c>
      <c r="Q36" s="9">
        <f>TablesMQTT!Q36-$K36</f>
        <v>16017</v>
      </c>
      <c r="R36" s="5"/>
      <c r="S36" s="5">
        <v>6970</v>
      </c>
      <c r="T36" s="5">
        <v>6969</v>
      </c>
      <c r="U36" s="9">
        <f>TablesMQTT!U36-$S36</f>
        <v>201</v>
      </c>
      <c r="V36" s="9">
        <f>TablesMQTT!V36-$T36</f>
        <v>202</v>
      </c>
      <c r="W36" s="9">
        <f>TablesMQTT!W36-$S36</f>
        <v>2852</v>
      </c>
      <c r="X36" s="9">
        <f>TablesMQTT!X36-$T36</f>
        <v>2853</v>
      </c>
      <c r="Y36" s="9">
        <f>TablesMQTT!Y36-$S36</f>
        <v>3020</v>
      </c>
      <c r="Z36" s="9">
        <f>TablesMQTT!Z36-$T36</f>
        <v>3021</v>
      </c>
      <c r="AB36" s="5">
        <v>674</v>
      </c>
      <c r="AC36" s="5">
        <v>673</v>
      </c>
      <c r="AD36" s="9">
        <f>TablesMQTT!AD36-$AB36</f>
        <v>39</v>
      </c>
      <c r="AE36" s="9">
        <f>TablesMQTT!AE36-$AC36</f>
        <v>39</v>
      </c>
      <c r="AF36" s="9">
        <f>TablesMQTT!AF36-$AB36</f>
        <v>329</v>
      </c>
      <c r="AG36" s="9">
        <f>TablesMQTT!AG36-$AC36</f>
        <v>330</v>
      </c>
      <c r="AH36" s="9">
        <f>TablesMQTT!AH36-$AB36</f>
        <v>280</v>
      </c>
      <c r="AI36" s="9">
        <f>TablesMQTT!AI36-$AC36</f>
        <v>280</v>
      </c>
    </row>
    <row r="37" spans="1:35">
      <c r="A37" s="5">
        <v>66594</v>
      </c>
      <c r="B37" s="5">
        <v>66593</v>
      </c>
      <c r="C37" s="9">
        <f>TablesMQTT!C37-A37</f>
        <v>1917</v>
      </c>
      <c r="D37" s="9">
        <f>TablesMQTT!D37-B37</f>
        <v>1919</v>
      </c>
      <c r="E37" s="9">
        <f>TablesMQTT!E37-$A37</f>
        <v>33381</v>
      </c>
      <c r="F37" s="9">
        <f>TablesMQTT!F37-$B37</f>
        <v>33385</v>
      </c>
      <c r="G37" s="9">
        <f>TablesMQTT!G37-$A37</f>
        <v>33719</v>
      </c>
      <c r="H37" s="9">
        <f>TablesMQTT!H37-$B37</f>
        <v>33722</v>
      </c>
      <c r="I37" s="5"/>
      <c r="J37" s="5">
        <v>33923</v>
      </c>
      <c r="K37" s="5">
        <v>33923</v>
      </c>
      <c r="L37" s="9">
        <f>TablesMQTT!L37-$J37</f>
        <v>429</v>
      </c>
      <c r="M37" s="9">
        <f>TablesMQTT!M37-$K37</f>
        <v>430</v>
      </c>
      <c r="N37" s="9">
        <f>TablesMQTT!N37-$J37</f>
        <v>16196</v>
      </c>
      <c r="O37" s="9">
        <f>TablesMQTT!O37-$K37</f>
        <v>16201</v>
      </c>
      <c r="P37" s="9">
        <f>TablesMQTT!P37-$J37</f>
        <v>16326</v>
      </c>
      <c r="Q37" s="9">
        <f>TablesMQTT!Q37-$K37</f>
        <v>16329</v>
      </c>
      <c r="R37" s="5"/>
      <c r="S37" s="5">
        <v>6961</v>
      </c>
      <c r="T37" s="5">
        <v>6961</v>
      </c>
      <c r="U37" s="9">
        <f>TablesMQTT!U37-$S37</f>
        <v>197</v>
      </c>
      <c r="V37" s="9">
        <f>TablesMQTT!V37-$T37</f>
        <v>197</v>
      </c>
      <c r="W37" s="9">
        <f>TablesMQTT!W37-$S37</f>
        <v>3037</v>
      </c>
      <c r="X37" s="9">
        <f>TablesMQTT!X37-$T37</f>
        <v>3037</v>
      </c>
      <c r="Y37" s="9">
        <f>TablesMQTT!Y37-$S37</f>
        <v>3091</v>
      </c>
      <c r="Z37" s="9">
        <f>TablesMQTT!Z37-$T37</f>
        <v>3090</v>
      </c>
      <c r="AB37" s="5">
        <v>649</v>
      </c>
      <c r="AC37" s="5">
        <v>648</v>
      </c>
      <c r="AD37" s="9">
        <f>TablesMQTT!AD37-$AB37</f>
        <v>39</v>
      </c>
      <c r="AE37" s="9">
        <f>TablesMQTT!AE37-$AC37</f>
        <v>40</v>
      </c>
      <c r="AF37" s="9">
        <f>TablesMQTT!AF37-$AB37</f>
        <v>305</v>
      </c>
      <c r="AG37" s="9">
        <f>TablesMQTT!AG37-$AC37</f>
        <v>306</v>
      </c>
      <c r="AH37" s="9">
        <f>TablesMQTT!AH37-$AB37</f>
        <v>344</v>
      </c>
      <c r="AI37" s="9">
        <f>TablesMQTT!AI37-$AC37</f>
        <v>345</v>
      </c>
    </row>
    <row r="38" spans="1:35">
      <c r="A38" s="5">
        <v>67938</v>
      </c>
      <c r="B38" s="5">
        <v>67937</v>
      </c>
      <c r="C38" s="9">
        <f>TablesMQTT!C38-A38</f>
        <v>2538</v>
      </c>
      <c r="D38" s="9">
        <f>TablesMQTT!D38-B38</f>
        <v>2540</v>
      </c>
      <c r="E38" s="9">
        <f>TablesMQTT!E38-$A38</f>
        <v>31926</v>
      </c>
      <c r="F38" s="9">
        <f>TablesMQTT!F38-$B38</f>
        <v>31931</v>
      </c>
      <c r="G38" s="9">
        <f>TablesMQTT!G38-$A38</f>
        <v>32211</v>
      </c>
      <c r="H38" s="9">
        <f>TablesMQTT!H38-$B38</f>
        <v>32215</v>
      </c>
      <c r="I38" s="5"/>
      <c r="J38" s="5">
        <v>34434</v>
      </c>
      <c r="K38" s="5">
        <v>34434</v>
      </c>
      <c r="L38" s="9">
        <f>TablesMQTT!L38-$J38</f>
        <v>861</v>
      </c>
      <c r="M38" s="9">
        <f>TablesMQTT!M38-$K38</f>
        <v>862</v>
      </c>
      <c r="N38" s="9">
        <f>TablesMQTT!N38-$J38</f>
        <v>15425</v>
      </c>
      <c r="O38" s="9">
        <f>TablesMQTT!O38-$K38</f>
        <v>15430</v>
      </c>
      <c r="P38" s="9">
        <f>TablesMQTT!P38-$J38</f>
        <v>15953</v>
      </c>
      <c r="Q38" s="9">
        <f>TablesMQTT!Q38-$K38</f>
        <v>15956</v>
      </c>
      <c r="R38" s="5"/>
      <c r="S38" s="5">
        <v>6839</v>
      </c>
      <c r="T38" s="5">
        <v>6838</v>
      </c>
      <c r="U38" s="9">
        <f>TablesMQTT!U38-$S38</f>
        <v>188</v>
      </c>
      <c r="V38" s="9">
        <f>TablesMQTT!V38-$T38</f>
        <v>189</v>
      </c>
      <c r="W38" s="9">
        <f>TablesMQTT!W38-$S38</f>
        <v>3126</v>
      </c>
      <c r="X38" s="9">
        <f>TablesMQTT!X38-$T38</f>
        <v>3127</v>
      </c>
      <c r="Y38" s="9">
        <f>TablesMQTT!Y38-$S38</f>
        <v>3196</v>
      </c>
      <c r="Z38" s="9">
        <f>TablesMQTT!Z38-$T38</f>
        <v>3196</v>
      </c>
      <c r="AB38" s="5">
        <v>680</v>
      </c>
      <c r="AC38" s="5">
        <v>679</v>
      </c>
      <c r="AD38" s="9">
        <f>TablesMQTT!AD38-$AB38</f>
        <v>30</v>
      </c>
      <c r="AE38" s="9">
        <f>TablesMQTT!AE38-$AC38</f>
        <v>31</v>
      </c>
      <c r="AF38" s="9">
        <f>TablesMQTT!AF38-$AB38</f>
        <v>300</v>
      </c>
      <c r="AG38" s="9">
        <f>TablesMQTT!AG38-$AC38</f>
        <v>300</v>
      </c>
      <c r="AH38" s="9">
        <f>TablesMQTT!AH38-$AB38</f>
        <v>294</v>
      </c>
      <c r="AI38" s="9">
        <f>TablesMQTT!AI38-$AC38</f>
        <v>294</v>
      </c>
    </row>
    <row r="39" spans="1:35">
      <c r="A39" s="5">
        <v>68421</v>
      </c>
      <c r="B39" s="5">
        <v>68421</v>
      </c>
      <c r="C39" s="9">
        <f>TablesMQTT!C39-A39</f>
        <v>1939</v>
      </c>
      <c r="D39" s="9">
        <f>TablesMQTT!D39-B39</f>
        <v>1942</v>
      </c>
      <c r="E39" s="9">
        <f>TablesMQTT!E39-$A39</f>
        <v>31546</v>
      </c>
      <c r="F39" s="9">
        <f>TablesMQTT!F39-$B39</f>
        <v>31549</v>
      </c>
      <c r="G39" s="9">
        <f>TablesMQTT!G39-$A39</f>
        <v>31674</v>
      </c>
      <c r="H39" s="9">
        <f>TablesMQTT!H39-$B39</f>
        <v>31677</v>
      </c>
      <c r="I39" s="5"/>
      <c r="J39" s="5">
        <v>32845</v>
      </c>
      <c r="K39" s="5">
        <v>32845</v>
      </c>
      <c r="L39" s="9">
        <f>TablesMQTT!L39-$J39</f>
        <v>1044</v>
      </c>
      <c r="M39" s="9">
        <f>TablesMQTT!M39-$K39</f>
        <v>1045</v>
      </c>
      <c r="N39" s="9">
        <f>TablesMQTT!N39-$J39</f>
        <v>17349</v>
      </c>
      <c r="O39" s="9">
        <f>TablesMQTT!O39-$K39</f>
        <v>17355</v>
      </c>
      <c r="P39" s="9">
        <f>TablesMQTT!P39-$J39</f>
        <v>17412</v>
      </c>
      <c r="Q39" s="9">
        <f>TablesMQTT!Q39-$K39</f>
        <v>17514</v>
      </c>
      <c r="R39" s="5"/>
      <c r="S39" s="5">
        <v>6859</v>
      </c>
      <c r="T39" s="5">
        <v>6858</v>
      </c>
      <c r="U39" s="9">
        <f>TablesMQTT!U39-$S39</f>
        <v>242</v>
      </c>
      <c r="V39" s="9">
        <f>TablesMQTT!V39-$T39</f>
        <v>243</v>
      </c>
      <c r="W39" s="9">
        <f>TablesMQTT!W39-$S39</f>
        <v>3152</v>
      </c>
      <c r="X39" s="9">
        <f>TablesMQTT!X39-$T39</f>
        <v>3153</v>
      </c>
      <c r="Y39" s="9">
        <f>TablesMQTT!Y39-$S39</f>
        <v>3255</v>
      </c>
      <c r="Z39" s="9">
        <f>TablesMQTT!Z39-$T39</f>
        <v>3256</v>
      </c>
      <c r="AB39" s="5">
        <v>655</v>
      </c>
      <c r="AC39" s="5">
        <v>655</v>
      </c>
      <c r="AD39" s="9">
        <f>TablesMQTT!AD39-$AB39</f>
        <v>45</v>
      </c>
      <c r="AE39" s="9">
        <f>TablesMQTT!AE39-$AC39</f>
        <v>46</v>
      </c>
      <c r="AF39" s="9">
        <f>TablesMQTT!AF39-$AB39</f>
        <v>324</v>
      </c>
      <c r="AG39" s="9">
        <f>TablesMQTT!AG39-$AC39</f>
        <v>325</v>
      </c>
      <c r="AH39" s="9">
        <f>TablesMQTT!AH39-$AB39</f>
        <v>317</v>
      </c>
      <c r="AI39" s="9">
        <f>TablesMQTT!AI39-$AC39</f>
        <v>316</v>
      </c>
    </row>
    <row r="40" spans="1:35">
      <c r="A40" s="5">
        <v>67697</v>
      </c>
      <c r="B40" s="5">
        <v>67697</v>
      </c>
      <c r="C40" s="9">
        <f>TablesMQTT!C40-A40</f>
        <v>2971</v>
      </c>
      <c r="D40" s="9">
        <f>TablesMQTT!D40-B40</f>
        <v>2972</v>
      </c>
      <c r="E40" s="9">
        <f>TablesMQTT!E40-$A40</f>
        <v>32296</v>
      </c>
      <c r="F40" s="9">
        <f>TablesMQTT!F40-$B40</f>
        <v>32302</v>
      </c>
      <c r="G40" s="9">
        <f>TablesMQTT!G40-$A40</f>
        <v>32868</v>
      </c>
      <c r="H40" s="9">
        <f>TablesMQTT!H40-$B40</f>
        <v>32871</v>
      </c>
      <c r="I40" s="5"/>
      <c r="J40" s="5">
        <v>32862</v>
      </c>
      <c r="K40" s="5">
        <v>32861</v>
      </c>
      <c r="L40" s="9">
        <f>TablesMQTT!L40-$J40</f>
        <v>1482</v>
      </c>
      <c r="M40" s="9">
        <f>TablesMQTT!M40-$K40</f>
        <v>1484</v>
      </c>
      <c r="N40" s="9">
        <f>TablesMQTT!N40-$J40</f>
        <v>17205</v>
      </c>
      <c r="O40" s="9">
        <f>TablesMQTT!O40-$K40</f>
        <v>17212</v>
      </c>
      <c r="P40" s="9">
        <f>TablesMQTT!P40-$J40</f>
        <v>17338</v>
      </c>
      <c r="Q40" s="9">
        <f>TablesMQTT!Q40-$K40</f>
        <v>17342</v>
      </c>
      <c r="R40" s="5"/>
      <c r="S40" s="5">
        <v>6903</v>
      </c>
      <c r="T40" s="5">
        <v>6904</v>
      </c>
      <c r="U40" s="9">
        <f>TablesMQTT!U40-$S40</f>
        <v>172</v>
      </c>
      <c r="V40" s="9">
        <f>TablesMQTT!V40-$T40</f>
        <v>171</v>
      </c>
      <c r="W40" s="9">
        <f>TablesMQTT!W40-$S40</f>
        <v>3096</v>
      </c>
      <c r="X40" s="9">
        <f>TablesMQTT!X40-$T40</f>
        <v>3095</v>
      </c>
      <c r="Y40" s="9">
        <f>TablesMQTT!Y40-$S40</f>
        <v>3059</v>
      </c>
      <c r="Z40" s="9">
        <f>TablesMQTT!Z40-$T40</f>
        <v>3058</v>
      </c>
      <c r="AB40" s="5">
        <v>671</v>
      </c>
      <c r="AC40" s="5">
        <v>670</v>
      </c>
      <c r="AD40" s="9">
        <f>TablesMQTT!AD40-$AB40</f>
        <v>35</v>
      </c>
      <c r="AE40" s="9">
        <f>TablesMQTT!AE40-$AC40</f>
        <v>37</v>
      </c>
      <c r="AF40" s="9">
        <f>TablesMQTT!AF40-$AB40</f>
        <v>311</v>
      </c>
      <c r="AG40" s="9">
        <f>TablesMQTT!AG40-$AC40</f>
        <v>313</v>
      </c>
      <c r="AH40" s="9">
        <f>TablesMQTT!AH40-$AB40</f>
        <v>289</v>
      </c>
      <c r="AI40" s="9">
        <f>TablesMQTT!AI40-$AC40</f>
        <v>290</v>
      </c>
    </row>
    <row r="41" spans="1:35">
      <c r="A41" s="5">
        <v>68012</v>
      </c>
      <c r="B41" s="5">
        <v>68011</v>
      </c>
      <c r="C41" s="9">
        <f>TablesMQTT!C41-A41</f>
        <v>649</v>
      </c>
      <c r="D41" s="9">
        <f>TablesMQTT!D41-B41</f>
        <v>652</v>
      </c>
      <c r="E41" s="9">
        <f>TablesMQTT!E41-$A41</f>
        <v>31973</v>
      </c>
      <c r="F41" s="9">
        <f>TablesMQTT!F41-$B41</f>
        <v>31980</v>
      </c>
      <c r="G41" s="9">
        <f>TablesMQTT!G41-$A41</f>
        <v>32227</v>
      </c>
      <c r="H41" s="9">
        <f>TablesMQTT!H41-$B41</f>
        <v>32231</v>
      </c>
      <c r="I41" s="5"/>
      <c r="J41" s="5">
        <v>33159</v>
      </c>
      <c r="K41" s="5">
        <v>33159</v>
      </c>
      <c r="L41" s="9">
        <f>TablesMQTT!L41-$J41</f>
        <v>701</v>
      </c>
      <c r="M41" s="9">
        <f>TablesMQTT!M41-$K41</f>
        <v>702</v>
      </c>
      <c r="N41" s="9">
        <f>TablesMQTT!N41-$J41</f>
        <v>17008</v>
      </c>
      <c r="O41" s="9">
        <f>TablesMQTT!O41-$K41</f>
        <v>17011</v>
      </c>
      <c r="P41" s="9">
        <f>TablesMQTT!P41-$J41</f>
        <v>17196</v>
      </c>
      <c r="Q41" s="9">
        <f>TablesMQTT!Q41-$K41</f>
        <v>17199</v>
      </c>
      <c r="R41" s="5"/>
      <c r="S41" s="5">
        <v>6940</v>
      </c>
      <c r="T41" s="5">
        <v>6940</v>
      </c>
      <c r="U41" s="9">
        <f>TablesMQTT!U41-$S41</f>
        <v>203</v>
      </c>
      <c r="V41" s="9">
        <f>TablesMQTT!V41-$T41</f>
        <v>203</v>
      </c>
      <c r="W41" s="9">
        <f>TablesMQTT!W41-$S41</f>
        <v>3083</v>
      </c>
      <c r="X41" s="9">
        <f>TablesMQTT!X41-$T41</f>
        <v>3083</v>
      </c>
      <c r="Y41" s="9">
        <f>TablesMQTT!Y41-$S41</f>
        <v>3193</v>
      </c>
      <c r="Z41" s="9">
        <f>TablesMQTT!Z41-$T41</f>
        <v>3193</v>
      </c>
      <c r="AB41" s="5">
        <v>692</v>
      </c>
      <c r="AC41" s="5">
        <v>691</v>
      </c>
      <c r="AD41" s="9">
        <f>TablesMQTT!AD41-$AB41</f>
        <v>13</v>
      </c>
      <c r="AE41" s="9">
        <f>TablesMQTT!AE41-$AC41</f>
        <v>13</v>
      </c>
      <c r="AF41" s="9">
        <f>TablesMQTT!AF41-$AB41</f>
        <v>269</v>
      </c>
      <c r="AG41" s="9">
        <f>TablesMQTT!AG41-$AC41</f>
        <v>270</v>
      </c>
      <c r="AH41" s="9">
        <f>TablesMQTT!AH41-$AB41</f>
        <v>313</v>
      </c>
      <c r="AI41" s="9">
        <f>TablesMQTT!AI41-$AC41</f>
        <v>314</v>
      </c>
    </row>
    <row r="42" spans="1:35">
      <c r="A42" s="5">
        <v>68406</v>
      </c>
      <c r="B42" s="5">
        <v>68405</v>
      </c>
      <c r="C42" s="9">
        <f>TablesMQTT!C42-A42</f>
        <v>1841</v>
      </c>
      <c r="D42" s="9">
        <f>TablesMQTT!D42-B42</f>
        <v>1844</v>
      </c>
      <c r="E42" s="9">
        <f>TablesMQTT!E42-$A42</f>
        <v>31351</v>
      </c>
      <c r="F42" s="9">
        <f>TablesMQTT!F42-$B42</f>
        <v>31357</v>
      </c>
      <c r="G42" s="9">
        <f>TablesMQTT!G42-$A42</f>
        <v>31846</v>
      </c>
      <c r="H42" s="9">
        <f>TablesMQTT!H42-$B42</f>
        <v>31849</v>
      </c>
      <c r="I42" s="5"/>
      <c r="J42" s="5">
        <v>34134</v>
      </c>
      <c r="K42" s="5">
        <v>34134</v>
      </c>
      <c r="L42" s="9">
        <f>TablesMQTT!L42-$J42</f>
        <v>803</v>
      </c>
      <c r="M42" s="9">
        <f>TablesMQTT!M42-$K42</f>
        <v>805</v>
      </c>
      <c r="N42" s="9">
        <f>TablesMQTT!N42-$J42</f>
        <v>16068</v>
      </c>
      <c r="O42" s="9">
        <f>TablesMQTT!O42-$K42</f>
        <v>16072</v>
      </c>
      <c r="P42" s="9">
        <f>TablesMQTT!P42-$J42</f>
        <v>15756</v>
      </c>
      <c r="Q42" s="9">
        <f>TablesMQTT!Q42-$K42</f>
        <v>15762</v>
      </c>
      <c r="R42" s="5"/>
      <c r="S42" s="5">
        <v>6638</v>
      </c>
      <c r="T42" s="5">
        <v>6638</v>
      </c>
      <c r="U42" s="9">
        <f>TablesMQTT!U42-$S42</f>
        <v>180</v>
      </c>
      <c r="V42" s="9">
        <f>TablesMQTT!V42-$T42</f>
        <v>180</v>
      </c>
      <c r="W42" s="9">
        <f>TablesMQTT!W42-$S42</f>
        <v>3208</v>
      </c>
      <c r="X42" s="9">
        <f>TablesMQTT!X42-$T42</f>
        <v>3208</v>
      </c>
      <c r="Y42" s="9">
        <f>TablesMQTT!Y42-$S42</f>
        <v>3474</v>
      </c>
      <c r="Z42" s="9">
        <f>TablesMQTT!Z42-$T42</f>
        <v>3473</v>
      </c>
      <c r="AB42" s="5">
        <v>658</v>
      </c>
      <c r="AC42" s="5">
        <v>658</v>
      </c>
      <c r="AD42" s="9">
        <f>TablesMQTT!AD42-$AB42</f>
        <v>52</v>
      </c>
      <c r="AE42" s="9">
        <f>TablesMQTT!AE42-$AC42</f>
        <v>51</v>
      </c>
      <c r="AF42" s="9">
        <f>TablesMQTT!AF42-$AB42</f>
        <v>303</v>
      </c>
      <c r="AG42" s="9">
        <f>TablesMQTT!AG42-$AC42</f>
        <v>304</v>
      </c>
      <c r="AH42" s="9">
        <f>TablesMQTT!AH42-$AB42</f>
        <v>299</v>
      </c>
      <c r="AI42" s="9">
        <f>TablesMQTT!AI42-$AC42</f>
        <v>299</v>
      </c>
    </row>
    <row r="43" spans="1:35">
      <c r="A43" s="5">
        <v>68367</v>
      </c>
      <c r="B43" s="5">
        <v>68367</v>
      </c>
      <c r="C43" s="9">
        <f>TablesMQTT!C43-A43</f>
        <v>55</v>
      </c>
      <c r="D43" s="9">
        <f>TablesMQTT!D43-B43</f>
        <v>56</v>
      </c>
      <c r="E43" s="9">
        <f>TablesMQTT!E43-$A43</f>
        <v>31656</v>
      </c>
      <c r="F43" s="9">
        <f>TablesMQTT!F43-$B43</f>
        <v>31660</v>
      </c>
      <c r="G43" s="9">
        <f>TablesMQTT!G43-$A43</f>
        <v>31879</v>
      </c>
      <c r="H43" s="9">
        <f>TablesMQTT!H43-$B43</f>
        <v>31883</v>
      </c>
      <c r="I43" s="5"/>
      <c r="J43" s="5">
        <v>33930</v>
      </c>
      <c r="K43" s="5">
        <v>33930</v>
      </c>
      <c r="L43" s="9">
        <f>TablesMQTT!L43-$J43</f>
        <v>348</v>
      </c>
      <c r="M43" s="9">
        <f>TablesMQTT!M43-$K43</f>
        <v>350</v>
      </c>
      <c r="N43" s="9">
        <f>TablesMQTT!N43-$J43</f>
        <v>16175</v>
      </c>
      <c r="O43" s="9">
        <f>TablesMQTT!O43-$K43</f>
        <v>16178</v>
      </c>
      <c r="P43" s="9">
        <f>TablesMQTT!P43-$J43</f>
        <v>15673</v>
      </c>
      <c r="Q43" s="9">
        <f>TablesMQTT!Q43-$K43</f>
        <v>15677</v>
      </c>
      <c r="R43" s="5"/>
      <c r="S43" s="5">
        <v>6941</v>
      </c>
      <c r="T43" s="5">
        <v>6940</v>
      </c>
      <c r="U43" s="9">
        <f>TablesMQTT!U43-$S43</f>
        <v>239</v>
      </c>
      <c r="V43" s="9">
        <f>TablesMQTT!V43-$T43</f>
        <v>239</v>
      </c>
      <c r="W43" s="9">
        <f>TablesMQTT!W43-$S43</f>
        <v>2996</v>
      </c>
      <c r="X43" s="9">
        <f>TablesMQTT!X43-$T43</f>
        <v>2997</v>
      </c>
      <c r="Y43" s="9">
        <f>TablesMQTT!Y43-$S43</f>
        <v>2991</v>
      </c>
      <c r="Z43" s="9">
        <f>TablesMQTT!Z43-$T43</f>
        <v>2991</v>
      </c>
      <c r="AB43" s="5">
        <v>699</v>
      </c>
      <c r="AC43" s="5">
        <v>699</v>
      </c>
      <c r="AD43" s="9">
        <f>TablesMQTT!AD43-$AB43</f>
        <v>7</v>
      </c>
      <c r="AE43" s="9">
        <f>TablesMQTT!AE43-$AC43</f>
        <v>7</v>
      </c>
      <c r="AF43" s="9">
        <f>TablesMQTT!AF43-$AB43</f>
        <v>267</v>
      </c>
      <c r="AG43" s="9">
        <f>TablesMQTT!AG43-$AC43</f>
        <v>268</v>
      </c>
      <c r="AH43" s="9">
        <f>TablesMQTT!AH43-$AB43</f>
        <v>261</v>
      </c>
      <c r="AI43" s="9">
        <f>TablesMQTT!AI43-$AC43</f>
        <v>261</v>
      </c>
    </row>
    <row r="44" spans="1:35" ht="14.4">
      <c r="A44" s="3">
        <f>SUM(A34:A43)/10</f>
        <v>68005.8</v>
      </c>
      <c r="B44" s="3">
        <f>SUM(B34:B43)/10</f>
        <v>68005.100000000006</v>
      </c>
      <c r="C44" s="7">
        <f t="shared" ref="C44:H44" si="23">((SUM(C34:C43)/10))</f>
        <v>1748.7</v>
      </c>
      <c r="D44" s="7">
        <f t="shared" si="23"/>
        <v>1750.8</v>
      </c>
      <c r="E44" s="7">
        <f t="shared" si="23"/>
        <v>31933.4</v>
      </c>
      <c r="F44" s="7">
        <f t="shared" si="23"/>
        <v>31938.400000000001</v>
      </c>
      <c r="G44" s="7">
        <f t="shared" si="23"/>
        <v>32236</v>
      </c>
      <c r="H44" s="7">
        <f t="shared" si="23"/>
        <v>32239.4</v>
      </c>
      <c r="I44" s="5"/>
      <c r="J44" s="3">
        <f>SUM(J34:J43)/10</f>
        <v>33787.1</v>
      </c>
      <c r="K44" s="3">
        <f>SUM(K34:K43)/10</f>
        <v>33787.1</v>
      </c>
      <c r="L44" s="7">
        <f>((SUM(L34:L43)/10))</f>
        <v>666.9</v>
      </c>
      <c r="M44" s="7">
        <f>((SUM(M34:M43)/10))</f>
        <v>668.1</v>
      </c>
      <c r="N44" s="7">
        <f t="shared" ref="N44" si="24">((SUM(N34:N43)/10))</f>
        <v>16308.4</v>
      </c>
      <c r="O44" s="7">
        <f t="shared" ref="O44" si="25">((SUM(O34:O43)/10))</f>
        <v>16313.3</v>
      </c>
      <c r="P44" s="7">
        <f t="shared" ref="P44" si="26">((SUM(P34:P43)/10))</f>
        <v>16392.8</v>
      </c>
      <c r="Q44" s="7">
        <f t="shared" ref="Q44" si="27">((SUM(Q34:Q43)/10))</f>
        <v>16406.400000000001</v>
      </c>
      <c r="R44" s="5"/>
      <c r="S44" s="3">
        <f>SUM(S34:S43)/10</f>
        <v>6887.2</v>
      </c>
      <c r="T44" s="3">
        <f>SUM(T34:T43)/10</f>
        <v>6886.7</v>
      </c>
      <c r="U44" s="7">
        <f>((SUM(U34:U43)/10))</f>
        <v>212.7</v>
      </c>
      <c r="V44" s="7">
        <f t="shared" ref="V44" si="28">((SUM(V34:V43)/10))</f>
        <v>213</v>
      </c>
      <c r="W44" s="7">
        <f t="shared" ref="W44" si="29">((SUM(W34:W43)/10))</f>
        <v>3001.1</v>
      </c>
      <c r="X44" s="7">
        <f t="shared" ref="X44" si="30">((SUM(X34:X43)/10))</f>
        <v>3001.6</v>
      </c>
      <c r="Y44" s="7">
        <f t="shared" ref="Y44" si="31">((SUM(Y34:Y43)/10))</f>
        <v>3151.6</v>
      </c>
      <c r="Z44" s="7">
        <f t="shared" ref="Z44" si="32">((SUM(Z34:Z43)/10))</f>
        <v>3151.7</v>
      </c>
      <c r="AB44" s="3">
        <f>SUM(AB34:AB43)/10</f>
        <v>669.4</v>
      </c>
      <c r="AC44" s="3">
        <f>SUM(AC34:AC43)/10</f>
        <v>668.9</v>
      </c>
      <c r="AD44" s="7">
        <f>((SUM(AD34:AD43)/10))</f>
        <v>32.200000000000003</v>
      </c>
      <c r="AE44" s="7">
        <f t="shared" ref="AE44" si="33">((SUM(AE34:AE43)/10))</f>
        <v>32.6</v>
      </c>
      <c r="AF44" s="7">
        <f t="shared" ref="AF44" si="34">((SUM(AF34:AF43)/10))</f>
        <v>303.3</v>
      </c>
      <c r="AG44" s="7">
        <f t="shared" ref="AG44" si="35">((SUM(AG34:AG43)/10))</f>
        <v>304.10000000000002</v>
      </c>
      <c r="AH44" s="7">
        <f t="shared" ref="AH44" si="36">((SUM(AH34:AH43)/10))</f>
        <v>304.60000000000002</v>
      </c>
      <c r="AI44" s="7">
        <f t="shared" ref="AI44" si="37">((SUM(AI34:AI43)/10))</f>
        <v>304.8</v>
      </c>
    </row>
    <row r="45" spans="1:35">
      <c r="A45" s="1"/>
      <c r="B45" s="1"/>
      <c r="C45" s="1"/>
      <c r="D45" s="1"/>
      <c r="E45" s="1"/>
      <c r="F45" s="1"/>
      <c r="G45" s="1"/>
      <c r="H45" s="1"/>
      <c r="I45" s="5"/>
      <c r="J45" s="1"/>
      <c r="K45" s="1"/>
      <c r="L45" s="1"/>
      <c r="M45" s="1"/>
      <c r="N45" s="1"/>
      <c r="O45" s="1"/>
      <c r="P45" s="1"/>
      <c r="Q45" s="1"/>
      <c r="R45" s="5"/>
      <c r="S45" s="1"/>
      <c r="T45" s="1"/>
      <c r="U45" s="1"/>
      <c r="V45" s="1"/>
      <c r="W45" s="1"/>
      <c r="X45" s="1"/>
      <c r="Y45" s="1"/>
      <c r="Z45" s="1"/>
      <c r="AB45" s="1"/>
      <c r="AC45" s="1"/>
      <c r="AD45" s="1"/>
      <c r="AE45" s="1"/>
      <c r="AF45" s="1"/>
      <c r="AG45" s="1"/>
      <c r="AH45" s="1"/>
      <c r="AI45" s="1"/>
    </row>
    <row r="46" spans="1:35">
      <c r="A46" s="13" t="s">
        <v>6</v>
      </c>
      <c r="B46" s="13"/>
      <c r="C46" s="13"/>
      <c r="D46" s="13"/>
      <c r="E46" s="13"/>
      <c r="F46" s="13"/>
      <c r="G46" s="13"/>
      <c r="H46" s="13"/>
      <c r="I46" s="5"/>
      <c r="J46" s="13" t="s">
        <v>19</v>
      </c>
      <c r="K46" s="13"/>
      <c r="L46" s="13"/>
      <c r="M46" s="13"/>
      <c r="N46" s="13"/>
      <c r="O46" s="13"/>
      <c r="P46" s="13"/>
      <c r="Q46" s="13"/>
      <c r="R46" s="1"/>
      <c r="S46" s="13" t="s">
        <v>20</v>
      </c>
      <c r="T46" s="13"/>
      <c r="U46" s="13"/>
      <c r="V46" s="13"/>
      <c r="W46" s="13"/>
      <c r="X46" s="13"/>
      <c r="Y46" s="13"/>
      <c r="Z46" s="13"/>
      <c r="AB46" s="13" t="s">
        <v>21</v>
      </c>
      <c r="AC46" s="13"/>
      <c r="AD46" s="13"/>
      <c r="AE46" s="13"/>
      <c r="AF46" s="13"/>
      <c r="AG46" s="13"/>
      <c r="AH46" s="13"/>
      <c r="AI46" s="13"/>
    </row>
    <row r="47" spans="1:35" ht="14.4">
      <c r="A47" s="12" t="s">
        <v>10</v>
      </c>
      <c r="B47" s="12"/>
      <c r="C47" s="11" t="s">
        <v>1</v>
      </c>
      <c r="D47" s="11"/>
      <c r="E47" s="11" t="s">
        <v>2</v>
      </c>
      <c r="F47" s="11"/>
      <c r="G47" s="11" t="s">
        <v>0</v>
      </c>
      <c r="H47" s="11"/>
      <c r="I47" s="1"/>
      <c r="J47" s="12" t="s">
        <v>10</v>
      </c>
      <c r="K47" s="12"/>
      <c r="L47" s="11" t="s">
        <v>1</v>
      </c>
      <c r="M47" s="11"/>
      <c r="N47" s="11" t="s">
        <v>2</v>
      </c>
      <c r="O47" s="11"/>
      <c r="P47" s="11" t="s">
        <v>0</v>
      </c>
      <c r="Q47" s="11"/>
      <c r="R47" s="1"/>
      <c r="S47" s="12" t="s">
        <v>10</v>
      </c>
      <c r="T47" s="12"/>
      <c r="U47" s="11" t="s">
        <v>1</v>
      </c>
      <c r="V47" s="11"/>
      <c r="W47" s="11" t="s">
        <v>2</v>
      </c>
      <c r="X47" s="11"/>
      <c r="Y47" s="11" t="s">
        <v>0</v>
      </c>
      <c r="Z47" s="11"/>
      <c r="AB47" s="12" t="s">
        <v>10</v>
      </c>
      <c r="AC47" s="12"/>
      <c r="AD47" s="11" t="s">
        <v>1</v>
      </c>
      <c r="AE47" s="11"/>
      <c r="AF47" s="11" t="s">
        <v>2</v>
      </c>
      <c r="AG47" s="11"/>
      <c r="AH47" s="11" t="s">
        <v>0</v>
      </c>
      <c r="AI47" s="11"/>
    </row>
    <row r="48" spans="1:35" ht="28.8">
      <c r="A48" s="2" t="s">
        <v>3</v>
      </c>
      <c r="B48" s="2" t="s">
        <v>4</v>
      </c>
      <c r="C48" s="2" t="s">
        <v>3</v>
      </c>
      <c r="D48" s="2" t="s">
        <v>4</v>
      </c>
      <c r="E48" s="2" t="s">
        <v>3</v>
      </c>
      <c r="F48" s="2" t="s">
        <v>4</v>
      </c>
      <c r="G48" s="2" t="s">
        <v>3</v>
      </c>
      <c r="H48" s="2" t="s">
        <v>4</v>
      </c>
      <c r="I48" s="1"/>
      <c r="J48" s="2" t="s">
        <v>3</v>
      </c>
      <c r="K48" s="2" t="s">
        <v>4</v>
      </c>
      <c r="L48" s="2" t="s">
        <v>3</v>
      </c>
      <c r="M48" s="2" t="s">
        <v>4</v>
      </c>
      <c r="N48" s="2" t="s">
        <v>3</v>
      </c>
      <c r="O48" s="2" t="s">
        <v>4</v>
      </c>
      <c r="P48" s="2" t="s">
        <v>3</v>
      </c>
      <c r="Q48" s="2" t="s">
        <v>4</v>
      </c>
      <c r="R48" s="1"/>
      <c r="S48" s="2" t="s">
        <v>3</v>
      </c>
      <c r="T48" s="2" t="s">
        <v>4</v>
      </c>
      <c r="U48" s="2" t="s">
        <v>3</v>
      </c>
      <c r="V48" s="2" t="s">
        <v>4</v>
      </c>
      <c r="W48" s="2" t="s">
        <v>3</v>
      </c>
      <c r="X48" s="2" t="s">
        <v>4</v>
      </c>
      <c r="Y48" s="2" t="s">
        <v>3</v>
      </c>
      <c r="Z48" s="2" t="s">
        <v>4</v>
      </c>
      <c r="AB48" s="2" t="s">
        <v>3</v>
      </c>
      <c r="AC48" s="2" t="s">
        <v>4</v>
      </c>
      <c r="AD48" s="2" t="s">
        <v>3</v>
      </c>
      <c r="AE48" s="2" t="s">
        <v>4</v>
      </c>
      <c r="AF48" s="2" t="s">
        <v>3</v>
      </c>
      <c r="AG48" s="2" t="s">
        <v>4</v>
      </c>
      <c r="AH48" s="2" t="s">
        <v>3</v>
      </c>
      <c r="AI48" s="2" t="s">
        <v>4</v>
      </c>
    </row>
    <row r="49" spans="1:35">
      <c r="A49" s="5">
        <v>131194</v>
      </c>
      <c r="B49" s="5">
        <v>131193</v>
      </c>
      <c r="C49" s="9"/>
      <c r="D49" s="9"/>
      <c r="E49" s="9"/>
      <c r="F49" s="9"/>
      <c r="G49" s="9"/>
      <c r="H49" s="9"/>
      <c r="I49" s="1"/>
      <c r="J49" s="5">
        <v>65321</v>
      </c>
      <c r="K49" s="5">
        <v>65320</v>
      </c>
      <c r="L49" s="9"/>
      <c r="M49" s="9"/>
      <c r="N49" s="9"/>
      <c r="O49" s="9"/>
      <c r="P49" s="9"/>
      <c r="Q49" s="9"/>
      <c r="R49" s="1"/>
      <c r="S49" s="5">
        <v>13126</v>
      </c>
      <c r="T49" s="5">
        <v>13125</v>
      </c>
      <c r="U49" s="9"/>
      <c r="V49" s="9"/>
      <c r="W49" s="9"/>
      <c r="X49" s="9"/>
      <c r="Y49" s="9"/>
      <c r="Z49" s="9"/>
      <c r="AB49" s="5">
        <v>1278</v>
      </c>
      <c r="AC49" s="5">
        <v>1277</v>
      </c>
      <c r="AD49" s="9"/>
      <c r="AE49" s="9"/>
      <c r="AF49" s="9"/>
      <c r="AG49" s="9"/>
      <c r="AH49" s="9"/>
      <c r="AI49" s="9"/>
    </row>
    <row r="50" spans="1:35">
      <c r="A50" s="5">
        <v>130247</v>
      </c>
      <c r="B50" s="5">
        <v>130245</v>
      </c>
      <c r="C50" s="9"/>
      <c r="D50" s="9"/>
      <c r="E50" s="9"/>
      <c r="F50" s="9"/>
      <c r="G50" s="9"/>
      <c r="H50" s="9"/>
      <c r="I50" s="1"/>
      <c r="J50" s="5">
        <v>66214</v>
      </c>
      <c r="K50" s="5">
        <v>66215</v>
      </c>
      <c r="L50" s="9"/>
      <c r="M50" s="9"/>
      <c r="N50" s="9"/>
      <c r="O50" s="9"/>
      <c r="P50" s="9"/>
      <c r="Q50" s="9"/>
      <c r="R50" s="1"/>
      <c r="S50" s="5">
        <v>13203</v>
      </c>
      <c r="T50" s="5">
        <v>13203</v>
      </c>
      <c r="U50" s="9"/>
      <c r="V50" s="9"/>
      <c r="W50" s="9"/>
      <c r="X50" s="9"/>
      <c r="Y50" s="9"/>
      <c r="Z50" s="9"/>
      <c r="AB50" s="5">
        <v>1291</v>
      </c>
      <c r="AC50" s="5">
        <v>1290</v>
      </c>
      <c r="AD50" s="9"/>
      <c r="AE50" s="9"/>
      <c r="AF50" s="9"/>
      <c r="AG50" s="9"/>
      <c r="AH50" s="9"/>
      <c r="AI50" s="9"/>
    </row>
    <row r="51" spans="1:35">
      <c r="A51" s="5">
        <v>132605</v>
      </c>
      <c r="B51" s="5">
        <v>132604</v>
      </c>
      <c r="C51" s="9"/>
      <c r="D51" s="9"/>
      <c r="E51" s="9"/>
      <c r="F51" s="9"/>
      <c r="G51" s="9"/>
      <c r="H51" s="9"/>
      <c r="I51" s="1"/>
      <c r="J51" s="5">
        <v>66010</v>
      </c>
      <c r="K51" s="5">
        <v>66011</v>
      </c>
      <c r="L51" s="9"/>
      <c r="M51" s="9"/>
      <c r="N51" s="9"/>
      <c r="O51" s="9"/>
      <c r="P51" s="9"/>
      <c r="Q51" s="9"/>
      <c r="R51" s="5"/>
      <c r="S51" s="5">
        <v>13203</v>
      </c>
      <c r="T51" s="5">
        <v>13203</v>
      </c>
      <c r="U51" s="9"/>
      <c r="V51" s="9"/>
      <c r="W51" s="9"/>
      <c r="X51" s="9"/>
      <c r="Y51" s="9"/>
      <c r="Z51" s="9"/>
      <c r="AB51" s="5">
        <v>1275</v>
      </c>
      <c r="AC51" s="5">
        <v>1274</v>
      </c>
      <c r="AD51" s="9"/>
      <c r="AE51" s="9"/>
      <c r="AF51" s="9"/>
      <c r="AG51" s="9"/>
      <c r="AH51" s="9"/>
      <c r="AI51" s="9"/>
    </row>
    <row r="52" spans="1:35">
      <c r="A52" s="5">
        <v>132461</v>
      </c>
      <c r="B52" s="5">
        <v>132460</v>
      </c>
      <c r="C52" s="9"/>
      <c r="D52" s="9"/>
      <c r="E52" s="9"/>
      <c r="F52" s="9"/>
      <c r="G52" s="9"/>
      <c r="H52" s="9"/>
      <c r="I52" s="5"/>
      <c r="J52" s="5">
        <v>66023</v>
      </c>
      <c r="K52" s="5">
        <v>66022</v>
      </c>
      <c r="L52" s="9"/>
      <c r="M52" s="9"/>
      <c r="N52" s="9"/>
      <c r="O52" s="9"/>
      <c r="P52" s="9"/>
      <c r="Q52" s="9"/>
      <c r="R52" s="5"/>
      <c r="S52" s="5">
        <v>13182</v>
      </c>
      <c r="T52" s="5">
        <v>13182</v>
      </c>
      <c r="U52" s="9"/>
      <c r="V52" s="9"/>
      <c r="W52" s="9"/>
      <c r="X52" s="9"/>
      <c r="Y52" s="9"/>
      <c r="Z52" s="9"/>
      <c r="AB52" s="5">
        <v>1292</v>
      </c>
      <c r="AC52" s="5">
        <v>1291</v>
      </c>
      <c r="AD52" s="9"/>
      <c r="AE52" s="9"/>
      <c r="AF52" s="9"/>
      <c r="AG52" s="9"/>
      <c r="AH52" s="9"/>
      <c r="AI52" s="9"/>
    </row>
    <row r="53" spans="1:35">
      <c r="A53" s="5">
        <v>132735</v>
      </c>
      <c r="B53" s="5">
        <v>132734</v>
      </c>
      <c r="C53" s="9"/>
      <c r="D53" s="9"/>
      <c r="E53" s="9"/>
      <c r="F53" s="9"/>
      <c r="G53" s="9"/>
      <c r="H53" s="9"/>
      <c r="I53" s="5"/>
      <c r="J53" s="5">
        <v>66234</v>
      </c>
      <c r="K53" s="5">
        <v>66234</v>
      </c>
      <c r="L53" s="9"/>
      <c r="M53" s="9"/>
      <c r="N53" s="9"/>
      <c r="O53" s="9"/>
      <c r="P53" s="9"/>
      <c r="Q53" s="9"/>
      <c r="R53" s="5"/>
      <c r="S53" s="5">
        <v>13042</v>
      </c>
      <c r="T53" s="5">
        <v>13042</v>
      </c>
      <c r="U53" s="9"/>
      <c r="V53" s="9"/>
      <c r="W53" s="9"/>
      <c r="X53" s="9"/>
      <c r="Y53" s="9"/>
      <c r="Z53" s="9"/>
      <c r="AB53" s="5">
        <v>1264</v>
      </c>
      <c r="AC53" s="5">
        <v>1264</v>
      </c>
      <c r="AD53" s="9"/>
      <c r="AE53" s="9"/>
      <c r="AF53" s="9"/>
      <c r="AG53" s="9"/>
      <c r="AH53" s="9"/>
      <c r="AI53" s="9"/>
    </row>
    <row r="54" spans="1:35">
      <c r="A54" s="5">
        <v>132379</v>
      </c>
      <c r="B54" s="5">
        <v>132378</v>
      </c>
      <c r="C54" s="9"/>
      <c r="D54" s="9"/>
      <c r="E54" s="9"/>
      <c r="F54" s="9"/>
      <c r="G54" s="9"/>
      <c r="H54" s="9"/>
      <c r="I54" s="5"/>
      <c r="J54" s="5">
        <v>65877</v>
      </c>
      <c r="K54" s="5">
        <v>65877</v>
      </c>
      <c r="L54" s="9"/>
      <c r="M54" s="9"/>
      <c r="N54" s="9"/>
      <c r="O54" s="9"/>
      <c r="P54" s="9"/>
      <c r="Q54" s="9"/>
      <c r="R54" s="5"/>
      <c r="S54" s="5">
        <v>13161</v>
      </c>
      <c r="T54" s="5">
        <v>13161</v>
      </c>
      <c r="U54" s="9"/>
      <c r="V54" s="9"/>
      <c r="W54" s="9"/>
      <c r="X54" s="9"/>
      <c r="Y54" s="9"/>
      <c r="Z54" s="9"/>
      <c r="AB54" s="5">
        <v>1276</v>
      </c>
      <c r="AC54" s="5">
        <v>1277</v>
      </c>
      <c r="AD54" s="9"/>
      <c r="AE54" s="9"/>
      <c r="AF54" s="9"/>
      <c r="AG54" s="9"/>
      <c r="AH54" s="9"/>
      <c r="AI54" s="9"/>
    </row>
    <row r="55" spans="1:35">
      <c r="A55" s="5">
        <v>132123</v>
      </c>
      <c r="B55" s="5">
        <v>132121</v>
      </c>
      <c r="C55" s="9"/>
      <c r="D55" s="9"/>
      <c r="E55" s="9"/>
      <c r="F55" s="9"/>
      <c r="G55" s="9"/>
      <c r="H55" s="9"/>
      <c r="I55" s="5"/>
      <c r="J55" s="5">
        <v>66029</v>
      </c>
      <c r="K55" s="5">
        <v>66029</v>
      </c>
      <c r="L55" s="9"/>
      <c r="M55" s="9"/>
      <c r="N55" s="9"/>
      <c r="O55" s="9"/>
      <c r="P55" s="9"/>
      <c r="Q55" s="9"/>
      <c r="R55" s="5"/>
      <c r="S55" s="5">
        <v>12422</v>
      </c>
      <c r="T55" s="5">
        <v>12422</v>
      </c>
      <c r="U55" s="9"/>
      <c r="V55" s="9"/>
      <c r="W55" s="9"/>
      <c r="X55" s="9"/>
      <c r="Y55" s="9"/>
      <c r="Z55" s="9"/>
      <c r="AB55" s="5">
        <v>1203</v>
      </c>
      <c r="AC55" s="5">
        <v>1203</v>
      </c>
      <c r="AD55" s="9"/>
      <c r="AE55" s="9"/>
      <c r="AF55" s="9"/>
      <c r="AG55" s="9"/>
      <c r="AH55" s="9"/>
      <c r="AI55" s="9"/>
    </row>
    <row r="56" spans="1:35">
      <c r="A56" s="5">
        <v>132430</v>
      </c>
      <c r="B56" s="5">
        <v>132428</v>
      </c>
      <c r="C56" s="9"/>
      <c r="D56" s="9"/>
      <c r="E56" s="9"/>
      <c r="F56" s="9"/>
      <c r="G56" s="9"/>
      <c r="H56" s="9"/>
      <c r="I56" s="5"/>
      <c r="J56" s="5">
        <v>66287</v>
      </c>
      <c r="K56" s="5">
        <v>66287</v>
      </c>
      <c r="L56" s="9"/>
      <c r="M56" s="9"/>
      <c r="N56" s="9"/>
      <c r="O56" s="9"/>
      <c r="P56" s="9"/>
      <c r="Q56" s="9"/>
      <c r="R56" s="5"/>
      <c r="S56" s="5">
        <v>12946</v>
      </c>
      <c r="T56" s="5">
        <v>12946</v>
      </c>
      <c r="U56" s="9"/>
      <c r="V56" s="9"/>
      <c r="W56" s="9"/>
      <c r="X56" s="9"/>
      <c r="Y56" s="9"/>
      <c r="Z56" s="9"/>
      <c r="AB56" s="5">
        <v>1291</v>
      </c>
      <c r="AC56" s="5">
        <v>1290</v>
      </c>
      <c r="AD56" s="9"/>
      <c r="AE56" s="9"/>
      <c r="AF56" s="9"/>
      <c r="AG56" s="9"/>
      <c r="AH56" s="9"/>
      <c r="AI56" s="9"/>
    </row>
    <row r="57" spans="1:35">
      <c r="A57" s="5">
        <v>132387</v>
      </c>
      <c r="B57" s="5">
        <v>132386</v>
      </c>
      <c r="C57" s="9"/>
      <c r="D57" s="9"/>
      <c r="E57" s="9"/>
      <c r="F57" s="9"/>
      <c r="G57" s="9"/>
      <c r="H57" s="9"/>
      <c r="I57" s="5"/>
      <c r="J57" s="5">
        <v>65802</v>
      </c>
      <c r="K57" s="5">
        <v>65802</v>
      </c>
      <c r="L57" s="9"/>
      <c r="M57" s="9"/>
      <c r="N57" s="9"/>
      <c r="O57" s="9"/>
      <c r="P57" s="9"/>
      <c r="Q57" s="9"/>
      <c r="R57" s="5"/>
      <c r="S57" s="5">
        <v>13189</v>
      </c>
      <c r="T57" s="5">
        <v>13189</v>
      </c>
      <c r="U57" s="9"/>
      <c r="V57" s="9"/>
      <c r="W57" s="9"/>
      <c r="X57" s="9"/>
      <c r="Y57" s="9"/>
      <c r="Z57" s="9"/>
      <c r="AB57" s="5">
        <v>1290</v>
      </c>
      <c r="AC57" s="5">
        <v>1290</v>
      </c>
      <c r="AD57" s="9"/>
      <c r="AE57" s="9"/>
      <c r="AF57" s="9"/>
      <c r="AG57" s="9"/>
      <c r="AH57" s="9"/>
      <c r="AI57" s="9"/>
    </row>
    <row r="58" spans="1:35">
      <c r="A58" s="5">
        <v>131102</v>
      </c>
      <c r="B58" s="5">
        <v>131100</v>
      </c>
      <c r="C58" s="9"/>
      <c r="D58" s="9"/>
      <c r="E58" s="9"/>
      <c r="F58" s="9"/>
      <c r="G58" s="9"/>
      <c r="H58" s="9"/>
      <c r="I58" s="5"/>
      <c r="J58" s="5">
        <v>66116</v>
      </c>
      <c r="K58" s="5">
        <v>66116</v>
      </c>
      <c r="L58" s="9"/>
      <c r="M58" s="9"/>
      <c r="N58" s="9"/>
      <c r="O58" s="9"/>
      <c r="P58" s="9"/>
      <c r="Q58" s="9"/>
      <c r="R58" s="5"/>
      <c r="S58" s="5">
        <v>13076</v>
      </c>
      <c r="T58" s="5">
        <v>13075</v>
      </c>
      <c r="U58" s="9"/>
      <c r="V58" s="9"/>
      <c r="W58" s="9"/>
      <c r="X58" s="9"/>
      <c r="Y58" s="9"/>
      <c r="Z58" s="9"/>
      <c r="AB58" s="5">
        <v>1266</v>
      </c>
      <c r="AC58" s="5">
        <v>1266</v>
      </c>
      <c r="AD58" s="9"/>
      <c r="AE58" s="9"/>
      <c r="AF58" s="9"/>
      <c r="AG58" s="9"/>
      <c r="AH58" s="9"/>
      <c r="AI58" s="9"/>
    </row>
    <row r="59" spans="1:35" ht="14.4">
      <c r="A59" s="3">
        <f>SUM(A49:A58)/12</f>
        <v>109971.91666666667</v>
      </c>
      <c r="B59" s="3">
        <f>SUM(B49:B58)/12</f>
        <v>109970.75</v>
      </c>
      <c r="C59" s="7">
        <f t="shared" ref="C59:H59" si="38">((SUM(C49:C58)/10))</f>
        <v>0</v>
      </c>
      <c r="D59" s="7">
        <f t="shared" si="38"/>
        <v>0</v>
      </c>
      <c r="E59" s="7">
        <f t="shared" si="38"/>
        <v>0</v>
      </c>
      <c r="F59" s="7">
        <f t="shared" si="38"/>
        <v>0</v>
      </c>
      <c r="G59" s="7">
        <f t="shared" si="38"/>
        <v>0</v>
      </c>
      <c r="H59" s="7">
        <f t="shared" si="38"/>
        <v>0</v>
      </c>
      <c r="I59" s="5"/>
      <c r="J59" s="3">
        <f>SUM(J49:J58)/10</f>
        <v>65991.3</v>
      </c>
      <c r="K59" s="3">
        <f>SUM(K49:K58)/10</f>
        <v>65991.3</v>
      </c>
      <c r="L59" s="7"/>
      <c r="M59" s="7"/>
      <c r="N59" s="7"/>
      <c r="O59" s="7"/>
      <c r="P59" s="7"/>
      <c r="Q59" s="7"/>
      <c r="R59" s="5"/>
      <c r="S59" s="3">
        <f>SUM(S49:S58)/12</f>
        <v>10879.166666666666</v>
      </c>
      <c r="T59" s="3">
        <f>SUM(T49:T58)/12</f>
        <v>10879</v>
      </c>
      <c r="U59" s="7"/>
      <c r="V59" s="7"/>
      <c r="W59" s="7"/>
      <c r="X59" s="7"/>
      <c r="Y59" s="7"/>
      <c r="Z59" s="7"/>
      <c r="AB59" s="3">
        <f>SUM(AB49:AB58)/10</f>
        <v>1272.5999999999999</v>
      </c>
      <c r="AC59" s="3">
        <f>SUM(AC49:AC58)/10</f>
        <v>1272.2</v>
      </c>
      <c r="AD59" s="7"/>
      <c r="AE59" s="7"/>
      <c r="AF59" s="7"/>
      <c r="AG59" s="7"/>
      <c r="AH59" s="7"/>
      <c r="AI59" s="7"/>
    </row>
  </sheetData>
  <mergeCells count="80">
    <mergeCell ref="A16:H16"/>
    <mergeCell ref="J16:Q16"/>
    <mergeCell ref="S16:Z16"/>
    <mergeCell ref="A1:H1"/>
    <mergeCell ref="J1:Q1"/>
    <mergeCell ref="S1:Z1"/>
    <mergeCell ref="A2:B2"/>
    <mergeCell ref="C2:D2"/>
    <mergeCell ref="E2:F2"/>
    <mergeCell ref="G2:H2"/>
    <mergeCell ref="J2:K2"/>
    <mergeCell ref="L2:M2"/>
    <mergeCell ref="N2:O2"/>
    <mergeCell ref="P2:Q2"/>
    <mergeCell ref="S2:T2"/>
    <mergeCell ref="U2:V2"/>
    <mergeCell ref="W2:X2"/>
    <mergeCell ref="Y2:Z2"/>
    <mergeCell ref="Y17:Z17"/>
    <mergeCell ref="A17:B17"/>
    <mergeCell ref="C17:D17"/>
    <mergeCell ref="E17:F17"/>
    <mergeCell ref="G17:H17"/>
    <mergeCell ref="J17:K17"/>
    <mergeCell ref="L17:M17"/>
    <mergeCell ref="N17:O17"/>
    <mergeCell ref="P17:Q17"/>
    <mergeCell ref="S17:T17"/>
    <mergeCell ref="U17:V17"/>
    <mergeCell ref="W17:X17"/>
    <mergeCell ref="A46:H46"/>
    <mergeCell ref="J46:Q46"/>
    <mergeCell ref="S46:Z46"/>
    <mergeCell ref="A31:H31"/>
    <mergeCell ref="J31:Q31"/>
    <mergeCell ref="S31:Z31"/>
    <mergeCell ref="A32:B32"/>
    <mergeCell ref="C32:D32"/>
    <mergeCell ref="E32:F32"/>
    <mergeCell ref="G32:H32"/>
    <mergeCell ref="J32:K32"/>
    <mergeCell ref="L32:M32"/>
    <mergeCell ref="N32:O32"/>
    <mergeCell ref="P32:Q32"/>
    <mergeCell ref="S32:T32"/>
    <mergeCell ref="U32:V32"/>
    <mergeCell ref="W32:X32"/>
    <mergeCell ref="Y32:Z32"/>
    <mergeCell ref="Y47:Z47"/>
    <mergeCell ref="A47:B47"/>
    <mergeCell ref="C47:D47"/>
    <mergeCell ref="E47:F47"/>
    <mergeCell ref="G47:H47"/>
    <mergeCell ref="J47:K47"/>
    <mergeCell ref="L47:M47"/>
    <mergeCell ref="N47:O47"/>
    <mergeCell ref="P47:Q47"/>
    <mergeCell ref="S47:T47"/>
    <mergeCell ref="U47:V47"/>
    <mergeCell ref="W47:X47"/>
    <mergeCell ref="AB32:AC32"/>
    <mergeCell ref="AD32:AE32"/>
    <mergeCell ref="AF32:AG32"/>
    <mergeCell ref="AH32:AI32"/>
    <mergeCell ref="AB1:AI1"/>
    <mergeCell ref="AB2:AC2"/>
    <mergeCell ref="AD2:AE2"/>
    <mergeCell ref="AF2:AG2"/>
    <mergeCell ref="AH2:AI2"/>
    <mergeCell ref="AB16:AI16"/>
    <mergeCell ref="AB17:AC17"/>
    <mergeCell ref="AD17:AE17"/>
    <mergeCell ref="AF17:AG17"/>
    <mergeCell ref="AH17:AI17"/>
    <mergeCell ref="AB31:AI31"/>
    <mergeCell ref="AB46:AI46"/>
    <mergeCell ref="AB47:AC47"/>
    <mergeCell ref="AD47:AE47"/>
    <mergeCell ref="AF47:AG47"/>
    <mergeCell ref="AH47:AI4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2914-2295-4901-BE86-E66B636169F7}">
  <dimension ref="A1:G31"/>
  <sheetViews>
    <sheetView workbookViewId="0">
      <selection activeCell="D4" sqref="D4"/>
    </sheetView>
  </sheetViews>
  <sheetFormatPr defaultRowHeight="13.8"/>
  <sheetData>
    <row r="1" spans="1:7">
      <c r="B1" s="14" t="s">
        <v>38</v>
      </c>
      <c r="C1" s="14"/>
      <c r="D1" s="14"/>
      <c r="E1" s="14"/>
      <c r="F1" s="14"/>
      <c r="G1" s="14"/>
    </row>
    <row r="2" spans="1:7" ht="14.4">
      <c r="A2" s="2"/>
      <c r="B2" s="11" t="s">
        <v>1</v>
      </c>
      <c r="C2" s="11"/>
      <c r="D2" s="11" t="s">
        <v>2</v>
      </c>
      <c r="E2" s="11"/>
      <c r="F2" s="11" t="s">
        <v>0</v>
      </c>
      <c r="G2" s="11"/>
    </row>
    <row r="3" spans="1:7" ht="14.4">
      <c r="A3" s="2"/>
      <c r="B3" s="2" t="s">
        <v>36</v>
      </c>
      <c r="C3" s="2" t="s">
        <v>37</v>
      </c>
      <c r="D3" s="2" t="s">
        <v>36</v>
      </c>
      <c r="E3" s="2" t="s">
        <v>37</v>
      </c>
      <c r="F3" s="2" t="s">
        <v>36</v>
      </c>
      <c r="G3" s="2" t="s">
        <v>37</v>
      </c>
    </row>
    <row r="4" spans="1:7" ht="14.4">
      <c r="A4" s="2" t="s">
        <v>35</v>
      </c>
      <c r="B4" s="7">
        <f>TablesMQTT!AD14</f>
        <v>1.2999999999999829</v>
      </c>
      <c r="C4" s="7">
        <f>TablesMQTT!AE14</f>
        <v>0.79999999999998295</v>
      </c>
      <c r="D4" s="7">
        <f>TablesMQTT!AF14</f>
        <v>57.199999999999989</v>
      </c>
      <c r="E4" s="7">
        <f>TablesMQTT!AG14</f>
        <v>56.599999999999994</v>
      </c>
      <c r="F4" s="7">
        <f>TablesMQTT!AH14</f>
        <v>58</v>
      </c>
      <c r="G4" s="7">
        <f>TablesMQTT!AI14</f>
        <v>57.399999999999977</v>
      </c>
    </row>
    <row r="5" spans="1:7" ht="14.4">
      <c r="A5" s="2" t="s">
        <v>33</v>
      </c>
      <c r="B5" s="7">
        <f>TablesMQTT!AD29</f>
        <v>2.1000000000000227</v>
      </c>
      <c r="C5" s="7">
        <f>TablesMQTT!AE29</f>
        <v>1.6000000000000227</v>
      </c>
      <c r="D5" s="7">
        <f>TablesMQTT!AF29</f>
        <v>54.900000000000034</v>
      </c>
      <c r="E5" s="7">
        <f>TablesMQTT!AG29</f>
        <v>54.199999999999989</v>
      </c>
      <c r="F5" s="7">
        <f>TablesMQTT!AH29</f>
        <v>56</v>
      </c>
      <c r="G5" s="7">
        <f>TablesMQTT!AI29</f>
        <v>55.400000000000034</v>
      </c>
    </row>
    <row r="6" spans="1:7" ht="14.4">
      <c r="A6" s="2" t="s">
        <v>34</v>
      </c>
      <c r="B6" s="7">
        <f>TablesMQTT!AD44</f>
        <v>32.200000000000045</v>
      </c>
      <c r="C6" s="7">
        <f>TablesMQTT!AE44</f>
        <v>32.100000000000023</v>
      </c>
      <c r="D6" s="7">
        <f>TablesMQTT!AF44</f>
        <v>303.30000000000007</v>
      </c>
      <c r="E6" s="7">
        <f>TablesMQTT!AG44</f>
        <v>303.60000000000002</v>
      </c>
      <c r="F6" s="7">
        <f>TablesMQTT!AH44</f>
        <v>304.60000000000002</v>
      </c>
      <c r="G6" s="7">
        <f>TablesMQTT!AI44</f>
        <v>304.30000000000007</v>
      </c>
    </row>
    <row r="7" spans="1:7" ht="14.4">
      <c r="A7" s="2" t="s">
        <v>32</v>
      </c>
      <c r="B7" s="7">
        <f>TablesMQTT!AD59</f>
        <v>6.9000000000000909</v>
      </c>
      <c r="C7" s="7">
        <f>TablesMQTT!AE59</f>
        <v>7</v>
      </c>
      <c r="D7" s="7">
        <f>TablesMQTT!AF59</f>
        <v>355.10000000000014</v>
      </c>
      <c r="E7" s="7">
        <f>TablesMQTT!AG59</f>
        <v>355.30000000000018</v>
      </c>
      <c r="F7" s="7">
        <f>TablesMQTT!AH59</f>
        <v>390.30000000000018</v>
      </c>
      <c r="G7" s="7">
        <f>TablesMQTT!AI59</f>
        <v>390.5</v>
      </c>
    </row>
    <row r="8" spans="1:7" ht="14.4">
      <c r="B8" s="7"/>
      <c r="C8" s="7"/>
      <c r="D8" s="7"/>
      <c r="E8" s="7"/>
      <c r="F8" s="7"/>
      <c r="G8" s="7"/>
    </row>
    <row r="9" spans="1:7">
      <c r="B9" s="14" t="s">
        <v>39</v>
      </c>
      <c r="C9" s="14"/>
      <c r="D9" s="14"/>
      <c r="E9" s="14"/>
      <c r="F9" s="14"/>
      <c r="G9" s="14"/>
    </row>
    <row r="10" spans="1:7" ht="14.4">
      <c r="A10" s="2"/>
      <c r="B10" s="11" t="s">
        <v>1</v>
      </c>
      <c r="C10" s="11"/>
      <c r="D10" s="11" t="s">
        <v>2</v>
      </c>
      <c r="E10" s="11"/>
      <c r="F10" s="11" t="s">
        <v>0</v>
      </c>
      <c r="G10" s="11"/>
    </row>
    <row r="11" spans="1:7" ht="14.4">
      <c r="A11" s="2"/>
      <c r="B11" s="2" t="s">
        <v>36</v>
      </c>
      <c r="C11" s="2" t="s">
        <v>37</v>
      </c>
      <c r="D11" s="2" t="s">
        <v>36</v>
      </c>
      <c r="E11" s="2" t="s">
        <v>37</v>
      </c>
      <c r="F11" s="2" t="s">
        <v>36</v>
      </c>
      <c r="G11" s="2" t="s">
        <v>37</v>
      </c>
    </row>
    <row r="12" spans="1:7" ht="14.4">
      <c r="A12" s="2" t="s">
        <v>35</v>
      </c>
      <c r="B12" s="7">
        <f>TablesMQTT!U14</f>
        <v>23.099999999999909</v>
      </c>
      <c r="C12" s="7">
        <f>TablesMQTT!V14</f>
        <v>22.399999999999864</v>
      </c>
      <c r="D12" s="7">
        <f>TablesMQTT!W14</f>
        <v>491.09999999999991</v>
      </c>
      <c r="E12" s="7">
        <f>TablesMQTT!X14</f>
        <v>490.59999999999991</v>
      </c>
      <c r="F12" s="7">
        <f>TablesMQTT!Y14</f>
        <v>502.69999999999982</v>
      </c>
      <c r="G12" s="7">
        <f>TablesMQTT!Z14</f>
        <v>501.79999999999973</v>
      </c>
    </row>
    <row r="13" spans="1:7" ht="14.4">
      <c r="A13" s="2" t="s">
        <v>33</v>
      </c>
      <c r="B13" s="7">
        <f>TablesMQTT!U29</f>
        <v>24.599999999999909</v>
      </c>
      <c r="C13" s="7">
        <f>TablesMQTT!V29</f>
        <v>25</v>
      </c>
      <c r="D13" s="7">
        <f>TablesMQTT!W29</f>
        <v>492.89999999999964</v>
      </c>
      <c r="E13" s="7">
        <f>TablesMQTT!X29</f>
        <v>492.39999999999964</v>
      </c>
      <c r="F13" s="7">
        <f>TablesMQTT!Y29</f>
        <v>504.29999999999973</v>
      </c>
      <c r="G13" s="7">
        <f>TablesMQTT!Z29</f>
        <v>503.59999999999991</v>
      </c>
    </row>
    <row r="14" spans="1:7" ht="14.4">
      <c r="A14" s="2" t="s">
        <v>34</v>
      </c>
      <c r="B14" s="7">
        <f>TablesMQTT!U44</f>
        <v>212.69999999999982</v>
      </c>
      <c r="C14" s="7">
        <f>TablesMQTT!V44</f>
        <v>212.5</v>
      </c>
      <c r="D14" s="7">
        <f>TablesMQTT!W44</f>
        <v>3001.0999999999995</v>
      </c>
      <c r="E14" s="7">
        <f>TablesMQTT!X44</f>
        <v>3001.0999999999995</v>
      </c>
      <c r="F14" s="7">
        <f>TablesMQTT!Y44</f>
        <v>3151.5999999999995</v>
      </c>
      <c r="G14" s="7">
        <f>TablesMQTT!Z44</f>
        <v>3151.2</v>
      </c>
    </row>
    <row r="15" spans="1:7" ht="14.4">
      <c r="A15" s="2" t="s">
        <v>32</v>
      </c>
      <c r="B15" s="7">
        <f>TablesMQTT!U59</f>
        <v>78.75</v>
      </c>
      <c r="C15" s="7">
        <f>TablesMQTT!V59</f>
        <v>78.83333333333394</v>
      </c>
      <c r="D15" s="7">
        <f>TablesMQTT!W59</f>
        <v>3197.4166666666679</v>
      </c>
      <c r="E15" s="7">
        <f>TablesMQTT!X59</f>
        <v>3197.9166666666661</v>
      </c>
      <c r="F15" s="7">
        <f>TablesMQTT!Y59</f>
        <v>3122.9166666666679</v>
      </c>
      <c r="G15" s="7">
        <f>TablesMQTT!Z59</f>
        <v>3122.5833333333339</v>
      </c>
    </row>
    <row r="17" spans="1:7">
      <c r="B17" s="14" t="s">
        <v>44</v>
      </c>
      <c r="C17" s="14"/>
      <c r="D17" s="14"/>
      <c r="E17" s="14"/>
      <c r="F17" s="14"/>
      <c r="G17" s="14"/>
    </row>
    <row r="18" spans="1:7" ht="14.4">
      <c r="A18" s="2"/>
      <c r="B18" s="11" t="s">
        <v>1</v>
      </c>
      <c r="C18" s="11"/>
      <c r="D18" s="11" t="s">
        <v>2</v>
      </c>
      <c r="E18" s="11"/>
      <c r="F18" s="11" t="s">
        <v>0</v>
      </c>
      <c r="G18" s="11"/>
    </row>
    <row r="19" spans="1:7" ht="14.4">
      <c r="A19" s="2"/>
      <c r="B19" s="2" t="s">
        <v>36</v>
      </c>
      <c r="C19" s="2" t="s">
        <v>37</v>
      </c>
      <c r="D19" s="2" t="s">
        <v>36</v>
      </c>
      <c r="E19" s="2" t="s">
        <v>37</v>
      </c>
      <c r="F19" s="2" t="s">
        <v>36</v>
      </c>
      <c r="G19" s="2" t="s">
        <v>37</v>
      </c>
    </row>
    <row r="20" spans="1:7" ht="14.4">
      <c r="A20" s="2" t="s">
        <v>35</v>
      </c>
      <c r="B20" s="7">
        <f>TablesMQTT!L14</f>
        <v>135</v>
      </c>
      <c r="C20" s="7">
        <f>TablesMQTT!M14</f>
        <v>134.20000000000073</v>
      </c>
      <c r="D20" s="7">
        <f>TablesMQTT!N14</f>
        <v>2425.6000000000004</v>
      </c>
      <c r="E20" s="7">
        <f>TablesMQTT!O14</f>
        <v>2424.7000000000007</v>
      </c>
      <c r="F20" s="7">
        <f>TablesMQTT!P14</f>
        <v>2470.7000000000007</v>
      </c>
      <c r="G20" s="7">
        <f>TablesMQTT!Q14</f>
        <v>2469.8999999999996</v>
      </c>
    </row>
    <row r="21" spans="1:7" ht="14.4">
      <c r="A21" s="2" t="s">
        <v>33</v>
      </c>
      <c r="B21" s="7">
        <f>TablesMQTT!L29</f>
        <v>137.5</v>
      </c>
      <c r="C21" s="7">
        <f>TablesMQTT!M29</f>
        <v>136.5</v>
      </c>
      <c r="D21" s="7">
        <f>TablesMQTT!N29</f>
        <v>2418.9000000000015</v>
      </c>
      <c r="E21" s="7">
        <f>TablesMQTT!O29</f>
        <v>2417.7000000000007</v>
      </c>
      <c r="F21" s="7">
        <f>TablesMQTT!P29</f>
        <v>2494.2000000000007</v>
      </c>
      <c r="G21" s="7">
        <f>TablesMQTT!Q29</f>
        <v>2493.7000000000007</v>
      </c>
    </row>
    <row r="22" spans="1:7" ht="14.4">
      <c r="A22" s="2" t="s">
        <v>34</v>
      </c>
      <c r="B22" s="7">
        <f>TablesMQTT!L44</f>
        <v>666.90000000000146</v>
      </c>
      <c r="C22" s="7">
        <f>TablesMQTT!M44</f>
        <v>668.09999999999854</v>
      </c>
      <c r="D22" s="7">
        <f>TablesMQTT!N44</f>
        <v>16308.400000000001</v>
      </c>
      <c r="E22" s="7">
        <f>TablesMQTT!O44</f>
        <v>16313.300000000003</v>
      </c>
      <c r="F22" s="7">
        <f>TablesMQTT!P44</f>
        <v>16392.800000000003</v>
      </c>
      <c r="G22" s="7">
        <f>TablesMQTT!Q44</f>
        <v>16406.400000000001</v>
      </c>
    </row>
    <row r="23" spans="1:7" ht="14.4">
      <c r="A23" s="2" t="s">
        <v>32</v>
      </c>
      <c r="B23" s="7">
        <f>TablesMQTT!L59</f>
        <v>196.80000000000291</v>
      </c>
      <c r="C23" s="7">
        <f>TablesMQTT!M59</f>
        <v>196.69999999999709</v>
      </c>
      <c r="D23" s="7">
        <f>TablesMQTT!N59</f>
        <v>18636</v>
      </c>
      <c r="E23" s="7">
        <f>TablesMQTT!O59</f>
        <v>18642.099999999991</v>
      </c>
      <c r="F23" s="7">
        <f>TablesMQTT!P59</f>
        <v>19447.5</v>
      </c>
      <c r="G23" s="7">
        <f>TablesMQTT!Q59</f>
        <v>19450.599999999991</v>
      </c>
    </row>
    <row r="25" spans="1:7">
      <c r="B25" s="14" t="s">
        <v>45</v>
      </c>
      <c r="C25" s="14"/>
      <c r="D25" s="14"/>
      <c r="E25" s="14"/>
      <c r="F25" s="14"/>
      <c r="G25" s="14"/>
    </row>
    <row r="26" spans="1:7" ht="14.4">
      <c r="A26" s="2"/>
      <c r="B26" s="11" t="s">
        <v>1</v>
      </c>
      <c r="C26" s="11"/>
      <c r="D26" s="11" t="s">
        <v>2</v>
      </c>
      <c r="E26" s="11"/>
      <c r="F26" s="11" t="s">
        <v>0</v>
      </c>
      <c r="G26" s="11"/>
    </row>
    <row r="27" spans="1:7" ht="14.4">
      <c r="A27" s="2"/>
      <c r="B27" s="2" t="s">
        <v>36</v>
      </c>
      <c r="C27" s="2" t="s">
        <v>37</v>
      </c>
      <c r="D27" s="2" t="s">
        <v>36</v>
      </c>
      <c r="E27" s="2" t="s">
        <v>37</v>
      </c>
      <c r="F27" s="2" t="s">
        <v>36</v>
      </c>
      <c r="G27" s="2" t="s">
        <v>37</v>
      </c>
    </row>
    <row r="28" spans="1:7" ht="14.4">
      <c r="A28" s="2" t="s">
        <v>35</v>
      </c>
      <c r="B28" s="7">
        <f>TablesMQTT!C14</f>
        <v>212.39999999999964</v>
      </c>
      <c r="C28" s="7">
        <f>TablesMQTT!D14</f>
        <v>211</v>
      </c>
      <c r="D28" s="7">
        <f>TablesMQTT!E14</f>
        <v>4764.0999999999985</v>
      </c>
      <c r="E28" s="7">
        <f>TablesMQTT!F14</f>
        <v>4763</v>
      </c>
      <c r="F28" s="7">
        <f>TablesMQTT!G14</f>
        <v>4890.8999999999978</v>
      </c>
      <c r="G28" s="7">
        <f>TablesMQTT!H14</f>
        <v>4889.5999999999985</v>
      </c>
    </row>
    <row r="29" spans="1:7" ht="14.4">
      <c r="A29" s="2" t="s">
        <v>33</v>
      </c>
      <c r="B29" s="7">
        <f>TablesMQTT!C29</f>
        <v>252.79999999999927</v>
      </c>
      <c r="C29" s="7">
        <f>TablesMQTT!D29</f>
        <v>251.59999999999854</v>
      </c>
      <c r="D29" s="7">
        <f>TablesMQTT!E29</f>
        <v>5463.5999999999985</v>
      </c>
      <c r="E29" s="7">
        <f>TablesMQTT!F29</f>
        <v>5465.2999999999993</v>
      </c>
      <c r="F29" s="7">
        <f>TablesMQTT!G29</f>
        <v>5877.2000000000007</v>
      </c>
      <c r="G29" s="7">
        <f>TablesMQTT!H29</f>
        <v>5878.7000000000007</v>
      </c>
    </row>
    <row r="30" spans="1:7" ht="14.4">
      <c r="A30" s="2" t="s">
        <v>34</v>
      </c>
      <c r="B30" s="7">
        <f>TablesMQTT!C44</f>
        <v>1748.6999999999971</v>
      </c>
      <c r="C30" s="7">
        <f>TablesMQTT!D44</f>
        <v>1750.0999999999913</v>
      </c>
      <c r="D30" s="7">
        <f>TablesMQTT!E44</f>
        <v>31933.399999999994</v>
      </c>
      <c r="E30" s="7">
        <f>TablesMQTT!F44</f>
        <v>31937.699999999997</v>
      </c>
      <c r="F30" s="7">
        <f>TablesMQTT!G44</f>
        <v>32236</v>
      </c>
      <c r="G30" s="7">
        <f>TablesMQTT!H44</f>
        <v>32238.699999999997</v>
      </c>
    </row>
    <row r="31" spans="1:7" ht="14.4">
      <c r="A31" s="2" t="s">
        <v>32</v>
      </c>
      <c r="B31" s="7">
        <f>TablesMQTT!C59</f>
        <v>273</v>
      </c>
      <c r="C31" s="7">
        <f>TablesMQTT!D59</f>
        <v>274.25</v>
      </c>
      <c r="D31" s="7">
        <f>TablesMQTT!E59</f>
        <v>31997.749999999985</v>
      </c>
      <c r="E31" s="7">
        <f>TablesMQTT!F59</f>
        <v>32003.333333333343</v>
      </c>
      <c r="F31" s="7">
        <f>TablesMQTT!G59</f>
        <v>33546.916666666672</v>
      </c>
      <c r="G31" s="7">
        <f>TablesMQTT!H59</f>
        <v>33549.25</v>
      </c>
    </row>
  </sheetData>
  <mergeCells count="16">
    <mergeCell ref="B25:G25"/>
    <mergeCell ref="B26:C26"/>
    <mergeCell ref="D26:E26"/>
    <mergeCell ref="F26:G26"/>
    <mergeCell ref="B1:G1"/>
    <mergeCell ref="B9:G9"/>
    <mergeCell ref="B17:G17"/>
    <mergeCell ref="B18:C18"/>
    <mergeCell ref="D18:E18"/>
    <mergeCell ref="F18:G18"/>
    <mergeCell ref="B10:C10"/>
    <mergeCell ref="D10:E10"/>
    <mergeCell ref="F10:G10"/>
    <mergeCell ref="B2:C2"/>
    <mergeCell ref="D2:E2"/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F0BC-EACF-41F8-91AB-9832B829802E}">
  <dimension ref="A1:Q40"/>
  <sheetViews>
    <sheetView tabSelected="1" zoomScale="90" zoomScaleNormal="90" workbookViewId="0">
      <selection activeCell="AI15" sqref="AI15"/>
    </sheetView>
  </sheetViews>
  <sheetFormatPr defaultRowHeight="13.8"/>
  <sheetData>
    <row r="1" spans="1:17">
      <c r="B1" s="14" t="s">
        <v>35</v>
      </c>
      <c r="C1" s="14"/>
      <c r="D1" s="14"/>
      <c r="E1" s="14"/>
      <c r="F1" s="14"/>
      <c r="G1" s="14"/>
      <c r="J1" s="14" t="s">
        <v>35</v>
      </c>
      <c r="K1" s="14"/>
      <c r="L1" s="14"/>
      <c r="M1" s="14"/>
      <c r="N1" s="14"/>
      <c r="O1" s="14"/>
    </row>
    <row r="2" spans="1:17" ht="15.6" customHeight="1">
      <c r="A2" s="2"/>
      <c r="B2" s="11" t="s">
        <v>1</v>
      </c>
      <c r="C2" s="11"/>
      <c r="D2" s="11" t="s">
        <v>2</v>
      </c>
      <c r="E2" s="11"/>
      <c r="F2" s="11" t="s">
        <v>0</v>
      </c>
      <c r="G2" s="11"/>
      <c r="J2" s="11" t="s">
        <v>1</v>
      </c>
      <c r="K2" s="11"/>
      <c r="L2" s="11" t="s">
        <v>2</v>
      </c>
      <c r="M2" s="11"/>
      <c r="N2" s="11" t="s">
        <v>0</v>
      </c>
      <c r="O2" s="11"/>
    </row>
    <row r="3" spans="1:17" ht="15.6" customHeight="1">
      <c r="A3" s="2"/>
      <c r="B3" s="2" t="s">
        <v>36</v>
      </c>
      <c r="C3" s="2" t="s">
        <v>37</v>
      </c>
      <c r="D3" s="2" t="s">
        <v>36</v>
      </c>
      <c r="E3" s="2" t="s">
        <v>37</v>
      </c>
      <c r="F3" s="2" t="s">
        <v>36</v>
      </c>
      <c r="G3" s="2" t="s">
        <v>37</v>
      </c>
      <c r="J3" s="2" t="s">
        <v>36</v>
      </c>
      <c r="K3" s="2" t="s">
        <v>37</v>
      </c>
      <c r="L3" s="2" t="s">
        <v>36</v>
      </c>
      <c r="M3" s="2" t="s">
        <v>37</v>
      </c>
      <c r="N3" s="2" t="s">
        <v>36</v>
      </c>
      <c r="O3" s="2" t="s">
        <v>37</v>
      </c>
    </row>
    <row r="4" spans="1:17" ht="14.4">
      <c r="A4" s="2">
        <v>1000</v>
      </c>
      <c r="B4" s="7">
        <v>1.2999999999999829</v>
      </c>
      <c r="C4" s="7">
        <v>0.79999999999998295</v>
      </c>
      <c r="D4" s="7">
        <v>57.199999999999989</v>
      </c>
      <c r="E4" s="7">
        <v>56.599999999999994</v>
      </c>
      <c r="F4" s="7">
        <v>58</v>
      </c>
      <c r="G4" s="7">
        <v>57.399999999999977</v>
      </c>
      <c r="I4" s="2">
        <v>1000</v>
      </c>
      <c r="J4" s="3">
        <f>(SUM(TablesMQTT!AD4:AD13)/10)</f>
        <v>160.6</v>
      </c>
      <c r="K4" s="3">
        <f>(SUM(TablesMQTT!AE4:AE13)/10)</f>
        <v>160.1</v>
      </c>
      <c r="L4" s="3">
        <f>(SUM(TablesMQTT!AF4:AF13)/10)</f>
        <v>216.5</v>
      </c>
      <c r="M4" s="3">
        <f>(SUM(TablesMQTT!AG4:AG13)/10)</f>
        <v>215.9</v>
      </c>
      <c r="N4" s="3">
        <f>(SUM(TablesMQTT!AH4:AH13)/10)</f>
        <v>217.3</v>
      </c>
      <c r="O4" s="3">
        <f>(SUM(TablesMQTT!AI4:AI13)/10)</f>
        <v>216.7</v>
      </c>
    </row>
    <row r="5" spans="1:17" ht="14.4">
      <c r="A5" s="2">
        <v>10000</v>
      </c>
      <c r="B5" s="7">
        <v>23.099999999999909</v>
      </c>
      <c r="C5" s="7">
        <v>22.399999999999864</v>
      </c>
      <c r="D5" s="7">
        <v>491.09999999999991</v>
      </c>
      <c r="E5" s="7">
        <v>490.59999999999991</v>
      </c>
      <c r="F5" s="7">
        <v>502.69999999999982</v>
      </c>
      <c r="G5" s="7">
        <v>501.79999999999973</v>
      </c>
      <c r="I5" s="2">
        <v>10000</v>
      </c>
      <c r="J5" s="3">
        <f>(SUM(TablesMQTT!U4:U13)/10)</f>
        <v>1582.5</v>
      </c>
      <c r="K5" s="3">
        <f>(SUM(TablesMQTT!V4:V13)/10)</f>
        <v>1581.8</v>
      </c>
      <c r="L5" s="3">
        <f>(SUM(TablesMQTT!W4:W13)/10)</f>
        <v>2050.5</v>
      </c>
      <c r="M5" s="3">
        <f>(SUM(TablesMQTT!X4:X13)/10)</f>
        <v>2050</v>
      </c>
      <c r="N5" s="3">
        <f>(SUM(TablesMQTT!Y4:Y13)/10)</f>
        <v>2062.1</v>
      </c>
      <c r="O5" s="3">
        <f>(SUM(TablesMQTT!Z4:Z13)/10)</f>
        <v>2061.1999999999998</v>
      </c>
    </row>
    <row r="6" spans="1:17" ht="14.4">
      <c r="A6" s="2">
        <v>50000</v>
      </c>
      <c r="B6" s="7">
        <v>135</v>
      </c>
      <c r="C6" s="7">
        <v>134.20000000000073</v>
      </c>
      <c r="D6" s="7">
        <v>2425.6000000000004</v>
      </c>
      <c r="E6" s="7">
        <v>2424.7000000000007</v>
      </c>
      <c r="F6" s="7">
        <v>2470.7000000000007</v>
      </c>
      <c r="G6" s="7">
        <v>2469.8999999999996</v>
      </c>
      <c r="I6" s="2">
        <v>50000</v>
      </c>
      <c r="J6" s="3">
        <f>(SUM(TablesMQTT!L4:L13)/10)</f>
        <v>7904.4</v>
      </c>
      <c r="K6" s="3">
        <f>(SUM(TablesMQTT!M4:M13)/10)</f>
        <v>7903.6</v>
      </c>
      <c r="L6" s="3">
        <f>(SUM(TablesMQTT!N4:N13)/10)</f>
        <v>10195</v>
      </c>
      <c r="M6" s="3">
        <f>(SUM(TablesMQTT!O4:O13)/10)</f>
        <v>10194.1</v>
      </c>
      <c r="N6" s="3">
        <f>(SUM(TablesMQTT!P4:P13)/10)</f>
        <v>10240.1</v>
      </c>
      <c r="O6" s="3">
        <f>(SUM(TablesMQTT!Q4:Q13)/10)</f>
        <v>10239.299999999999</v>
      </c>
    </row>
    <row r="7" spans="1:17" ht="14.4">
      <c r="A7" s="2">
        <v>100000</v>
      </c>
      <c r="B7" s="7">
        <v>212.39999999999964</v>
      </c>
      <c r="C7" s="7">
        <v>211</v>
      </c>
      <c r="D7" s="7">
        <v>4764.0999999999985</v>
      </c>
      <c r="E7" s="7">
        <v>4763</v>
      </c>
      <c r="F7" s="7">
        <v>4890.8999999999978</v>
      </c>
      <c r="G7" s="7">
        <v>4889.5999999999985</v>
      </c>
      <c r="I7" s="2">
        <v>100000</v>
      </c>
      <c r="J7" s="3">
        <f>(SUM(TablesMQTT!C4:C13)/10)</f>
        <v>15785.1</v>
      </c>
      <c r="K7" s="3">
        <f>(SUM(TablesMQTT!D4:D13)/10)</f>
        <v>15783.7</v>
      </c>
      <c r="L7" s="3">
        <f>(SUM(TablesMQTT!E4:E13)/10)</f>
        <v>20336.8</v>
      </c>
      <c r="M7" s="3">
        <f>(SUM(TablesMQTT!F4:F13)/10)</f>
        <v>20335.7</v>
      </c>
      <c r="N7" s="3">
        <f>(SUM(TablesMQTT!G4:G13)/10)</f>
        <v>20463.599999999999</v>
      </c>
      <c r="O7" s="3">
        <f>(SUM(TablesMQTT!H4:H13)/10)</f>
        <v>20462.3</v>
      </c>
    </row>
    <row r="8" spans="1:17" ht="14.4">
      <c r="B8" s="7"/>
      <c r="C8" s="7"/>
      <c r="D8" s="7"/>
      <c r="E8" s="7"/>
      <c r="F8" s="7"/>
      <c r="G8" s="7"/>
    </row>
    <row r="9" spans="1:17" ht="14.4" customHeight="1">
      <c r="B9" s="14" t="s">
        <v>33</v>
      </c>
      <c r="C9" s="14"/>
      <c r="D9" s="14"/>
      <c r="E9" s="14"/>
      <c r="F9" s="14"/>
      <c r="G9" s="14"/>
      <c r="J9" s="14" t="s">
        <v>33</v>
      </c>
      <c r="K9" s="14"/>
      <c r="L9" s="14"/>
      <c r="M9" s="14"/>
      <c r="N9" s="14"/>
      <c r="O9" s="14"/>
    </row>
    <row r="10" spans="1:17" ht="14.4" customHeight="1">
      <c r="A10" s="2"/>
      <c r="B10" s="11" t="s">
        <v>1</v>
      </c>
      <c r="C10" s="11"/>
      <c r="D10" s="11" t="s">
        <v>2</v>
      </c>
      <c r="E10" s="11"/>
      <c r="F10" s="11" t="s">
        <v>0</v>
      </c>
      <c r="G10" s="11"/>
      <c r="J10" s="11" t="s">
        <v>1</v>
      </c>
      <c r="K10" s="11"/>
      <c r="L10" s="11" t="s">
        <v>2</v>
      </c>
      <c r="M10" s="11"/>
      <c r="N10" s="11" t="s">
        <v>0</v>
      </c>
      <c r="O10" s="11"/>
    </row>
    <row r="11" spans="1:17" ht="14.4" customHeight="1">
      <c r="A11" s="2"/>
      <c r="B11" s="2" t="s">
        <v>36</v>
      </c>
      <c r="C11" s="2" t="s">
        <v>37</v>
      </c>
      <c r="D11" s="2" t="s">
        <v>36</v>
      </c>
      <c r="E11" s="2" t="s">
        <v>37</v>
      </c>
      <c r="F11" s="2" t="s">
        <v>36</v>
      </c>
      <c r="G11" s="2" t="s">
        <v>37</v>
      </c>
      <c r="J11" s="2" t="s">
        <v>36</v>
      </c>
      <c r="K11" s="2" t="s">
        <v>37</v>
      </c>
      <c r="L11" s="2" t="s">
        <v>36</v>
      </c>
      <c r="M11" s="2" t="s">
        <v>37</v>
      </c>
      <c r="N11" s="2" t="s">
        <v>36</v>
      </c>
      <c r="O11" s="2" t="s">
        <v>37</v>
      </c>
      <c r="P11" s="10"/>
      <c r="Q11" s="10"/>
    </row>
    <row r="12" spans="1:17" ht="14.4" customHeight="1">
      <c r="A12" s="2">
        <v>1000</v>
      </c>
      <c r="B12" s="7">
        <v>2.1000000000000227</v>
      </c>
      <c r="C12" s="7">
        <v>1.6000000000000227</v>
      </c>
      <c r="D12" s="7">
        <v>54.900000000000034</v>
      </c>
      <c r="E12" s="7">
        <v>54.199999999999989</v>
      </c>
      <c r="F12" s="7">
        <v>56</v>
      </c>
      <c r="G12" s="7">
        <v>55.400000000000034</v>
      </c>
      <c r="I12" s="2">
        <v>1000</v>
      </c>
      <c r="J12" s="3">
        <f>(SUM(TablesMQTT!AD19:AD28)/10)</f>
        <v>262.3</v>
      </c>
      <c r="K12" s="3">
        <f>(SUM(TablesMQTT!AE19:AE28)/10)</f>
        <v>261.8</v>
      </c>
      <c r="L12" s="3">
        <f>(SUM(TablesMQTT!AF19:AF28)/10)</f>
        <v>315.10000000000002</v>
      </c>
      <c r="M12" s="3">
        <f>(SUM(TablesMQTT!AG19:AG28)/10)</f>
        <v>314.39999999999998</v>
      </c>
      <c r="N12" s="3">
        <f>(SUM(TablesMQTT!AH19:AH28)/10)</f>
        <v>316.2</v>
      </c>
      <c r="O12" s="3">
        <f>(SUM(TablesMQTT!AI19:AI28)/10)</f>
        <v>315.60000000000002</v>
      </c>
      <c r="P12" s="10"/>
      <c r="Q12" s="10"/>
    </row>
    <row r="13" spans="1:17" ht="14.4" customHeight="1">
      <c r="A13" s="2">
        <v>10000</v>
      </c>
      <c r="B13" s="7">
        <v>24.599999999999909</v>
      </c>
      <c r="C13" s="7">
        <v>25</v>
      </c>
      <c r="D13" s="7">
        <v>492.89999999999964</v>
      </c>
      <c r="E13" s="7">
        <v>492.39999999999964</v>
      </c>
      <c r="F13" s="7">
        <v>504.29999999999973</v>
      </c>
      <c r="G13" s="7">
        <v>503.59999999999991</v>
      </c>
      <c r="I13" s="2">
        <v>10000</v>
      </c>
      <c r="J13" s="3">
        <f>(SUM(TablesMQTT!U19:U28)/10)</f>
        <v>2592.4</v>
      </c>
      <c r="K13" s="3">
        <f>(SUM(TablesMQTT!V19:V28)/10)</f>
        <v>2591.8000000000002</v>
      </c>
      <c r="L13" s="3">
        <f>(SUM(TablesMQTT!W19:W28)/10)</f>
        <v>3059.7</v>
      </c>
      <c r="M13" s="3">
        <f>(SUM(TablesMQTT!X19:X28)/10)</f>
        <v>3059.2</v>
      </c>
      <c r="N13" s="3">
        <f>(SUM(TablesMQTT!Y19:Y28)/10)</f>
        <v>3071.1</v>
      </c>
      <c r="O13" s="3">
        <f>(SUM(TablesMQTT!Z19:Z28)/10)</f>
        <v>3070.4</v>
      </c>
      <c r="P13" s="10"/>
      <c r="Q13" s="10"/>
    </row>
    <row r="14" spans="1:17" ht="14.4" customHeight="1">
      <c r="A14" s="2">
        <v>50000</v>
      </c>
      <c r="B14" s="7">
        <v>137.5</v>
      </c>
      <c r="C14" s="7">
        <v>136.5</v>
      </c>
      <c r="D14" s="7">
        <v>2418.9000000000015</v>
      </c>
      <c r="E14" s="7">
        <v>2417.7000000000007</v>
      </c>
      <c r="F14" s="7">
        <v>2494.2000000000007</v>
      </c>
      <c r="G14" s="7">
        <v>2493.7000000000007</v>
      </c>
      <c r="I14" s="2">
        <v>50000</v>
      </c>
      <c r="J14" s="3">
        <f>(SUM(TablesMQTT!L19:L28)/10)</f>
        <v>12938.3</v>
      </c>
      <c r="K14" s="3">
        <f>(SUM(TablesMQTT!M19:M28)/10)</f>
        <v>12937.3</v>
      </c>
      <c r="L14" s="3">
        <f>(SUM(TablesMQTT!N19:N28)/10)</f>
        <v>15219.7</v>
      </c>
      <c r="M14" s="3">
        <f>(SUM(TablesMQTT!O19:O28)/10)</f>
        <v>15218.5</v>
      </c>
      <c r="N14" s="3">
        <f>(SUM(TablesMQTT!P19:P28)/10)</f>
        <v>15295</v>
      </c>
      <c r="O14" s="3">
        <f>(SUM(TablesMQTT!Q19:Q28)/10)</f>
        <v>15294.5</v>
      </c>
      <c r="P14" s="10"/>
      <c r="Q14" s="10"/>
    </row>
    <row r="15" spans="1:17" ht="14.4" customHeight="1">
      <c r="A15" s="2">
        <v>100000</v>
      </c>
      <c r="B15" s="7">
        <v>252.79999999999927</v>
      </c>
      <c r="C15" s="7">
        <v>251.59999999999854</v>
      </c>
      <c r="D15" s="7">
        <v>5463.5999999999985</v>
      </c>
      <c r="E15" s="7">
        <v>5465.2999999999993</v>
      </c>
      <c r="F15" s="7">
        <v>5877.2000000000007</v>
      </c>
      <c r="G15" s="7">
        <v>5878.7000000000007</v>
      </c>
      <c r="I15" s="2">
        <v>100000</v>
      </c>
      <c r="J15" s="3">
        <f>(SUM(TablesMQTT!C19:C28)/10)</f>
        <v>25860.3</v>
      </c>
      <c r="K15" s="3">
        <f>(SUM(TablesMQTT!D19:D28)/10)</f>
        <v>25859.1</v>
      </c>
      <c r="L15" s="3">
        <f>(SUM(TablesMQTT!E19:E28)/10)</f>
        <v>31071.1</v>
      </c>
      <c r="M15" s="3">
        <f>(SUM(TablesMQTT!F19:F28)/10)</f>
        <v>31072.799999999999</v>
      </c>
      <c r="N15" s="3">
        <f>(SUM(TablesMQTT!G19:G28)/10)</f>
        <v>31484.7</v>
      </c>
      <c r="O15" s="3">
        <f>(SUM(TablesMQTT!H19:H28)/10)</f>
        <v>31486.2</v>
      </c>
      <c r="P15" s="10"/>
      <c r="Q15" s="10"/>
    </row>
    <row r="16" spans="1:17" ht="14.4">
      <c r="B16" s="7"/>
      <c r="C16" s="7"/>
      <c r="D16" s="7"/>
      <c r="E16" s="7"/>
      <c r="F16" s="7"/>
      <c r="G16" s="7"/>
      <c r="P16" s="10"/>
      <c r="Q16" s="10"/>
    </row>
    <row r="17" spans="1:17">
      <c r="B17" s="14" t="s">
        <v>34</v>
      </c>
      <c r="C17" s="14"/>
      <c r="D17" s="14"/>
      <c r="E17" s="14"/>
      <c r="F17" s="14"/>
      <c r="G17" s="14"/>
      <c r="J17" s="14" t="s">
        <v>34</v>
      </c>
      <c r="K17" s="14"/>
      <c r="L17" s="14"/>
      <c r="M17" s="14"/>
      <c r="N17" s="14"/>
      <c r="O17" s="14"/>
      <c r="P17" s="10"/>
      <c r="Q17" s="10"/>
    </row>
    <row r="18" spans="1:17" ht="14.4">
      <c r="A18" s="2"/>
      <c r="B18" s="11" t="s">
        <v>1</v>
      </c>
      <c r="C18" s="11"/>
      <c r="D18" s="11" t="s">
        <v>2</v>
      </c>
      <c r="E18" s="11"/>
      <c r="F18" s="11" t="s">
        <v>0</v>
      </c>
      <c r="G18" s="11"/>
      <c r="J18" s="11" t="s">
        <v>1</v>
      </c>
      <c r="K18" s="11"/>
      <c r="L18" s="11" t="s">
        <v>2</v>
      </c>
      <c r="M18" s="11"/>
      <c r="N18" s="11" t="s">
        <v>0</v>
      </c>
      <c r="O18" s="11"/>
      <c r="P18" s="10"/>
      <c r="Q18" s="10"/>
    </row>
    <row r="19" spans="1:17" ht="14.4">
      <c r="A19" s="2"/>
      <c r="B19" s="2" t="s">
        <v>36</v>
      </c>
      <c r="C19" s="2" t="s">
        <v>37</v>
      </c>
      <c r="D19" s="2" t="s">
        <v>36</v>
      </c>
      <c r="E19" s="2" t="s">
        <v>37</v>
      </c>
      <c r="F19" s="2" t="s">
        <v>36</v>
      </c>
      <c r="G19" s="2" t="s">
        <v>37</v>
      </c>
      <c r="J19" s="2" t="s">
        <v>36</v>
      </c>
      <c r="K19" s="2" t="s">
        <v>37</v>
      </c>
      <c r="L19" s="2" t="s">
        <v>36</v>
      </c>
      <c r="M19" s="2" t="s">
        <v>37</v>
      </c>
      <c r="N19" s="2" t="s">
        <v>36</v>
      </c>
      <c r="O19" s="2" t="s">
        <v>37</v>
      </c>
      <c r="P19" s="10"/>
      <c r="Q19" s="10"/>
    </row>
    <row r="20" spans="1:17" ht="14.4">
      <c r="A20" s="2">
        <v>1000</v>
      </c>
      <c r="B20" s="7">
        <v>14</v>
      </c>
      <c r="C20" s="7">
        <v>13.600000000000023</v>
      </c>
      <c r="D20" s="7">
        <v>303.30000000000007</v>
      </c>
      <c r="E20" s="7">
        <v>303.60000000000002</v>
      </c>
      <c r="F20" s="7">
        <v>304.60000000000002</v>
      </c>
      <c r="G20" s="7">
        <v>304.30000000000007</v>
      </c>
      <c r="I20" s="2">
        <v>1000</v>
      </c>
      <c r="J20" s="3">
        <f>(SUM(TablesMQTT!AD34:AD43)/10)</f>
        <v>701.6</v>
      </c>
      <c r="K20" s="3">
        <f>(SUM(TablesMQTT!AE34:AE43)/10)</f>
        <v>701.5</v>
      </c>
      <c r="L20" s="3">
        <f>(SUM(TablesMQTT!AF34:AF43)/10)</f>
        <v>972.7</v>
      </c>
      <c r="M20" s="3">
        <f>(SUM(TablesMQTT!AG34:AG43)/10)</f>
        <v>973</v>
      </c>
      <c r="N20" s="3">
        <f>(SUM(TablesMQTT!AH34:AH43)/10)</f>
        <v>974</v>
      </c>
      <c r="O20" s="3">
        <f>(SUM(TablesMQTT!AI34:AI43)/10)</f>
        <v>973.7</v>
      </c>
      <c r="P20" s="10"/>
      <c r="Q20" s="10"/>
    </row>
    <row r="21" spans="1:17" ht="14.4">
      <c r="A21" s="2">
        <v>10000</v>
      </c>
      <c r="B21" s="7">
        <v>96</v>
      </c>
      <c r="C21" s="7">
        <v>95.600000000000364</v>
      </c>
      <c r="D21" s="7">
        <v>3001.0999999999995</v>
      </c>
      <c r="E21" s="7">
        <v>3001.0999999999995</v>
      </c>
      <c r="F21" s="7">
        <v>3151.5999999999995</v>
      </c>
      <c r="G21" s="7">
        <v>3151.2</v>
      </c>
      <c r="I21" s="2">
        <v>10000</v>
      </c>
      <c r="J21" s="3">
        <f>(SUM(TablesMQTT!U34:U43)/10)</f>
        <v>7099.9</v>
      </c>
      <c r="K21" s="3">
        <f>(SUM(TablesMQTT!V34:V43)/10)</f>
        <v>7099.7</v>
      </c>
      <c r="L21" s="3">
        <f>(SUM(TablesMQTT!W34:W43)/10)</f>
        <v>9888.2999999999993</v>
      </c>
      <c r="M21" s="3">
        <f>(SUM(TablesMQTT!X34:X43)/10)</f>
        <v>9888.2999999999993</v>
      </c>
      <c r="N21" s="3">
        <f>(SUM(TablesMQTT!Y34:Y43)/10)</f>
        <v>10038.799999999999</v>
      </c>
      <c r="O21" s="3">
        <f>(SUM(TablesMQTT!Z34:Z43)/10)</f>
        <v>10038.4</v>
      </c>
      <c r="P21" s="10"/>
      <c r="Q21" s="10"/>
    </row>
    <row r="22" spans="1:17" ht="14.4">
      <c r="A22" s="2">
        <v>50000</v>
      </c>
      <c r="B22" s="7">
        <v>850</v>
      </c>
      <c r="C22" s="7">
        <v>851</v>
      </c>
      <c r="D22" s="7">
        <v>16308.400000000001</v>
      </c>
      <c r="E22" s="7">
        <v>16313.300000000003</v>
      </c>
      <c r="F22" s="7">
        <v>16392.800000000003</v>
      </c>
      <c r="G22" s="7">
        <v>16406.400000000001</v>
      </c>
      <c r="I22" s="2">
        <v>50000</v>
      </c>
      <c r="J22" s="3">
        <f>(SUM(TablesMQTT!L34:L43)/10)</f>
        <v>34454</v>
      </c>
      <c r="K22" s="3">
        <f>(SUM(TablesMQTT!M34:M43)/10)</f>
        <v>34455.199999999997</v>
      </c>
      <c r="L22" s="3">
        <f>(SUM(TablesMQTT!N34:N43)/10)</f>
        <v>50095.5</v>
      </c>
      <c r="M22" s="3">
        <f>(SUM(TablesMQTT!O34:O43)/10)</f>
        <v>50100.4</v>
      </c>
      <c r="N22" s="3">
        <f>(SUM(TablesMQTT!P34:P43)/10)</f>
        <v>50179.9</v>
      </c>
      <c r="O22" s="3">
        <f>(SUM(TablesMQTT!Q34:Q43)/10)</f>
        <v>50193.5</v>
      </c>
      <c r="P22" s="10"/>
      <c r="Q22" s="10"/>
    </row>
    <row r="23" spans="1:17" ht="14.4">
      <c r="A23" s="2">
        <v>100000</v>
      </c>
      <c r="B23" s="7">
        <v>1748.6999999999971</v>
      </c>
      <c r="C23" s="7">
        <v>1750.0999999999913</v>
      </c>
      <c r="D23" s="7">
        <v>31933.399999999994</v>
      </c>
      <c r="E23" s="7">
        <v>31937.699999999997</v>
      </c>
      <c r="F23" s="7">
        <v>32236</v>
      </c>
      <c r="G23" s="7">
        <v>32238.699999999997</v>
      </c>
      <c r="I23" s="2">
        <v>100000</v>
      </c>
      <c r="J23" s="3">
        <f>(SUM(TablesMQTT!C34:C43)/10)</f>
        <v>69754.5</v>
      </c>
      <c r="K23" s="3">
        <f>(SUM(TablesMQTT!D34:D43)/10)</f>
        <v>69755.899999999994</v>
      </c>
      <c r="L23" s="3">
        <f>(SUM(TablesMQTT!E34:E43)/10)</f>
        <v>99939.199999999997</v>
      </c>
      <c r="M23" s="3">
        <f>(SUM(TablesMQTT!F34:F43)/10)</f>
        <v>99943.5</v>
      </c>
      <c r="N23" s="3">
        <f>(SUM(TablesMQTT!G34:G43)/10)</f>
        <v>100241.8</v>
      </c>
      <c r="O23" s="3">
        <f>(SUM(TablesMQTT!H34:H43)/10)</f>
        <v>100244.5</v>
      </c>
      <c r="P23" s="10"/>
      <c r="Q23" s="10"/>
    </row>
    <row r="24" spans="1:17" ht="14.4">
      <c r="B24" s="7"/>
      <c r="C24" s="7"/>
      <c r="D24" s="7"/>
      <c r="E24" s="7"/>
      <c r="F24" s="7"/>
      <c r="G24" s="7"/>
      <c r="J24" s="10"/>
      <c r="K24" s="10"/>
      <c r="L24" s="10"/>
      <c r="M24" s="10"/>
      <c r="N24" s="10"/>
      <c r="O24" s="10"/>
      <c r="P24" s="10"/>
      <c r="Q24" s="10"/>
    </row>
    <row r="25" spans="1:17">
      <c r="B25" s="14" t="s">
        <v>32</v>
      </c>
      <c r="C25" s="14"/>
      <c r="D25" s="14"/>
      <c r="E25" s="14"/>
      <c r="F25" s="14"/>
      <c r="G25" s="14"/>
      <c r="J25" s="14" t="s">
        <v>32</v>
      </c>
      <c r="K25" s="14"/>
      <c r="L25" s="14"/>
      <c r="M25" s="14"/>
      <c r="N25" s="14"/>
      <c r="O25" s="14"/>
      <c r="P25" s="10"/>
      <c r="Q25" s="10"/>
    </row>
    <row r="26" spans="1:17" ht="14.4">
      <c r="A26" s="2"/>
      <c r="B26" s="11" t="s">
        <v>1</v>
      </c>
      <c r="C26" s="11"/>
      <c r="D26" s="11" t="s">
        <v>2</v>
      </c>
      <c r="E26" s="11"/>
      <c r="F26" s="11" t="s">
        <v>0</v>
      </c>
      <c r="G26" s="11"/>
      <c r="J26" s="11" t="s">
        <v>1</v>
      </c>
      <c r="K26" s="11"/>
      <c r="L26" s="11" t="s">
        <v>2</v>
      </c>
      <c r="M26" s="11"/>
      <c r="N26" s="11" t="s">
        <v>0</v>
      </c>
      <c r="O26" s="11"/>
      <c r="P26" s="10"/>
      <c r="Q26" s="10"/>
    </row>
    <row r="27" spans="1:17" ht="14.4">
      <c r="A27" s="2"/>
      <c r="B27" s="2" t="s">
        <v>36</v>
      </c>
      <c r="C27" s="2" t="s">
        <v>37</v>
      </c>
      <c r="D27" s="2" t="s">
        <v>36</v>
      </c>
      <c r="E27" s="2" t="s">
        <v>37</v>
      </c>
      <c r="F27" s="2" t="s">
        <v>36</v>
      </c>
      <c r="G27" s="2" t="s">
        <v>37</v>
      </c>
      <c r="J27" s="2" t="s">
        <v>36</v>
      </c>
      <c r="K27" s="2" t="s">
        <v>37</v>
      </c>
      <c r="L27" s="2" t="s">
        <v>36</v>
      </c>
      <c r="M27" s="2" t="s">
        <v>37</v>
      </c>
      <c r="N27" s="2" t="s">
        <v>36</v>
      </c>
      <c r="O27" s="2" t="s">
        <v>37</v>
      </c>
      <c r="P27" s="10"/>
      <c r="Q27" s="10"/>
    </row>
    <row r="28" spans="1:17" ht="14.4">
      <c r="A28" s="2">
        <v>1000</v>
      </c>
      <c r="B28" s="7">
        <v>6.9000000000000909</v>
      </c>
      <c r="C28" s="7">
        <v>7</v>
      </c>
      <c r="D28" s="7">
        <v>355.10000000000014</v>
      </c>
      <c r="E28" s="7">
        <v>355.30000000000018</v>
      </c>
      <c r="F28" s="7">
        <v>390.30000000000018</v>
      </c>
      <c r="G28" s="7">
        <v>390.5</v>
      </c>
      <c r="I28" s="2">
        <v>1000</v>
      </c>
      <c r="J28" s="3">
        <f>(SUM(TablesMQTT!AD49:AD58)/10)</f>
        <v>1279.5</v>
      </c>
      <c r="K28" s="3">
        <f>(SUM(TablesMQTT!AE49:AE58)/10)</f>
        <v>1279.5999999999999</v>
      </c>
      <c r="L28" s="3">
        <f>(SUM(TablesMQTT!AF49:AF58)/10)</f>
        <v>1627.7</v>
      </c>
      <c r="M28" s="3">
        <f>(SUM(TablesMQTT!AG49:AG58)/10)</f>
        <v>1627.9</v>
      </c>
      <c r="N28" s="3">
        <f>(SUM(TablesMQTT!AH49:AH58)/10)</f>
        <v>1662.9</v>
      </c>
      <c r="O28" s="3">
        <f>(SUM(TablesMQTT!AI49:AI58)/10)</f>
        <v>1663.1</v>
      </c>
      <c r="P28" s="10"/>
      <c r="Q28" s="10"/>
    </row>
    <row r="29" spans="1:17" ht="14.4">
      <c r="A29" s="2">
        <v>10000</v>
      </c>
      <c r="B29" s="7">
        <v>78.75</v>
      </c>
      <c r="C29" s="7">
        <v>78.83333333333394</v>
      </c>
      <c r="D29" s="7">
        <v>3197.4166666666679</v>
      </c>
      <c r="E29" s="7">
        <v>3197.9166666666661</v>
      </c>
      <c r="F29" s="7">
        <v>3122.9166666666679</v>
      </c>
      <c r="G29" s="7">
        <v>3122.5833333333339</v>
      </c>
      <c r="I29" s="2">
        <v>10000</v>
      </c>
      <c r="J29" s="3">
        <f>(SUM(TablesMQTT!U49:U58)/10)</f>
        <v>13149.5</v>
      </c>
      <c r="K29" s="3">
        <f>(SUM(TablesMQTT!V49:V58)/10)</f>
        <v>13149.4</v>
      </c>
      <c r="L29" s="3">
        <f>(SUM(TablesMQTT!W49:W58)/10)</f>
        <v>16891.900000000001</v>
      </c>
      <c r="M29" s="3">
        <f>(SUM(TablesMQTT!X49:X58)/10)</f>
        <v>16892.3</v>
      </c>
      <c r="N29" s="3">
        <f>(SUM(TablesMQTT!Y49:Y58)/10)</f>
        <v>16802.5</v>
      </c>
      <c r="O29" s="3">
        <f>(SUM(TablesMQTT!Z49:Z58)/10)</f>
        <v>16801.900000000001</v>
      </c>
      <c r="P29" s="10"/>
      <c r="Q29" s="10"/>
    </row>
    <row r="30" spans="1:17" ht="14.4">
      <c r="A30" s="2">
        <v>50000</v>
      </c>
      <c r="B30" s="7">
        <v>196.80000000000291</v>
      </c>
      <c r="C30" s="7">
        <v>196.69999999999709</v>
      </c>
      <c r="D30" s="7">
        <v>18636</v>
      </c>
      <c r="E30" s="7">
        <v>18642.099999999991</v>
      </c>
      <c r="F30" s="7">
        <v>19447.5</v>
      </c>
      <c r="G30" s="7">
        <v>19450.599999999991</v>
      </c>
      <c r="I30" s="2">
        <v>50000</v>
      </c>
      <c r="J30" s="3">
        <f>(SUM(TablesMQTT!L49:L58)/10)</f>
        <v>66188.100000000006</v>
      </c>
      <c r="K30" s="3">
        <f>(SUM(TablesMQTT!M49:M58)/10)</f>
        <v>66188</v>
      </c>
      <c r="L30" s="3">
        <f>(SUM(TablesMQTT!N49:N58)/10)</f>
        <v>84627.3</v>
      </c>
      <c r="M30" s="3">
        <f>(SUM(TablesMQTT!O49:O58)/10)</f>
        <v>84633.4</v>
      </c>
      <c r="N30" s="3">
        <f>(SUM(TablesMQTT!P49:P58)/10)</f>
        <v>85438.8</v>
      </c>
      <c r="O30" s="3">
        <f>(SUM(TablesMQTT!Q49:Q58)/10)</f>
        <v>85441.9</v>
      </c>
      <c r="P30" s="10"/>
      <c r="Q30" s="10"/>
    </row>
    <row r="31" spans="1:17" ht="14.4">
      <c r="A31" s="2">
        <v>100000</v>
      </c>
      <c r="B31" s="7">
        <v>273</v>
      </c>
      <c r="C31" s="7">
        <v>274.25</v>
      </c>
      <c r="D31" s="7">
        <v>31997.749999999985</v>
      </c>
      <c r="E31" s="7">
        <v>32003.333333333343</v>
      </c>
      <c r="F31" s="7">
        <v>33546.916666666672</v>
      </c>
      <c r="G31" s="7">
        <v>33549.25</v>
      </c>
      <c r="I31" s="2">
        <v>100000</v>
      </c>
      <c r="J31" s="3">
        <f>(SUM(TablesMQTT!C49:C58)/10)</f>
        <v>132293.9</v>
      </c>
      <c r="K31" s="3">
        <f>(SUM(TablesMQTT!D49:D58)/10)</f>
        <v>132294</v>
      </c>
      <c r="L31" s="3">
        <f>(SUM(TablesMQTT!E49:E58)/10)</f>
        <v>170363.6</v>
      </c>
      <c r="M31" s="3">
        <f>(SUM(TablesMQTT!F49:F58)/10)</f>
        <v>170368.9</v>
      </c>
      <c r="N31" s="3">
        <f>(SUM(TablesMQTT!G49:G58)/10)</f>
        <v>172222.6</v>
      </c>
      <c r="O31" s="3">
        <f>(SUM(TablesMQTT!H49:H58)/10)</f>
        <v>172224</v>
      </c>
      <c r="P31" s="10"/>
      <c r="Q31" s="10"/>
    </row>
    <row r="32" spans="1:17" ht="14.4">
      <c r="B32" s="11"/>
      <c r="C32" s="11"/>
      <c r="D32" s="11"/>
      <c r="E32" s="11"/>
      <c r="F32" s="11"/>
      <c r="G32" s="11"/>
      <c r="J32" s="10"/>
      <c r="K32" s="10"/>
      <c r="L32" s="10"/>
      <c r="M32" s="10"/>
      <c r="N32" s="10"/>
      <c r="O32" s="10"/>
      <c r="P32" s="10"/>
      <c r="Q32" s="10"/>
    </row>
    <row r="33" spans="1:9">
      <c r="B33" s="14" t="s">
        <v>40</v>
      </c>
      <c r="C33" s="14"/>
      <c r="D33" s="14"/>
      <c r="E33" s="14"/>
      <c r="F33" s="14"/>
      <c r="G33" s="14"/>
      <c r="H33" s="14"/>
      <c r="I33" s="14"/>
    </row>
    <row r="34" spans="1:9" ht="14.4" customHeight="1">
      <c r="B34" s="11" t="s">
        <v>35</v>
      </c>
      <c r="C34" s="11"/>
      <c r="D34" s="11" t="s">
        <v>33</v>
      </c>
      <c r="E34" s="11"/>
      <c r="F34" s="11" t="s">
        <v>34</v>
      </c>
      <c r="G34" s="11"/>
      <c r="H34" s="11" t="s">
        <v>32</v>
      </c>
      <c r="I34" s="11"/>
    </row>
    <row r="35" spans="1:9" ht="14.4">
      <c r="B35" s="2" t="s">
        <v>36</v>
      </c>
      <c r="C35" s="2" t="s">
        <v>37</v>
      </c>
      <c r="D35" s="2" t="s">
        <v>36</v>
      </c>
      <c r="E35" s="2" t="s">
        <v>37</v>
      </c>
      <c r="F35" s="2" t="s">
        <v>36</v>
      </c>
      <c r="G35" s="2" t="s">
        <v>37</v>
      </c>
      <c r="H35" s="2" t="s">
        <v>36</v>
      </c>
      <c r="I35" s="2" t="s">
        <v>37</v>
      </c>
    </row>
    <row r="36" spans="1:9" ht="14.4">
      <c r="A36" s="2">
        <v>1000</v>
      </c>
      <c r="B36" s="3">
        <v>159.30000000000001</v>
      </c>
      <c r="C36" s="3">
        <v>158.6</v>
      </c>
      <c r="D36" s="3">
        <v>260</v>
      </c>
      <c r="E36" s="3">
        <v>260</v>
      </c>
      <c r="F36" s="3">
        <v>669.4</v>
      </c>
      <c r="G36" s="3">
        <v>668.9</v>
      </c>
      <c r="H36" s="3">
        <v>1272.5999999999999</v>
      </c>
      <c r="I36" s="3">
        <v>1272.2</v>
      </c>
    </row>
    <row r="37" spans="1:9" ht="14.4">
      <c r="A37" s="2">
        <v>10000</v>
      </c>
      <c r="B37" s="3">
        <v>1559.4</v>
      </c>
      <c r="C37" s="3">
        <v>1558.2</v>
      </c>
      <c r="D37" s="3">
        <v>2567.8000000000002</v>
      </c>
      <c r="E37" s="3">
        <v>2566.8000000000002</v>
      </c>
      <c r="F37" s="3">
        <v>6887.2</v>
      </c>
      <c r="G37" s="3">
        <v>6886.7</v>
      </c>
      <c r="H37" s="3">
        <v>10879.166666666666</v>
      </c>
      <c r="I37" s="3">
        <v>10879</v>
      </c>
    </row>
    <row r="38" spans="1:9" ht="14.4">
      <c r="A38" s="2">
        <v>50000</v>
      </c>
      <c r="B38" s="3">
        <v>7769.4</v>
      </c>
      <c r="C38" s="3">
        <v>7768.5</v>
      </c>
      <c r="D38" s="3">
        <v>12800.8</v>
      </c>
      <c r="E38" s="3">
        <v>12799.8</v>
      </c>
      <c r="F38" s="3">
        <v>33787.1</v>
      </c>
      <c r="G38" s="3">
        <v>33787.1</v>
      </c>
      <c r="H38" s="3">
        <v>65991.3</v>
      </c>
      <c r="I38" s="3">
        <v>65991.3</v>
      </c>
    </row>
    <row r="39" spans="1:9" ht="14.4">
      <c r="A39" s="2">
        <v>100000</v>
      </c>
      <c r="B39" s="3">
        <v>15572.7</v>
      </c>
      <c r="C39" s="3">
        <v>15572.6</v>
      </c>
      <c r="D39" s="3">
        <v>25607.5</v>
      </c>
      <c r="E39" s="3">
        <v>25606.2</v>
      </c>
      <c r="F39" s="3">
        <v>68005.8</v>
      </c>
      <c r="G39" s="3">
        <v>68005.100000000006</v>
      </c>
      <c r="H39" s="3">
        <v>109971.91666666667</v>
      </c>
      <c r="I39" s="3">
        <v>109970.75</v>
      </c>
    </row>
    <row r="40" spans="1:9" ht="14.4">
      <c r="A40" s="3"/>
      <c r="B40" s="3"/>
      <c r="C40" s="3"/>
      <c r="D40" s="3"/>
      <c r="E40" s="3"/>
      <c r="F40" s="3"/>
      <c r="G40" s="3"/>
      <c r="H40" s="3"/>
      <c r="I40" s="3"/>
    </row>
  </sheetData>
  <mergeCells count="40">
    <mergeCell ref="H34:I34"/>
    <mergeCell ref="B33:I33"/>
    <mergeCell ref="B32:C32"/>
    <mergeCell ref="D32:E32"/>
    <mergeCell ref="F32:G32"/>
    <mergeCell ref="F34:G34"/>
    <mergeCell ref="D34:E34"/>
    <mergeCell ref="B34:C34"/>
    <mergeCell ref="B26:C26"/>
    <mergeCell ref="D26:E26"/>
    <mergeCell ref="F26:G26"/>
    <mergeCell ref="B1:G1"/>
    <mergeCell ref="B2:C2"/>
    <mergeCell ref="D2:E2"/>
    <mergeCell ref="F2:G2"/>
    <mergeCell ref="B9:G9"/>
    <mergeCell ref="B10:C10"/>
    <mergeCell ref="D10:E10"/>
    <mergeCell ref="F10:G10"/>
    <mergeCell ref="B17:G17"/>
    <mergeCell ref="B18:C18"/>
    <mergeCell ref="D18:E18"/>
    <mergeCell ref="F18:G18"/>
    <mergeCell ref="B25:G25"/>
    <mergeCell ref="J1:O1"/>
    <mergeCell ref="J9:O9"/>
    <mergeCell ref="J10:K10"/>
    <mergeCell ref="L10:M10"/>
    <mergeCell ref="N10:O10"/>
    <mergeCell ref="J2:K2"/>
    <mergeCell ref="L2:M2"/>
    <mergeCell ref="N2:O2"/>
    <mergeCell ref="J26:K26"/>
    <mergeCell ref="L26:M26"/>
    <mergeCell ref="N26:O26"/>
    <mergeCell ref="J17:O17"/>
    <mergeCell ref="J18:K18"/>
    <mergeCell ref="L18:M18"/>
    <mergeCell ref="N18:O18"/>
    <mergeCell ref="J25:O2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54A3-388D-421D-A4D2-E26B18D89490}">
  <dimension ref="A1:AK74"/>
  <sheetViews>
    <sheetView topLeftCell="K28" workbookViewId="0">
      <selection activeCell="S59" sqref="S59:T59"/>
    </sheetView>
  </sheetViews>
  <sheetFormatPr defaultRowHeight="13.8"/>
  <sheetData>
    <row r="1" spans="1:37">
      <c r="A1" s="13" t="s">
        <v>5</v>
      </c>
      <c r="B1" s="13"/>
      <c r="C1" s="13"/>
      <c r="D1" s="13"/>
      <c r="E1" s="13"/>
      <c r="F1" s="13"/>
      <c r="G1" s="13"/>
      <c r="H1" s="13"/>
      <c r="I1" s="1"/>
      <c r="J1" s="13" t="s">
        <v>7</v>
      </c>
      <c r="K1" s="13"/>
      <c r="L1" s="13"/>
      <c r="M1" s="13"/>
      <c r="N1" s="13"/>
      <c r="O1" s="13"/>
      <c r="P1" s="13"/>
      <c r="Q1" s="13"/>
      <c r="R1" s="1"/>
      <c r="S1" s="13" t="s">
        <v>8</v>
      </c>
      <c r="T1" s="13"/>
      <c r="U1" s="13"/>
      <c r="V1" s="13"/>
      <c r="W1" s="13"/>
      <c r="X1" s="13"/>
      <c r="Y1" s="13"/>
      <c r="Z1" s="13"/>
      <c r="AA1" s="1"/>
      <c r="AB1" s="13" t="s">
        <v>9</v>
      </c>
      <c r="AC1" s="13"/>
      <c r="AD1" s="13"/>
      <c r="AE1" s="13"/>
      <c r="AF1" s="13"/>
      <c r="AG1" s="13"/>
      <c r="AH1" s="13"/>
      <c r="AI1" s="13"/>
      <c r="AJ1" s="1"/>
      <c r="AK1" s="1"/>
    </row>
    <row r="2" spans="1:37" ht="14.4">
      <c r="A2" s="16" t="s">
        <v>42</v>
      </c>
      <c r="B2" s="12"/>
      <c r="C2" s="11" t="s">
        <v>1</v>
      </c>
      <c r="D2" s="11"/>
      <c r="E2" s="11" t="s">
        <v>2</v>
      </c>
      <c r="F2" s="11"/>
      <c r="G2" s="11" t="s">
        <v>0</v>
      </c>
      <c r="H2" s="11"/>
      <c r="I2" s="1"/>
      <c r="J2" s="16" t="s">
        <v>42</v>
      </c>
      <c r="K2" s="12"/>
      <c r="L2" s="11" t="s">
        <v>1</v>
      </c>
      <c r="M2" s="11"/>
      <c r="N2" s="11" t="s">
        <v>2</v>
      </c>
      <c r="O2" s="11"/>
      <c r="P2" s="11" t="s">
        <v>0</v>
      </c>
      <c r="Q2" s="11"/>
      <c r="R2" s="1"/>
      <c r="S2" s="16" t="s">
        <v>42</v>
      </c>
      <c r="T2" s="12"/>
      <c r="U2" s="11" t="s">
        <v>1</v>
      </c>
      <c r="V2" s="11"/>
      <c r="W2" s="11" t="s">
        <v>2</v>
      </c>
      <c r="X2" s="11"/>
      <c r="Y2" s="11" t="s">
        <v>0</v>
      </c>
      <c r="Z2" s="11"/>
      <c r="AA2" s="1"/>
      <c r="AB2" s="16" t="s">
        <v>42</v>
      </c>
      <c r="AC2" s="12"/>
      <c r="AD2" s="11" t="s">
        <v>1</v>
      </c>
      <c r="AE2" s="11"/>
      <c r="AF2" s="11" t="s">
        <v>2</v>
      </c>
      <c r="AG2" s="11"/>
      <c r="AH2" s="11" t="s">
        <v>0</v>
      </c>
      <c r="AI2" s="11"/>
      <c r="AJ2" s="1"/>
      <c r="AK2" s="1"/>
    </row>
    <row r="3" spans="1:37" ht="28.8">
      <c r="A3" s="2" t="s">
        <v>3</v>
      </c>
      <c r="B3" s="2" t="s">
        <v>4</v>
      </c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1"/>
      <c r="J3" s="2" t="s">
        <v>3</v>
      </c>
      <c r="K3" s="2" t="s">
        <v>4</v>
      </c>
      <c r="L3" s="2" t="s">
        <v>3</v>
      </c>
      <c r="M3" s="2" t="s">
        <v>4</v>
      </c>
      <c r="N3" s="2" t="s">
        <v>3</v>
      </c>
      <c r="O3" s="2" t="s">
        <v>4</v>
      </c>
      <c r="P3" s="2" t="s">
        <v>3</v>
      </c>
      <c r="Q3" s="2" t="s">
        <v>4</v>
      </c>
      <c r="R3" s="1"/>
      <c r="S3" s="2" t="s">
        <v>3</v>
      </c>
      <c r="T3" s="2" t="s">
        <v>4</v>
      </c>
      <c r="U3" s="2" t="s">
        <v>3</v>
      </c>
      <c r="V3" s="2" t="s">
        <v>4</v>
      </c>
      <c r="W3" s="2" t="s">
        <v>3</v>
      </c>
      <c r="X3" s="2" t="s">
        <v>4</v>
      </c>
      <c r="Y3" s="2" t="s">
        <v>3</v>
      </c>
      <c r="Z3" s="2" t="s">
        <v>4</v>
      </c>
      <c r="AA3" s="1"/>
      <c r="AB3" s="2" t="s">
        <v>3</v>
      </c>
      <c r="AC3" s="2" t="s">
        <v>4</v>
      </c>
      <c r="AD3" s="2" t="s">
        <v>3</v>
      </c>
      <c r="AE3" s="2" t="s">
        <v>4</v>
      </c>
      <c r="AF3" s="2" t="s">
        <v>3</v>
      </c>
      <c r="AG3" s="2" t="s">
        <v>4</v>
      </c>
      <c r="AH3" s="2" t="s">
        <v>3</v>
      </c>
      <c r="AI3" s="2" t="s">
        <v>4</v>
      </c>
      <c r="AJ3" s="1"/>
      <c r="AK3" s="1"/>
    </row>
    <row r="4" spans="1:37" s="6" customFormat="1" ht="13.2">
      <c r="A4" s="5"/>
      <c r="B4" s="5"/>
      <c r="C4" s="5"/>
      <c r="D4" s="5"/>
      <c r="E4" s="5"/>
      <c r="F4" s="5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s="6" customFormat="1" ht="13.2">
      <c r="A5" s="5"/>
      <c r="B5" s="5"/>
      <c r="C5" s="5"/>
      <c r="D5" s="5"/>
      <c r="E5" s="5"/>
      <c r="F5" s="5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s="6" customFormat="1" ht="13.2">
      <c r="A6" s="5"/>
      <c r="B6" s="5"/>
      <c r="C6" s="5"/>
      <c r="D6" s="5"/>
      <c r="E6" s="5"/>
      <c r="F6" s="5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s="6" customFormat="1" ht="13.2">
      <c r="A7" s="5"/>
      <c r="B7" s="5"/>
      <c r="C7" s="5"/>
      <c r="D7" s="5"/>
      <c r="E7" s="5"/>
      <c r="F7" s="5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s="6" customFormat="1" ht="13.2">
      <c r="A8" s="5"/>
      <c r="B8" s="5"/>
      <c r="C8" s="5"/>
      <c r="D8" s="5"/>
      <c r="E8" s="5"/>
      <c r="F8" s="5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s="6" customFormat="1" ht="13.2">
      <c r="A9" s="5"/>
      <c r="B9" s="5"/>
      <c r="C9" s="5"/>
      <c r="D9" s="5"/>
      <c r="E9" s="5"/>
      <c r="F9" s="5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s="6" customFormat="1" ht="13.2">
      <c r="A10" s="5"/>
      <c r="B10" s="5"/>
      <c r="C10" s="5"/>
      <c r="D10" s="5"/>
      <c r="E10" s="5"/>
      <c r="F10" s="5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s="6" customFormat="1" ht="13.2">
      <c r="A11" s="5"/>
      <c r="B11" s="5"/>
      <c r="C11" s="5"/>
      <c r="D11" s="5"/>
      <c r="E11" s="5"/>
      <c r="F11" s="5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s="6" customFormat="1" ht="13.2">
      <c r="A12" s="5"/>
      <c r="B12" s="5"/>
      <c r="C12" s="5"/>
      <c r="D12" s="5"/>
      <c r="E12" s="5"/>
      <c r="F12" s="5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s="6" customFormat="1" ht="13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s="6" customFormat="1" ht="14.4">
      <c r="A14" s="3">
        <f>SUM(A4:A13)/10</f>
        <v>0</v>
      </c>
      <c r="B14" s="3">
        <f>SUM(B4:B13)/10</f>
        <v>0</v>
      </c>
      <c r="C14" s="7">
        <f t="shared" ref="C14:H14" si="0">((SUM(C4:C13)/10)- $A14)</f>
        <v>0</v>
      </c>
      <c r="D14" s="7">
        <f t="shared" si="0"/>
        <v>0</v>
      </c>
      <c r="E14" s="7">
        <f t="shared" si="0"/>
        <v>0</v>
      </c>
      <c r="F14" s="7">
        <f t="shared" si="0"/>
        <v>0</v>
      </c>
      <c r="G14" s="7">
        <f t="shared" si="0"/>
        <v>0</v>
      </c>
      <c r="H14" s="7">
        <f t="shared" si="0"/>
        <v>0</v>
      </c>
      <c r="I14" s="5"/>
      <c r="J14" s="3">
        <f>SUM(J4:J13)/10</f>
        <v>0</v>
      </c>
      <c r="K14" s="3">
        <f>SUM(K4:K13)/10</f>
        <v>0</v>
      </c>
      <c r="L14" s="7">
        <f>((SUM(L4:L13)/10)- $J14)</f>
        <v>0</v>
      </c>
      <c r="M14" s="7">
        <f t="shared" ref="M14:Q14" si="1">((SUM(M4:M13)/10)- $J14)</f>
        <v>0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0</v>
      </c>
      <c r="R14" s="1"/>
      <c r="S14" s="3">
        <f>SUM(S4:S13)/10</f>
        <v>0</v>
      </c>
      <c r="T14" s="3">
        <f>SUM(T4:T13)/10</f>
        <v>0</v>
      </c>
      <c r="U14" s="7">
        <f>((SUM(U4:U13)/10)- $S14)</f>
        <v>0</v>
      </c>
      <c r="V14" s="7">
        <f t="shared" ref="V14:Z14" si="2">((SUM(V4:V13)/10)- $S14)</f>
        <v>0</v>
      </c>
      <c r="W14" s="7">
        <f t="shared" si="2"/>
        <v>0</v>
      </c>
      <c r="X14" s="7">
        <f t="shared" si="2"/>
        <v>0</v>
      </c>
      <c r="Y14" s="7">
        <f t="shared" si="2"/>
        <v>0</v>
      </c>
      <c r="Z14" s="7">
        <f t="shared" si="2"/>
        <v>0</v>
      </c>
      <c r="AA14" s="1"/>
      <c r="AB14" s="3">
        <f>SUM(AB4:AB13)/10</f>
        <v>0</v>
      </c>
      <c r="AC14" s="3">
        <f>SUM(AC4:AC13)/10</f>
        <v>0</v>
      </c>
      <c r="AD14" s="7">
        <f>((SUM(AD4:AD13)/10)- $AB14)</f>
        <v>0</v>
      </c>
      <c r="AE14" s="7">
        <f t="shared" ref="AE14:AI14" si="3">((SUM(AE4:AE13)/10)- $AB14)</f>
        <v>0</v>
      </c>
      <c r="AF14" s="7">
        <f t="shared" si="3"/>
        <v>0</v>
      </c>
      <c r="AG14" s="7">
        <f t="shared" si="3"/>
        <v>0</v>
      </c>
      <c r="AH14" s="7">
        <f t="shared" si="3"/>
        <v>0</v>
      </c>
      <c r="AI14" s="7">
        <f t="shared" si="3"/>
        <v>0</v>
      </c>
      <c r="AJ14" s="5"/>
      <c r="AK14" s="5"/>
    </row>
    <row r="15" spans="1:37" s="6" customFormat="1">
      <c r="A15" s="1"/>
      <c r="B15" s="1"/>
      <c r="C15" s="1"/>
      <c r="D15" s="1"/>
      <c r="E15" s="1"/>
      <c r="F15" s="1"/>
      <c r="G15" s="1"/>
      <c r="H15" s="1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5"/>
      <c r="AK15" s="5"/>
    </row>
    <row r="16" spans="1:37">
      <c r="A16" s="13" t="s">
        <v>11</v>
      </c>
      <c r="B16" s="13"/>
      <c r="C16" s="13"/>
      <c r="D16" s="13"/>
      <c r="E16" s="13"/>
      <c r="F16" s="13"/>
      <c r="G16" s="13"/>
      <c r="H16" s="13"/>
      <c r="I16" s="1"/>
      <c r="J16" s="13" t="s">
        <v>12</v>
      </c>
      <c r="K16" s="13"/>
      <c r="L16" s="13"/>
      <c r="M16" s="13"/>
      <c r="N16" s="13"/>
      <c r="O16" s="13"/>
      <c r="P16" s="13"/>
      <c r="Q16" s="13"/>
      <c r="R16" s="1"/>
      <c r="S16" s="13" t="s">
        <v>13</v>
      </c>
      <c r="T16" s="13"/>
      <c r="U16" s="13"/>
      <c r="V16" s="13"/>
      <c r="W16" s="13"/>
      <c r="X16" s="13"/>
      <c r="Y16" s="13"/>
      <c r="Z16" s="13"/>
      <c r="AA16" s="1"/>
      <c r="AB16" s="13" t="s">
        <v>14</v>
      </c>
      <c r="AC16" s="13"/>
      <c r="AD16" s="13"/>
      <c r="AE16" s="13"/>
      <c r="AF16" s="13"/>
      <c r="AG16" s="13"/>
      <c r="AH16" s="13"/>
      <c r="AI16" s="13"/>
      <c r="AJ16" s="1"/>
      <c r="AK16" s="1"/>
    </row>
    <row r="17" spans="1:37" ht="14.4">
      <c r="A17" s="16" t="s">
        <v>42</v>
      </c>
      <c r="B17" s="12"/>
      <c r="C17" s="11" t="s">
        <v>1</v>
      </c>
      <c r="D17" s="11"/>
      <c r="E17" s="11" t="s">
        <v>2</v>
      </c>
      <c r="F17" s="11"/>
      <c r="G17" s="11" t="s">
        <v>0</v>
      </c>
      <c r="H17" s="11"/>
      <c r="I17" s="1"/>
      <c r="J17" s="16" t="s">
        <v>42</v>
      </c>
      <c r="K17" s="12"/>
      <c r="L17" s="11" t="s">
        <v>1</v>
      </c>
      <c r="M17" s="11"/>
      <c r="N17" s="11" t="s">
        <v>2</v>
      </c>
      <c r="O17" s="11"/>
      <c r="P17" s="11" t="s">
        <v>0</v>
      </c>
      <c r="Q17" s="11"/>
      <c r="R17" s="1"/>
      <c r="S17" s="16" t="s">
        <v>42</v>
      </c>
      <c r="T17" s="12"/>
      <c r="U17" s="11" t="s">
        <v>1</v>
      </c>
      <c r="V17" s="11"/>
      <c r="W17" s="11" t="s">
        <v>2</v>
      </c>
      <c r="X17" s="11"/>
      <c r="Y17" s="11" t="s">
        <v>0</v>
      </c>
      <c r="Z17" s="11"/>
      <c r="AA17" s="1"/>
      <c r="AB17" s="16" t="s">
        <v>42</v>
      </c>
      <c r="AC17" s="12"/>
      <c r="AD17" s="11" t="s">
        <v>1</v>
      </c>
      <c r="AE17" s="11"/>
      <c r="AF17" s="11" t="s">
        <v>2</v>
      </c>
      <c r="AG17" s="11"/>
      <c r="AH17" s="11" t="s">
        <v>0</v>
      </c>
      <c r="AI17" s="11"/>
      <c r="AJ17" s="1"/>
      <c r="AK17" s="1"/>
    </row>
    <row r="18" spans="1:37" ht="28.8">
      <c r="A18" s="2" t="s">
        <v>3</v>
      </c>
      <c r="B18" s="2" t="s">
        <v>4</v>
      </c>
      <c r="C18" s="2" t="s">
        <v>3</v>
      </c>
      <c r="D18" s="2" t="s">
        <v>4</v>
      </c>
      <c r="E18" s="2" t="s">
        <v>3</v>
      </c>
      <c r="F18" s="2" t="s">
        <v>4</v>
      </c>
      <c r="G18" s="2" t="s">
        <v>3</v>
      </c>
      <c r="H18" s="2" t="s">
        <v>4</v>
      </c>
      <c r="I18" s="1"/>
      <c r="J18" s="2" t="s">
        <v>3</v>
      </c>
      <c r="K18" s="2" t="s">
        <v>4</v>
      </c>
      <c r="L18" s="2" t="s">
        <v>3</v>
      </c>
      <c r="M18" s="2" t="s">
        <v>4</v>
      </c>
      <c r="N18" s="2" t="s">
        <v>3</v>
      </c>
      <c r="O18" s="2" t="s">
        <v>4</v>
      </c>
      <c r="P18" s="2" t="s">
        <v>3</v>
      </c>
      <c r="Q18" s="2" t="s">
        <v>4</v>
      </c>
      <c r="R18" s="1"/>
      <c r="S18" s="2" t="s">
        <v>3</v>
      </c>
      <c r="T18" s="2" t="s">
        <v>4</v>
      </c>
      <c r="U18" s="2" t="s">
        <v>3</v>
      </c>
      <c r="V18" s="2" t="s">
        <v>4</v>
      </c>
      <c r="W18" s="2" t="s">
        <v>3</v>
      </c>
      <c r="X18" s="2" t="s">
        <v>4</v>
      </c>
      <c r="Y18" s="2" t="s">
        <v>3</v>
      </c>
      <c r="Z18" s="2" t="s">
        <v>4</v>
      </c>
      <c r="AA18" s="1"/>
      <c r="AB18" s="2" t="s">
        <v>3</v>
      </c>
      <c r="AC18" s="2" t="s">
        <v>4</v>
      </c>
      <c r="AD18" s="2" t="s">
        <v>3</v>
      </c>
      <c r="AE18" s="2" t="s">
        <v>4</v>
      </c>
      <c r="AF18" s="2" t="s">
        <v>3</v>
      </c>
      <c r="AG18" s="2" t="s">
        <v>4</v>
      </c>
      <c r="AH18" s="2" t="s">
        <v>3</v>
      </c>
      <c r="AI18" s="2" t="s">
        <v>4</v>
      </c>
      <c r="AJ18" s="1"/>
      <c r="AK18" s="1"/>
    </row>
    <row r="19" spans="1:37">
      <c r="A19" s="5"/>
      <c r="B19" s="5"/>
      <c r="C19" s="5"/>
      <c r="D19" s="5"/>
      <c r="E19" s="5"/>
      <c r="F19" s="5"/>
      <c r="G19" s="4"/>
      <c r="H19" s="4"/>
      <c r="I19" s="1"/>
      <c r="J19" s="5"/>
      <c r="K19" s="5"/>
      <c r="L19" s="5"/>
      <c r="M19" s="5"/>
      <c r="N19" s="5"/>
      <c r="O19" s="5"/>
      <c r="P19" s="4"/>
      <c r="Q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4"/>
      <c r="AI19" s="4"/>
      <c r="AJ19" s="5"/>
      <c r="AK19" s="1"/>
    </row>
    <row r="20" spans="1:37">
      <c r="A20" s="5"/>
      <c r="B20" s="5"/>
      <c r="C20" s="5"/>
      <c r="D20" s="5"/>
      <c r="E20" s="5"/>
      <c r="F20" s="5"/>
      <c r="G20" s="4"/>
      <c r="H20" s="4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1"/>
    </row>
    <row r="21" spans="1:37" s="6" customFormat="1" ht="13.2">
      <c r="A21" s="5"/>
      <c r="B21" s="5"/>
      <c r="C21" s="5"/>
      <c r="D21" s="5"/>
      <c r="E21" s="5"/>
      <c r="F21" s="5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s="6" customFormat="1" ht="13.2">
      <c r="A22" s="5"/>
      <c r="B22" s="5"/>
      <c r="C22" s="5"/>
      <c r="D22" s="5"/>
      <c r="E22" s="5"/>
      <c r="F22" s="5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s="6" customFormat="1" ht="13.2">
      <c r="A23" s="5"/>
      <c r="B23" s="5"/>
      <c r="C23" s="5"/>
      <c r="D23" s="5"/>
      <c r="E23" s="5"/>
      <c r="F23" s="5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s="6" customFormat="1" ht="13.2">
      <c r="A24" s="5"/>
      <c r="B24" s="5"/>
      <c r="C24" s="5"/>
      <c r="D24" s="5"/>
      <c r="E24" s="5"/>
      <c r="F24" s="5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s="6" customFormat="1" ht="13.2">
      <c r="A25" s="5"/>
      <c r="B25" s="5"/>
      <c r="C25" s="5"/>
      <c r="D25" s="5"/>
      <c r="E25" s="5"/>
      <c r="F25" s="5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s="6" customFormat="1" ht="13.2">
      <c r="A26" s="5"/>
      <c r="B26" s="5"/>
      <c r="C26" s="5"/>
      <c r="D26" s="5"/>
      <c r="E26" s="5"/>
      <c r="F26" s="5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s="6" customFormat="1" ht="13.2">
      <c r="A27" s="5"/>
      <c r="B27" s="5"/>
      <c r="C27" s="5"/>
      <c r="D27" s="5"/>
      <c r="E27" s="5"/>
      <c r="F27" s="5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s="6" customFormat="1" ht="13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s="6" customFormat="1" ht="14.4">
      <c r="A29" s="3">
        <f>SUM(A19:A28)/10</f>
        <v>0</v>
      </c>
      <c r="B29" s="3">
        <f>SUM(B19:B28)/10</f>
        <v>0</v>
      </c>
      <c r="C29" s="7">
        <f>((SUM(C19:C28)/10)- $A29)</f>
        <v>0</v>
      </c>
      <c r="D29" s="7">
        <f t="shared" ref="D29:H29" si="4">((SUM(D19:D28)/10)- $A29)</f>
        <v>0</v>
      </c>
      <c r="E29" s="7">
        <f t="shared" si="4"/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5"/>
      <c r="J29" s="3">
        <f>SUM(J19:J28)/10</f>
        <v>0</v>
      </c>
      <c r="K29" s="3">
        <f>SUM(K19:K28)/10</f>
        <v>0</v>
      </c>
      <c r="L29" s="7">
        <f>((SUM(L19:L28)/10)- $J29)</f>
        <v>0</v>
      </c>
      <c r="M29" s="7">
        <f t="shared" ref="M29:Q29" si="5">((SUM(M19:M28)/10)- $J29)</f>
        <v>0</v>
      </c>
      <c r="N29" s="7">
        <f t="shared" si="5"/>
        <v>0</v>
      </c>
      <c r="O29" s="7">
        <f t="shared" si="5"/>
        <v>0</v>
      </c>
      <c r="P29" s="7">
        <f t="shared" si="5"/>
        <v>0</v>
      </c>
      <c r="Q29" s="7">
        <f t="shared" si="5"/>
        <v>0</v>
      </c>
      <c r="R29" s="5"/>
      <c r="S29" s="3">
        <f>SUM(S19:S28)/10</f>
        <v>0</v>
      </c>
      <c r="T29" s="3">
        <f>SUM(T19:T28)/10</f>
        <v>0</v>
      </c>
      <c r="U29" s="7">
        <f>((SUM(U19:U28)/10)- $S29)</f>
        <v>0</v>
      </c>
      <c r="V29" s="7">
        <f>((SUM(V19:V28)/10)- $T29)</f>
        <v>0</v>
      </c>
      <c r="W29" s="7">
        <f t="shared" ref="W29:Z29" si="6">((SUM(W19:W28)/10)- $T29)</f>
        <v>0</v>
      </c>
      <c r="X29" s="7">
        <f t="shared" si="6"/>
        <v>0</v>
      </c>
      <c r="Y29" s="7">
        <f t="shared" si="6"/>
        <v>0</v>
      </c>
      <c r="Z29" s="7">
        <f t="shared" si="6"/>
        <v>0</v>
      </c>
      <c r="AA29" s="5"/>
      <c r="AB29" s="3">
        <f>SUM(AB19:AB28)/10</f>
        <v>0</v>
      </c>
      <c r="AC29" s="3">
        <f>SUM(AC19:AC28)/10</f>
        <v>0</v>
      </c>
      <c r="AD29" s="7">
        <f>((SUM(AD19:AD28)/10)- $AB29)</f>
        <v>0</v>
      </c>
      <c r="AE29" s="7">
        <f t="shared" ref="AE29:AI29" si="7">((SUM(AE19:AE28)/10)- $AB29)</f>
        <v>0</v>
      </c>
      <c r="AF29" s="7">
        <f t="shared" si="7"/>
        <v>0</v>
      </c>
      <c r="AG29" s="7">
        <f t="shared" si="7"/>
        <v>0</v>
      </c>
      <c r="AH29" s="7">
        <f t="shared" si="7"/>
        <v>0</v>
      </c>
      <c r="AI29" s="7">
        <f t="shared" si="7"/>
        <v>0</v>
      </c>
      <c r="AJ29" s="5"/>
      <c r="AK29" s="5"/>
    </row>
    <row r="30" spans="1:37" s="6" customFormat="1">
      <c r="A30" s="1"/>
      <c r="B30" s="1"/>
      <c r="C30" s="1"/>
      <c r="D30" s="1"/>
      <c r="E30" s="1"/>
      <c r="F30" s="1"/>
      <c r="G30" s="1"/>
      <c r="H30" s="1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</row>
    <row r="31" spans="1:37" s="6" customFormat="1">
      <c r="A31" s="13" t="s">
        <v>15</v>
      </c>
      <c r="B31" s="13"/>
      <c r="C31" s="13"/>
      <c r="D31" s="13"/>
      <c r="E31" s="13"/>
      <c r="F31" s="13"/>
      <c r="G31" s="13"/>
      <c r="H31" s="13"/>
      <c r="I31" s="1"/>
      <c r="J31" s="13" t="s">
        <v>16</v>
      </c>
      <c r="K31" s="13"/>
      <c r="L31" s="13"/>
      <c r="M31" s="13"/>
      <c r="N31" s="13"/>
      <c r="O31" s="13"/>
      <c r="P31" s="13"/>
      <c r="Q31" s="13"/>
      <c r="R31" s="1"/>
      <c r="S31" s="13" t="s">
        <v>17</v>
      </c>
      <c r="T31" s="13"/>
      <c r="U31" s="13"/>
      <c r="V31" s="13"/>
      <c r="W31" s="13"/>
      <c r="X31" s="13"/>
      <c r="Y31" s="13"/>
      <c r="Z31" s="13"/>
      <c r="AA31" s="1"/>
      <c r="AB31" s="13" t="s">
        <v>18</v>
      </c>
      <c r="AC31" s="13"/>
      <c r="AD31" s="13"/>
      <c r="AE31" s="13"/>
      <c r="AF31" s="13"/>
      <c r="AG31" s="13"/>
      <c r="AH31" s="13"/>
      <c r="AI31" s="13"/>
      <c r="AJ31" s="5"/>
      <c r="AK31" s="5"/>
    </row>
    <row r="32" spans="1:37" ht="14.4">
      <c r="A32" s="16" t="s">
        <v>42</v>
      </c>
      <c r="B32" s="12"/>
      <c r="C32" s="11" t="s">
        <v>1</v>
      </c>
      <c r="D32" s="11"/>
      <c r="E32" s="11" t="s">
        <v>2</v>
      </c>
      <c r="F32" s="11"/>
      <c r="G32" s="11" t="s">
        <v>0</v>
      </c>
      <c r="H32" s="11"/>
      <c r="I32" s="1"/>
      <c r="J32" s="16" t="s">
        <v>42</v>
      </c>
      <c r="K32" s="12"/>
      <c r="L32" s="11" t="s">
        <v>1</v>
      </c>
      <c r="M32" s="11"/>
      <c r="N32" s="11" t="s">
        <v>2</v>
      </c>
      <c r="O32" s="11"/>
      <c r="P32" s="11" t="s">
        <v>0</v>
      </c>
      <c r="Q32" s="11"/>
      <c r="R32" s="1"/>
      <c r="S32" s="16" t="s">
        <v>42</v>
      </c>
      <c r="T32" s="12"/>
      <c r="U32" s="11" t="s">
        <v>1</v>
      </c>
      <c r="V32" s="11"/>
      <c r="W32" s="11" t="s">
        <v>2</v>
      </c>
      <c r="X32" s="11"/>
      <c r="Y32" s="11" t="s">
        <v>0</v>
      </c>
      <c r="Z32" s="11"/>
      <c r="AA32" s="1"/>
      <c r="AB32" s="16" t="s">
        <v>42</v>
      </c>
      <c r="AC32" s="12"/>
      <c r="AD32" s="11" t="s">
        <v>1</v>
      </c>
      <c r="AE32" s="11"/>
      <c r="AF32" s="11" t="s">
        <v>2</v>
      </c>
      <c r="AG32" s="11"/>
      <c r="AH32" s="11" t="s">
        <v>0</v>
      </c>
      <c r="AI32" s="11"/>
      <c r="AJ32" s="1"/>
      <c r="AK32" s="1"/>
    </row>
    <row r="33" spans="1:37" ht="28.8">
      <c r="A33" s="2" t="s">
        <v>3</v>
      </c>
      <c r="B33" s="2" t="s">
        <v>4</v>
      </c>
      <c r="C33" s="2" t="s">
        <v>3</v>
      </c>
      <c r="D33" s="2" t="s">
        <v>4</v>
      </c>
      <c r="E33" s="2" t="s">
        <v>3</v>
      </c>
      <c r="F33" s="2" t="s">
        <v>4</v>
      </c>
      <c r="G33" s="2" t="s">
        <v>3</v>
      </c>
      <c r="H33" s="2" t="s">
        <v>4</v>
      </c>
      <c r="I33" s="1"/>
      <c r="J33" s="2" t="s">
        <v>3</v>
      </c>
      <c r="K33" s="2" t="s">
        <v>4</v>
      </c>
      <c r="L33" s="2" t="s">
        <v>3</v>
      </c>
      <c r="M33" s="2" t="s">
        <v>4</v>
      </c>
      <c r="N33" s="2" t="s">
        <v>3</v>
      </c>
      <c r="O33" s="2" t="s">
        <v>4</v>
      </c>
      <c r="P33" s="2" t="s">
        <v>3</v>
      </c>
      <c r="Q33" s="2" t="s">
        <v>4</v>
      </c>
      <c r="R33" s="1"/>
      <c r="S33" s="2" t="s">
        <v>3</v>
      </c>
      <c r="T33" s="2" t="s">
        <v>4</v>
      </c>
      <c r="U33" s="2" t="s">
        <v>3</v>
      </c>
      <c r="V33" s="2" t="s">
        <v>4</v>
      </c>
      <c r="W33" s="2" t="s">
        <v>3</v>
      </c>
      <c r="X33" s="2" t="s">
        <v>4</v>
      </c>
      <c r="Y33" s="2" t="s">
        <v>3</v>
      </c>
      <c r="Z33" s="2" t="s">
        <v>4</v>
      </c>
      <c r="AA33" s="1"/>
      <c r="AB33" s="2" t="s">
        <v>3</v>
      </c>
      <c r="AC33" s="2" t="s">
        <v>4</v>
      </c>
      <c r="AD33" s="2" t="s">
        <v>3</v>
      </c>
      <c r="AE33" s="2" t="s">
        <v>4</v>
      </c>
      <c r="AF33" s="2" t="s">
        <v>3</v>
      </c>
      <c r="AG33" s="2" t="s">
        <v>4</v>
      </c>
      <c r="AH33" s="2" t="s">
        <v>3</v>
      </c>
      <c r="AI33" s="2" t="s">
        <v>4</v>
      </c>
      <c r="AJ33" s="1"/>
      <c r="AK33" s="1"/>
    </row>
    <row r="34" spans="1:37" ht="12.6" customHeight="1">
      <c r="A34" s="17">
        <v>57935</v>
      </c>
      <c r="B34" s="17">
        <v>57934</v>
      </c>
      <c r="C34" s="18" t="s">
        <v>43</v>
      </c>
      <c r="D34" s="18" t="s">
        <v>43</v>
      </c>
      <c r="E34" s="18" t="s">
        <v>43</v>
      </c>
      <c r="F34" s="18" t="s">
        <v>43</v>
      </c>
      <c r="G34" s="19">
        <v>78016</v>
      </c>
      <c r="H34" s="19">
        <v>78018</v>
      </c>
      <c r="I34" s="1"/>
      <c r="J34" s="1">
        <v>28975</v>
      </c>
      <c r="K34" s="1">
        <v>28974</v>
      </c>
      <c r="L34" s="5" t="s">
        <v>43</v>
      </c>
      <c r="M34" s="5" t="s">
        <v>43</v>
      </c>
      <c r="N34" s="5" t="s">
        <v>43</v>
      </c>
      <c r="O34" s="5" t="s">
        <v>43</v>
      </c>
      <c r="P34" s="15">
        <v>39111</v>
      </c>
      <c r="Q34" s="15">
        <v>39111</v>
      </c>
      <c r="R34" s="5"/>
      <c r="S34" s="1">
        <v>5786</v>
      </c>
      <c r="T34" s="1">
        <v>5785</v>
      </c>
      <c r="U34" s="1">
        <v>5967</v>
      </c>
      <c r="V34" s="1">
        <v>5968</v>
      </c>
      <c r="W34" s="1">
        <v>7783</v>
      </c>
      <c r="X34" s="1">
        <v>7784</v>
      </c>
      <c r="Y34" s="15">
        <v>7861</v>
      </c>
      <c r="Z34" s="15">
        <v>7864</v>
      </c>
      <c r="AA34" s="5"/>
      <c r="AB34" s="1">
        <v>580</v>
      </c>
      <c r="AC34" s="1">
        <v>579</v>
      </c>
      <c r="AD34" s="1">
        <v>603</v>
      </c>
      <c r="AE34" s="1">
        <v>605</v>
      </c>
      <c r="AF34" s="1">
        <v>774</v>
      </c>
      <c r="AG34" s="1">
        <v>775</v>
      </c>
      <c r="AH34" s="15">
        <v>781</v>
      </c>
      <c r="AI34" s="15">
        <v>783</v>
      </c>
      <c r="AJ34" s="5"/>
      <c r="AK34" s="1"/>
    </row>
    <row r="35" spans="1:37" ht="12.6" customHeight="1">
      <c r="A35" s="17">
        <v>57890</v>
      </c>
      <c r="B35" s="17">
        <v>57889</v>
      </c>
      <c r="C35" s="18" t="s">
        <v>43</v>
      </c>
      <c r="D35" s="18" t="s">
        <v>43</v>
      </c>
      <c r="E35" s="18" t="s">
        <v>43</v>
      </c>
      <c r="F35" s="18" t="s">
        <v>43</v>
      </c>
      <c r="G35" s="19">
        <v>78054</v>
      </c>
      <c r="H35" s="19">
        <v>78057</v>
      </c>
      <c r="I35" s="5"/>
      <c r="J35" s="1">
        <v>28949</v>
      </c>
      <c r="K35" s="1">
        <v>28949</v>
      </c>
      <c r="L35" s="5" t="s">
        <v>43</v>
      </c>
      <c r="M35" s="5" t="s">
        <v>43</v>
      </c>
      <c r="N35" s="5" t="s">
        <v>43</v>
      </c>
      <c r="O35" s="5" t="s">
        <v>43</v>
      </c>
      <c r="P35" s="1">
        <v>39383</v>
      </c>
      <c r="Q35" s="1">
        <v>39384</v>
      </c>
      <c r="R35" s="5"/>
      <c r="S35" s="1">
        <v>5798</v>
      </c>
      <c r="T35" s="1">
        <v>5797</v>
      </c>
      <c r="U35" s="1">
        <v>5950</v>
      </c>
      <c r="V35" s="1">
        <v>5952</v>
      </c>
      <c r="W35" s="1">
        <v>7782</v>
      </c>
      <c r="X35" s="1">
        <v>7784</v>
      </c>
      <c r="Y35" s="1">
        <v>7832</v>
      </c>
      <c r="Z35" s="1">
        <v>7834</v>
      </c>
      <c r="AA35" s="5"/>
      <c r="AB35" s="1">
        <v>580</v>
      </c>
      <c r="AC35" s="1">
        <v>579</v>
      </c>
      <c r="AD35" s="1">
        <v>601</v>
      </c>
      <c r="AE35" s="1">
        <v>604</v>
      </c>
      <c r="AF35" s="1">
        <v>791</v>
      </c>
      <c r="AG35" s="1">
        <v>793</v>
      </c>
      <c r="AH35" s="1">
        <v>788</v>
      </c>
      <c r="AI35" s="1">
        <v>790</v>
      </c>
      <c r="AJ35" s="5"/>
      <c r="AK35" s="1"/>
    </row>
    <row r="36" spans="1:37" s="6" customFormat="1" ht="12.6" customHeight="1">
      <c r="A36" s="17">
        <v>57897</v>
      </c>
      <c r="B36" s="17">
        <v>57897</v>
      </c>
      <c r="C36" s="18" t="s">
        <v>43</v>
      </c>
      <c r="D36" s="18" t="s">
        <v>43</v>
      </c>
      <c r="E36" s="18" t="s">
        <v>43</v>
      </c>
      <c r="F36" s="18" t="s">
        <v>43</v>
      </c>
      <c r="G36" s="19">
        <v>78241</v>
      </c>
      <c r="H36" s="19">
        <v>78243</v>
      </c>
      <c r="I36" s="5"/>
      <c r="J36" s="1">
        <v>28962</v>
      </c>
      <c r="K36" s="1">
        <v>28961</v>
      </c>
      <c r="L36" s="5" t="s">
        <v>43</v>
      </c>
      <c r="M36" s="5" t="s">
        <v>43</v>
      </c>
      <c r="N36" s="5" t="s">
        <v>43</v>
      </c>
      <c r="O36" s="5" t="s">
        <v>43</v>
      </c>
      <c r="P36" s="1">
        <v>39181</v>
      </c>
      <c r="Q36" s="1">
        <v>39184</v>
      </c>
      <c r="R36" s="5"/>
      <c r="S36" s="1">
        <v>5792</v>
      </c>
      <c r="T36" s="1">
        <v>5792</v>
      </c>
      <c r="U36" s="1">
        <v>5974</v>
      </c>
      <c r="V36" s="1">
        <v>5976</v>
      </c>
      <c r="W36" s="1">
        <v>7768</v>
      </c>
      <c r="X36" s="1">
        <v>7770</v>
      </c>
      <c r="Y36" s="1">
        <v>7843</v>
      </c>
      <c r="Z36" s="1">
        <v>7845</v>
      </c>
      <c r="AA36" s="5"/>
      <c r="AB36" s="1">
        <v>578</v>
      </c>
      <c r="AC36" s="1">
        <v>577</v>
      </c>
      <c r="AD36" s="1">
        <v>606</v>
      </c>
      <c r="AE36" s="1">
        <v>608</v>
      </c>
      <c r="AF36" s="1">
        <v>786</v>
      </c>
      <c r="AG36" s="1">
        <v>790</v>
      </c>
      <c r="AH36" s="1">
        <v>793</v>
      </c>
      <c r="AI36" s="1">
        <v>796</v>
      </c>
      <c r="AJ36" s="5"/>
      <c r="AK36" s="5"/>
    </row>
    <row r="37" spans="1:37" s="6" customFormat="1" ht="12.6" customHeight="1">
      <c r="A37" s="17">
        <v>57871</v>
      </c>
      <c r="B37" s="17">
        <v>57870</v>
      </c>
      <c r="C37" s="18" t="s">
        <v>43</v>
      </c>
      <c r="D37" s="18" t="s">
        <v>43</v>
      </c>
      <c r="E37" s="18" t="s">
        <v>43</v>
      </c>
      <c r="F37" s="18" t="s">
        <v>43</v>
      </c>
      <c r="G37" s="19">
        <v>78031</v>
      </c>
      <c r="H37" s="19">
        <v>78033</v>
      </c>
      <c r="I37" s="5"/>
      <c r="J37" s="1">
        <v>28976</v>
      </c>
      <c r="K37" s="1">
        <v>28975</v>
      </c>
      <c r="L37" s="5" t="s">
        <v>43</v>
      </c>
      <c r="M37" s="5" t="s">
        <v>43</v>
      </c>
      <c r="N37" s="5" t="s">
        <v>43</v>
      </c>
      <c r="O37" s="5" t="s">
        <v>43</v>
      </c>
      <c r="P37" s="1">
        <v>39202</v>
      </c>
      <c r="Q37" s="1">
        <v>39204</v>
      </c>
      <c r="R37" s="5"/>
      <c r="S37" s="1">
        <v>5783</v>
      </c>
      <c r="T37" s="1">
        <v>5783</v>
      </c>
      <c r="U37" s="1">
        <v>5947</v>
      </c>
      <c r="V37" s="1">
        <v>5949</v>
      </c>
      <c r="W37" s="1">
        <v>7771</v>
      </c>
      <c r="X37" s="1">
        <v>7773</v>
      </c>
      <c r="Y37" s="1">
        <v>7843</v>
      </c>
      <c r="Z37" s="1">
        <v>7846</v>
      </c>
      <c r="AA37" s="5"/>
      <c r="AB37" s="1">
        <v>580</v>
      </c>
      <c r="AC37" s="1">
        <v>579</v>
      </c>
      <c r="AD37" s="1">
        <v>594</v>
      </c>
      <c r="AE37" s="1">
        <v>597</v>
      </c>
      <c r="AF37" s="1">
        <v>824</v>
      </c>
      <c r="AG37" s="1">
        <v>826</v>
      </c>
      <c r="AH37" s="1">
        <v>782</v>
      </c>
      <c r="AI37" s="1">
        <v>781</v>
      </c>
      <c r="AJ37" s="5"/>
      <c r="AK37" s="5"/>
    </row>
    <row r="38" spans="1:37" s="6" customFormat="1" ht="12.6" customHeight="1">
      <c r="A38" s="17">
        <v>57937</v>
      </c>
      <c r="B38" s="17">
        <v>57937</v>
      </c>
      <c r="C38" s="18" t="s">
        <v>43</v>
      </c>
      <c r="D38" s="18" t="s">
        <v>43</v>
      </c>
      <c r="E38" s="18" t="s">
        <v>43</v>
      </c>
      <c r="F38" s="18" t="s">
        <v>43</v>
      </c>
      <c r="G38" s="19">
        <v>78089</v>
      </c>
      <c r="H38" s="19">
        <v>78090</v>
      </c>
      <c r="I38" s="5"/>
      <c r="J38" s="1">
        <v>28981</v>
      </c>
      <c r="K38" s="1">
        <v>28980</v>
      </c>
      <c r="L38" s="5" t="s">
        <v>43</v>
      </c>
      <c r="M38" s="5" t="s">
        <v>43</v>
      </c>
      <c r="N38" s="5" t="s">
        <v>43</v>
      </c>
      <c r="O38" s="5" t="s">
        <v>43</v>
      </c>
      <c r="P38" s="1">
        <v>39161</v>
      </c>
      <c r="Q38" s="1">
        <v>39164</v>
      </c>
      <c r="R38" s="5"/>
      <c r="S38" s="1">
        <v>5787</v>
      </c>
      <c r="T38" s="1">
        <v>5786</v>
      </c>
      <c r="U38" s="1">
        <v>5953</v>
      </c>
      <c r="V38" s="1">
        <v>5956</v>
      </c>
      <c r="W38" s="1">
        <v>7803</v>
      </c>
      <c r="X38" s="1">
        <v>7805</v>
      </c>
      <c r="Y38" s="1">
        <v>7951</v>
      </c>
      <c r="Z38" s="1">
        <v>7953</v>
      </c>
      <c r="AA38" s="5"/>
      <c r="AB38" s="1">
        <v>578</v>
      </c>
      <c r="AC38" s="1">
        <v>577</v>
      </c>
      <c r="AD38" s="1">
        <v>594</v>
      </c>
      <c r="AE38" s="1">
        <v>596</v>
      </c>
      <c r="AF38" s="1">
        <v>795</v>
      </c>
      <c r="AG38" s="1">
        <v>797</v>
      </c>
      <c r="AH38" s="1">
        <v>840</v>
      </c>
      <c r="AI38" s="1">
        <v>842</v>
      </c>
      <c r="AJ38" s="5"/>
      <c r="AK38" s="5"/>
    </row>
    <row r="39" spans="1:37" s="6" customFormat="1" ht="12.6" customHeight="1">
      <c r="A39" s="17">
        <v>57925</v>
      </c>
      <c r="B39" s="17">
        <v>57924</v>
      </c>
      <c r="C39" s="18" t="s">
        <v>43</v>
      </c>
      <c r="D39" s="18" t="s">
        <v>43</v>
      </c>
      <c r="E39" s="18" t="s">
        <v>43</v>
      </c>
      <c r="F39" s="18" t="s">
        <v>43</v>
      </c>
      <c r="G39" s="19">
        <v>78068</v>
      </c>
      <c r="H39" s="19">
        <v>78070</v>
      </c>
      <c r="I39" s="5"/>
      <c r="J39" s="1">
        <v>28999</v>
      </c>
      <c r="K39" s="1">
        <v>28999</v>
      </c>
      <c r="L39" s="5" t="s">
        <v>43</v>
      </c>
      <c r="M39" s="5" t="s">
        <v>43</v>
      </c>
      <c r="N39" s="5" t="s">
        <v>43</v>
      </c>
      <c r="O39" s="5" t="s">
        <v>43</v>
      </c>
      <c r="P39" s="1">
        <v>39165</v>
      </c>
      <c r="Q39" s="1">
        <v>39167</v>
      </c>
      <c r="R39" s="5"/>
      <c r="S39" s="1">
        <v>5797</v>
      </c>
      <c r="T39" s="1">
        <v>5796</v>
      </c>
      <c r="U39" s="1">
        <v>5967</v>
      </c>
      <c r="V39" s="1">
        <v>5969</v>
      </c>
      <c r="W39" s="1">
        <v>7892</v>
      </c>
      <c r="X39" s="1">
        <v>7894</v>
      </c>
      <c r="Y39" s="1">
        <v>7863</v>
      </c>
      <c r="Z39" s="1">
        <v>7866</v>
      </c>
      <c r="AA39" s="5"/>
      <c r="AB39" s="1">
        <v>580</v>
      </c>
      <c r="AC39" s="1">
        <v>579</v>
      </c>
      <c r="AD39" s="1">
        <v>610</v>
      </c>
      <c r="AE39" s="1">
        <v>612</v>
      </c>
      <c r="AF39" s="1">
        <v>801</v>
      </c>
      <c r="AG39" s="1">
        <v>802</v>
      </c>
      <c r="AH39" s="1">
        <v>774</v>
      </c>
      <c r="AI39" s="1">
        <v>776</v>
      </c>
      <c r="AJ39" s="5"/>
      <c r="AK39" s="5"/>
    </row>
    <row r="40" spans="1:37" s="6" customFormat="1" ht="12.6" customHeight="1">
      <c r="A40" s="17">
        <v>57844</v>
      </c>
      <c r="B40" s="17">
        <v>57843</v>
      </c>
      <c r="C40" s="18" t="s">
        <v>43</v>
      </c>
      <c r="D40" s="18" t="s">
        <v>43</v>
      </c>
      <c r="E40" s="18" t="s">
        <v>43</v>
      </c>
      <c r="F40" s="18" t="s">
        <v>43</v>
      </c>
      <c r="G40" s="19">
        <v>78038</v>
      </c>
      <c r="H40" s="19">
        <v>78040</v>
      </c>
      <c r="I40" s="5"/>
      <c r="J40" s="1">
        <v>28945</v>
      </c>
      <c r="K40" s="1">
        <v>28943</v>
      </c>
      <c r="L40" s="5" t="s">
        <v>43</v>
      </c>
      <c r="M40" s="5" t="s">
        <v>43</v>
      </c>
      <c r="N40" s="5" t="s">
        <v>43</v>
      </c>
      <c r="O40" s="5" t="s">
        <v>43</v>
      </c>
      <c r="P40" s="1">
        <v>39228</v>
      </c>
      <c r="Q40" s="1">
        <v>39230</v>
      </c>
      <c r="R40" s="5"/>
      <c r="S40" s="1">
        <v>5793</v>
      </c>
      <c r="T40" s="1">
        <v>5793</v>
      </c>
      <c r="U40" s="1">
        <v>5953</v>
      </c>
      <c r="V40" s="1">
        <v>5955</v>
      </c>
      <c r="W40" s="1">
        <v>7861</v>
      </c>
      <c r="X40" s="1">
        <v>7864</v>
      </c>
      <c r="Y40" s="1">
        <v>7840</v>
      </c>
      <c r="Z40" s="1">
        <v>7843</v>
      </c>
      <c r="AA40" s="5"/>
      <c r="AB40" s="1">
        <v>581</v>
      </c>
      <c r="AC40" s="1">
        <v>580</v>
      </c>
      <c r="AD40" s="1">
        <v>597</v>
      </c>
      <c r="AE40" s="1">
        <v>600</v>
      </c>
      <c r="AF40" s="1">
        <v>767</v>
      </c>
      <c r="AG40" s="1">
        <v>771</v>
      </c>
      <c r="AH40" s="1">
        <v>778</v>
      </c>
      <c r="AI40" s="1">
        <v>780</v>
      </c>
      <c r="AJ40" s="5"/>
      <c r="AK40" s="5"/>
    </row>
    <row r="41" spans="1:37" s="6" customFormat="1" ht="12.6" customHeight="1">
      <c r="A41" s="17">
        <v>57881</v>
      </c>
      <c r="B41" s="17">
        <v>57880</v>
      </c>
      <c r="C41" s="18" t="s">
        <v>43</v>
      </c>
      <c r="D41" s="18" t="s">
        <v>43</v>
      </c>
      <c r="E41" s="18" t="s">
        <v>43</v>
      </c>
      <c r="F41" s="18" t="s">
        <v>43</v>
      </c>
      <c r="G41" s="19">
        <v>78042</v>
      </c>
      <c r="H41" s="19">
        <v>78043</v>
      </c>
      <c r="I41" s="5"/>
      <c r="J41" s="1">
        <v>28935</v>
      </c>
      <c r="K41" s="1">
        <v>28934</v>
      </c>
      <c r="L41" s="5" t="s">
        <v>43</v>
      </c>
      <c r="M41" s="5" t="s">
        <v>43</v>
      </c>
      <c r="N41" s="5" t="s">
        <v>43</v>
      </c>
      <c r="O41" s="5" t="s">
        <v>43</v>
      </c>
      <c r="P41" s="1">
        <v>39217</v>
      </c>
      <c r="Q41" s="1">
        <v>39219</v>
      </c>
      <c r="R41" s="5"/>
      <c r="S41" s="1">
        <v>5793</v>
      </c>
      <c r="T41" s="1">
        <v>5792</v>
      </c>
      <c r="U41" s="1">
        <v>5972</v>
      </c>
      <c r="V41" s="1">
        <v>5974</v>
      </c>
      <c r="W41" s="1">
        <v>7752</v>
      </c>
      <c r="X41" s="1">
        <v>7755</v>
      </c>
      <c r="Y41" s="1">
        <v>7879</v>
      </c>
      <c r="Z41" s="1">
        <v>7881</v>
      </c>
      <c r="AA41" s="5"/>
      <c r="AB41" s="1">
        <v>582</v>
      </c>
      <c r="AC41" s="1">
        <v>581</v>
      </c>
      <c r="AD41" s="1">
        <v>598</v>
      </c>
      <c r="AE41" s="1">
        <v>601</v>
      </c>
      <c r="AF41" s="1">
        <v>789</v>
      </c>
      <c r="AG41" s="1">
        <v>790</v>
      </c>
      <c r="AH41" s="1">
        <v>786</v>
      </c>
      <c r="AI41" s="1">
        <v>788</v>
      </c>
      <c r="AJ41" s="5"/>
      <c r="AK41" s="5"/>
    </row>
    <row r="42" spans="1:37" s="6" customFormat="1" ht="12.6" customHeight="1">
      <c r="A42" s="17">
        <v>57906</v>
      </c>
      <c r="B42" s="17">
        <v>57906</v>
      </c>
      <c r="C42" s="18" t="s">
        <v>43</v>
      </c>
      <c r="D42" s="18" t="s">
        <v>43</v>
      </c>
      <c r="E42" s="18" t="s">
        <v>43</v>
      </c>
      <c r="F42" s="18" t="s">
        <v>43</v>
      </c>
      <c r="G42" s="19">
        <v>78009</v>
      </c>
      <c r="H42" s="19">
        <v>78010</v>
      </c>
      <c r="I42" s="5"/>
      <c r="J42" s="1">
        <v>28925</v>
      </c>
      <c r="K42" s="1">
        <v>28925</v>
      </c>
      <c r="L42" s="5" t="s">
        <v>43</v>
      </c>
      <c r="M42" s="5" t="s">
        <v>43</v>
      </c>
      <c r="N42" s="5" t="s">
        <v>43</v>
      </c>
      <c r="O42" s="5" t="s">
        <v>43</v>
      </c>
      <c r="P42" s="1">
        <v>39191</v>
      </c>
      <c r="Q42" s="1">
        <v>39193</v>
      </c>
      <c r="R42" s="5"/>
      <c r="S42" s="1">
        <v>5797</v>
      </c>
      <c r="T42" s="1">
        <v>5795</v>
      </c>
      <c r="U42" s="1">
        <v>5974</v>
      </c>
      <c r="V42" s="1">
        <v>5976</v>
      </c>
      <c r="W42" s="1">
        <v>7810</v>
      </c>
      <c r="X42" s="1">
        <v>7812</v>
      </c>
      <c r="Y42" s="1">
        <v>7857</v>
      </c>
      <c r="Z42" s="1">
        <v>7859</v>
      </c>
      <c r="AA42" s="5"/>
      <c r="AB42" s="1">
        <v>578</v>
      </c>
      <c r="AC42" s="1">
        <v>578</v>
      </c>
      <c r="AD42" s="1">
        <v>597</v>
      </c>
      <c r="AE42" s="1">
        <v>599</v>
      </c>
      <c r="AF42" s="1">
        <v>790</v>
      </c>
      <c r="AG42" s="1">
        <v>793</v>
      </c>
      <c r="AH42" s="1">
        <v>790</v>
      </c>
      <c r="AI42" s="1">
        <v>793</v>
      </c>
      <c r="AJ42" s="5"/>
      <c r="AK42" s="5"/>
    </row>
    <row r="43" spans="1:37" s="6" customFormat="1" ht="12.6" customHeight="1">
      <c r="A43" s="17">
        <v>57917</v>
      </c>
      <c r="B43" s="17">
        <v>57916</v>
      </c>
      <c r="C43" s="18" t="s">
        <v>43</v>
      </c>
      <c r="D43" s="18" t="s">
        <v>43</v>
      </c>
      <c r="E43" s="18" t="s">
        <v>43</v>
      </c>
      <c r="F43" s="18" t="s">
        <v>43</v>
      </c>
      <c r="G43" s="19">
        <v>77972</v>
      </c>
      <c r="H43" s="19">
        <v>77973</v>
      </c>
      <c r="I43" s="5"/>
      <c r="J43" s="1">
        <v>28947</v>
      </c>
      <c r="K43" s="1">
        <v>28947</v>
      </c>
      <c r="L43" s="5" t="s">
        <v>43</v>
      </c>
      <c r="M43" s="5" t="s">
        <v>43</v>
      </c>
      <c r="N43" s="5" t="s">
        <v>43</v>
      </c>
      <c r="O43" s="5" t="s">
        <v>43</v>
      </c>
      <c r="P43" s="1">
        <v>39167</v>
      </c>
      <c r="Q43" s="1">
        <v>39169</v>
      </c>
      <c r="R43" s="5"/>
      <c r="S43" s="1">
        <v>5790</v>
      </c>
      <c r="T43" s="1">
        <v>5789</v>
      </c>
      <c r="U43" s="1">
        <v>5943</v>
      </c>
      <c r="V43" s="1">
        <v>5945</v>
      </c>
      <c r="W43" s="1">
        <v>7790</v>
      </c>
      <c r="X43" s="1">
        <v>7793</v>
      </c>
      <c r="Y43" s="1">
        <v>7871</v>
      </c>
      <c r="Z43" s="1">
        <v>7872</v>
      </c>
      <c r="AA43" s="5"/>
      <c r="AB43" s="1">
        <v>578</v>
      </c>
      <c r="AC43" s="1">
        <v>578</v>
      </c>
      <c r="AD43" s="1">
        <v>604</v>
      </c>
      <c r="AE43" s="1">
        <v>605</v>
      </c>
      <c r="AF43" s="1">
        <v>769</v>
      </c>
      <c r="AG43" s="1">
        <v>770</v>
      </c>
      <c r="AH43" s="1">
        <v>803</v>
      </c>
      <c r="AI43" s="1">
        <v>805</v>
      </c>
      <c r="AJ43" s="5"/>
      <c r="AK43" s="5"/>
    </row>
    <row r="44" spans="1:37" s="6" customFormat="1" ht="12.6" customHeight="1">
      <c r="A44" s="3">
        <f>SUM(A34:A43)/10</f>
        <v>57900.3</v>
      </c>
      <c r="B44" s="3">
        <f>SUM(B34:B43)/10</f>
        <v>57899.6</v>
      </c>
      <c r="C44" s="7" t="s">
        <v>43</v>
      </c>
      <c r="D44" s="7" t="s">
        <v>43</v>
      </c>
      <c r="E44" s="7" t="s">
        <v>43</v>
      </c>
      <c r="F44" s="7" t="s">
        <v>43</v>
      </c>
      <c r="G44" s="7">
        <f t="shared" ref="C44:H44" si="8">((SUM(G34:G43)/10)- $A44)</f>
        <v>20155.699999999997</v>
      </c>
      <c r="H44" s="7">
        <f t="shared" si="8"/>
        <v>20157.399999999994</v>
      </c>
      <c r="I44" s="5"/>
      <c r="J44" s="3">
        <f>SUM(J34:J43)/10</f>
        <v>28959.4</v>
      </c>
      <c r="K44" s="3">
        <f>SUM(K34:K43)/10</f>
        <v>28958.7</v>
      </c>
      <c r="L44" s="7" t="s">
        <v>43</v>
      </c>
      <c r="M44" s="7" t="s">
        <v>43</v>
      </c>
      <c r="N44" s="7" t="s">
        <v>43</v>
      </c>
      <c r="O44" s="7" t="s">
        <v>43</v>
      </c>
      <c r="P44" s="7">
        <f t="shared" ref="M44:Q44" si="9">((SUM(P34:P43)/10)- $J44)</f>
        <v>10241.199999999997</v>
      </c>
      <c r="Q44" s="7">
        <f t="shared" si="9"/>
        <v>10243.099999999999</v>
      </c>
      <c r="R44" s="5"/>
      <c r="S44" s="3">
        <f>SUM(S34:S43)/10</f>
        <v>5791.6</v>
      </c>
      <c r="T44" s="3">
        <f>SUM(T34:T43)/10</f>
        <v>5790.8</v>
      </c>
      <c r="U44" s="7">
        <f>((SUM(U34:U43)/10)- $S44)</f>
        <v>168.39999999999964</v>
      </c>
      <c r="V44" s="7">
        <f t="shared" ref="V44:Z44" si="10">((SUM(V34:V43)/10)- $S44)</f>
        <v>170.39999999999964</v>
      </c>
      <c r="W44" s="7">
        <f t="shared" si="10"/>
        <v>2009.5999999999995</v>
      </c>
      <c r="X44" s="7">
        <f t="shared" si="10"/>
        <v>2011.7999999999993</v>
      </c>
      <c r="Y44" s="7">
        <f t="shared" si="10"/>
        <v>2072.3999999999996</v>
      </c>
      <c r="Z44" s="7">
        <f t="shared" si="10"/>
        <v>2074.6999999999998</v>
      </c>
      <c r="AA44" s="5"/>
      <c r="AB44" s="3">
        <f>SUM(AB34:AB43)/10</f>
        <v>579.5</v>
      </c>
      <c r="AC44" s="3">
        <f>SUM(AC34:AC43)/10</f>
        <v>578.70000000000005</v>
      </c>
      <c r="AD44" s="7">
        <f>((SUM(AD34:AD43)/10)- $AB44)</f>
        <v>20.899999999999977</v>
      </c>
      <c r="AE44" s="7">
        <f t="shared" ref="AE44:AI44" si="11">((SUM(AE34:AE43)/10)- $AB44)</f>
        <v>23.200000000000045</v>
      </c>
      <c r="AF44" s="7">
        <f t="shared" si="11"/>
        <v>209.10000000000002</v>
      </c>
      <c r="AG44" s="7">
        <f t="shared" si="11"/>
        <v>211.20000000000005</v>
      </c>
      <c r="AH44" s="7">
        <f t="shared" si="11"/>
        <v>212</v>
      </c>
      <c r="AI44" s="7">
        <f t="shared" si="11"/>
        <v>213.89999999999998</v>
      </c>
      <c r="AJ44" s="5"/>
      <c r="AK44" s="5"/>
    </row>
    <row r="45" spans="1:37" s="6" customFormat="1">
      <c r="A45" s="1"/>
      <c r="B45" s="1"/>
      <c r="C45" s="1"/>
      <c r="D45" s="1"/>
      <c r="E45" s="1"/>
      <c r="F45" s="1"/>
      <c r="G45" s="1"/>
      <c r="H45" s="1"/>
      <c r="I45" s="5"/>
      <c r="J45" s="1"/>
      <c r="K45" s="1"/>
      <c r="L45" s="1"/>
      <c r="M45" s="1"/>
      <c r="N45" s="1"/>
      <c r="O45" s="1"/>
      <c r="P45" s="1"/>
      <c r="Q45" s="1"/>
      <c r="R45" s="5"/>
      <c r="S45" s="1"/>
      <c r="T45" s="1"/>
      <c r="U45" s="1"/>
      <c r="V45" s="1"/>
      <c r="W45" s="1"/>
      <c r="X45" s="1"/>
      <c r="Y45" s="1"/>
      <c r="Z45" s="1"/>
      <c r="AA45" s="5"/>
      <c r="AB45" s="1"/>
      <c r="AC45" s="1"/>
      <c r="AD45" s="1"/>
      <c r="AE45" s="1"/>
      <c r="AF45" s="1"/>
      <c r="AG45" s="1"/>
      <c r="AH45" s="1"/>
      <c r="AI45" s="1"/>
      <c r="AJ45" s="5"/>
      <c r="AK45" s="5"/>
    </row>
    <row r="46" spans="1:37" s="6" customFormat="1">
      <c r="A46" s="13" t="s">
        <v>6</v>
      </c>
      <c r="B46" s="13"/>
      <c r="C46" s="13"/>
      <c r="D46" s="13"/>
      <c r="E46" s="13"/>
      <c r="F46" s="13"/>
      <c r="G46" s="13"/>
      <c r="H46" s="13"/>
      <c r="I46" s="5"/>
      <c r="J46" s="13" t="s">
        <v>19</v>
      </c>
      <c r="K46" s="13"/>
      <c r="L46" s="13"/>
      <c r="M46" s="13"/>
      <c r="N46" s="13"/>
      <c r="O46" s="13"/>
      <c r="P46" s="13"/>
      <c r="Q46" s="13"/>
      <c r="R46" s="1"/>
      <c r="S46" s="13" t="s">
        <v>20</v>
      </c>
      <c r="T46" s="13"/>
      <c r="U46" s="13"/>
      <c r="V46" s="13"/>
      <c r="W46" s="13"/>
      <c r="X46" s="13"/>
      <c r="Y46" s="13"/>
      <c r="Z46" s="13"/>
      <c r="AA46" s="1"/>
      <c r="AB46" s="13" t="s">
        <v>21</v>
      </c>
      <c r="AC46" s="13"/>
      <c r="AD46" s="13"/>
      <c r="AE46" s="13"/>
      <c r="AF46" s="13"/>
      <c r="AG46" s="13"/>
      <c r="AH46" s="13"/>
      <c r="AI46" s="13"/>
      <c r="AJ46" s="5"/>
      <c r="AK46" s="5"/>
    </row>
    <row r="47" spans="1:37" s="6" customFormat="1" ht="14.4">
      <c r="A47" s="16" t="s">
        <v>42</v>
      </c>
      <c r="B47" s="12"/>
      <c r="C47" s="11" t="s">
        <v>1</v>
      </c>
      <c r="D47" s="11"/>
      <c r="E47" s="11" t="s">
        <v>2</v>
      </c>
      <c r="F47" s="11"/>
      <c r="G47" s="11" t="s">
        <v>0</v>
      </c>
      <c r="H47" s="11"/>
      <c r="I47" s="1"/>
      <c r="J47" s="16" t="s">
        <v>42</v>
      </c>
      <c r="K47" s="12"/>
      <c r="L47" s="11" t="s">
        <v>1</v>
      </c>
      <c r="M47" s="11"/>
      <c r="N47" s="11" t="s">
        <v>2</v>
      </c>
      <c r="O47" s="11"/>
      <c r="P47" s="11" t="s">
        <v>0</v>
      </c>
      <c r="Q47" s="11"/>
      <c r="R47" s="1"/>
      <c r="S47" s="16" t="s">
        <v>42</v>
      </c>
      <c r="T47" s="12"/>
      <c r="U47" s="11" t="s">
        <v>1</v>
      </c>
      <c r="V47" s="11"/>
      <c r="W47" s="11" t="s">
        <v>2</v>
      </c>
      <c r="X47" s="11"/>
      <c r="Y47" s="11" t="s">
        <v>0</v>
      </c>
      <c r="Z47" s="11"/>
      <c r="AA47" s="1"/>
      <c r="AB47" s="16" t="s">
        <v>42</v>
      </c>
      <c r="AC47" s="12"/>
      <c r="AD47" s="11" t="s">
        <v>1</v>
      </c>
      <c r="AE47" s="11"/>
      <c r="AF47" s="11" t="s">
        <v>2</v>
      </c>
      <c r="AG47" s="11"/>
      <c r="AH47" s="11" t="s">
        <v>0</v>
      </c>
      <c r="AI47" s="11"/>
      <c r="AJ47" s="5"/>
      <c r="AK47" s="5"/>
    </row>
    <row r="48" spans="1:37" ht="28.8">
      <c r="A48" s="2" t="s">
        <v>3</v>
      </c>
      <c r="B48" s="2" t="s">
        <v>4</v>
      </c>
      <c r="C48" s="2" t="s">
        <v>3</v>
      </c>
      <c r="D48" s="2" t="s">
        <v>4</v>
      </c>
      <c r="E48" s="2" t="s">
        <v>3</v>
      </c>
      <c r="F48" s="2" t="s">
        <v>4</v>
      </c>
      <c r="G48" s="2" t="s">
        <v>3</v>
      </c>
      <c r="H48" s="2" t="s">
        <v>4</v>
      </c>
      <c r="I48" s="1"/>
      <c r="J48" s="2" t="s">
        <v>3</v>
      </c>
      <c r="K48" s="2" t="s">
        <v>4</v>
      </c>
      <c r="L48" s="2" t="s">
        <v>3</v>
      </c>
      <c r="M48" s="2" t="s">
        <v>4</v>
      </c>
      <c r="N48" s="2" t="s">
        <v>3</v>
      </c>
      <c r="O48" s="2" t="s">
        <v>4</v>
      </c>
      <c r="P48" s="2" t="s">
        <v>3</v>
      </c>
      <c r="Q48" s="2" t="s">
        <v>4</v>
      </c>
      <c r="R48" s="1"/>
      <c r="S48" s="2" t="s">
        <v>3</v>
      </c>
      <c r="T48" s="2" t="s">
        <v>4</v>
      </c>
      <c r="U48" s="2" t="s">
        <v>3</v>
      </c>
      <c r="V48" s="2" t="s">
        <v>4</v>
      </c>
      <c r="W48" s="2" t="s">
        <v>3</v>
      </c>
      <c r="X48" s="2" t="s">
        <v>4</v>
      </c>
      <c r="Y48" s="2" t="s">
        <v>3</v>
      </c>
      <c r="Z48" s="2" t="s">
        <v>4</v>
      </c>
      <c r="AA48" s="1"/>
      <c r="AB48" s="2" t="s">
        <v>3</v>
      </c>
      <c r="AC48" s="2" t="s">
        <v>4</v>
      </c>
      <c r="AD48" s="2" t="s">
        <v>3</v>
      </c>
      <c r="AE48" s="2" t="s">
        <v>4</v>
      </c>
      <c r="AF48" s="2" t="s">
        <v>3</v>
      </c>
      <c r="AG48" s="2" t="s">
        <v>4</v>
      </c>
      <c r="AH48" s="2" t="s">
        <v>3</v>
      </c>
      <c r="AI48" s="2" t="s">
        <v>4</v>
      </c>
      <c r="AJ48" s="1"/>
      <c r="AK48" s="1"/>
    </row>
    <row r="49" spans="1:37" s="20" customFormat="1" ht="14.4">
      <c r="A49" s="17">
        <v>108365</v>
      </c>
      <c r="B49" s="17">
        <v>108364</v>
      </c>
      <c r="C49" s="18" t="s">
        <v>43</v>
      </c>
      <c r="D49" s="18" t="s">
        <v>43</v>
      </c>
      <c r="E49" s="18" t="s">
        <v>43</v>
      </c>
      <c r="F49" s="18" t="s">
        <v>43</v>
      </c>
      <c r="G49" s="19">
        <v>130052</v>
      </c>
      <c r="H49" s="19">
        <v>130054</v>
      </c>
      <c r="I49" s="17"/>
      <c r="J49" s="17">
        <v>54150</v>
      </c>
      <c r="K49" s="17">
        <v>54150</v>
      </c>
      <c r="L49" s="18" t="s">
        <v>43</v>
      </c>
      <c r="M49" s="18" t="s">
        <v>43</v>
      </c>
      <c r="N49" s="18" t="s">
        <v>43</v>
      </c>
      <c r="O49" s="18" t="s">
        <v>43</v>
      </c>
      <c r="P49" s="19">
        <v>65163</v>
      </c>
      <c r="Q49" s="19">
        <v>65164</v>
      </c>
      <c r="R49" s="17"/>
      <c r="S49" s="1">
        <v>10853</v>
      </c>
      <c r="T49" s="1">
        <v>10852</v>
      </c>
      <c r="U49" s="1">
        <v>11003</v>
      </c>
      <c r="V49" s="1">
        <v>11005</v>
      </c>
      <c r="W49" s="1">
        <v>12994</v>
      </c>
      <c r="X49" s="1">
        <v>12995</v>
      </c>
      <c r="Y49" s="15">
        <v>13011</v>
      </c>
      <c r="Z49" s="15">
        <v>13013</v>
      </c>
      <c r="AA49" s="17"/>
      <c r="AB49" s="1">
        <v>1084</v>
      </c>
      <c r="AC49" s="1">
        <v>1082</v>
      </c>
      <c r="AD49" s="1">
        <v>1126</v>
      </c>
      <c r="AE49" s="1">
        <v>1127</v>
      </c>
      <c r="AF49" s="1">
        <v>1301</v>
      </c>
      <c r="AG49" s="1">
        <v>1303</v>
      </c>
      <c r="AH49" s="15">
        <v>1321</v>
      </c>
      <c r="AI49" s="15">
        <v>1323</v>
      </c>
      <c r="AJ49" s="18"/>
      <c r="AK49" s="17"/>
    </row>
    <row r="50" spans="1:37" s="20" customFormat="1" ht="14.4">
      <c r="A50" s="17">
        <v>108332</v>
      </c>
      <c r="B50" s="17">
        <v>108330</v>
      </c>
      <c r="C50" s="18" t="s">
        <v>43</v>
      </c>
      <c r="D50" s="18" t="s">
        <v>43</v>
      </c>
      <c r="E50" s="18" t="s">
        <v>43</v>
      </c>
      <c r="F50" s="18" t="s">
        <v>43</v>
      </c>
      <c r="G50" s="19">
        <v>129986</v>
      </c>
      <c r="H50" s="19">
        <v>129988</v>
      </c>
      <c r="I50" s="17"/>
      <c r="J50" s="17">
        <v>54188</v>
      </c>
      <c r="K50" s="17">
        <v>54187</v>
      </c>
      <c r="L50" s="18" t="s">
        <v>43</v>
      </c>
      <c r="M50" s="18" t="s">
        <v>43</v>
      </c>
      <c r="N50" s="18" t="s">
        <v>43</v>
      </c>
      <c r="O50" s="18" t="s">
        <v>43</v>
      </c>
      <c r="P50" s="17">
        <v>65225</v>
      </c>
      <c r="Q50" s="17">
        <v>65226</v>
      </c>
      <c r="R50" s="17"/>
      <c r="S50" s="1">
        <v>10840</v>
      </c>
      <c r="T50" s="1">
        <v>10839</v>
      </c>
      <c r="U50" s="1">
        <v>11007</v>
      </c>
      <c r="V50" s="1">
        <v>11009</v>
      </c>
      <c r="W50" s="1">
        <v>13001</v>
      </c>
      <c r="X50" s="1">
        <v>13006</v>
      </c>
      <c r="Y50" s="1">
        <v>13028</v>
      </c>
      <c r="Z50" s="1">
        <v>13029</v>
      </c>
      <c r="AA50" s="18"/>
      <c r="AB50" s="1">
        <v>1091</v>
      </c>
      <c r="AC50" s="1">
        <v>1089</v>
      </c>
      <c r="AD50" s="1">
        <v>1107</v>
      </c>
      <c r="AE50" s="1">
        <v>1109</v>
      </c>
      <c r="AF50" s="1">
        <v>1302</v>
      </c>
      <c r="AG50" s="1">
        <v>1303</v>
      </c>
      <c r="AH50" s="1">
        <v>1324</v>
      </c>
      <c r="AI50" s="1">
        <v>1324</v>
      </c>
      <c r="AJ50" s="18"/>
      <c r="AK50" s="17"/>
    </row>
    <row r="51" spans="1:37" s="20" customFormat="1" ht="14.4">
      <c r="A51" s="17">
        <v>108382</v>
      </c>
      <c r="B51" s="17">
        <v>108379</v>
      </c>
      <c r="C51" s="18" t="s">
        <v>43</v>
      </c>
      <c r="D51" s="18" t="s">
        <v>43</v>
      </c>
      <c r="E51" s="18" t="s">
        <v>43</v>
      </c>
      <c r="F51" s="18" t="s">
        <v>43</v>
      </c>
      <c r="G51" s="19">
        <v>131016</v>
      </c>
      <c r="H51" s="19">
        <v>131017</v>
      </c>
      <c r="I51" s="17"/>
      <c r="J51" s="17">
        <v>54204</v>
      </c>
      <c r="K51" s="17">
        <v>54203</v>
      </c>
      <c r="L51" s="18" t="s">
        <v>43</v>
      </c>
      <c r="M51" s="18" t="s">
        <v>43</v>
      </c>
      <c r="N51" s="18" t="s">
        <v>43</v>
      </c>
      <c r="O51" s="18" t="s">
        <v>43</v>
      </c>
      <c r="P51" s="17">
        <v>65156</v>
      </c>
      <c r="Q51" s="17">
        <v>65158</v>
      </c>
      <c r="R51" s="18"/>
      <c r="S51" s="1">
        <v>10842</v>
      </c>
      <c r="T51" s="1">
        <v>10841</v>
      </c>
      <c r="U51" s="1">
        <v>11030</v>
      </c>
      <c r="V51" s="1">
        <v>11030</v>
      </c>
      <c r="W51" s="1">
        <v>13011</v>
      </c>
      <c r="X51" s="1">
        <v>13013</v>
      </c>
      <c r="Y51" s="1">
        <v>13058</v>
      </c>
      <c r="Z51" s="1">
        <v>13057</v>
      </c>
      <c r="AA51" s="18"/>
      <c r="AB51" s="1">
        <v>1083</v>
      </c>
      <c r="AC51" s="1">
        <v>1082</v>
      </c>
      <c r="AD51" s="1">
        <v>1113</v>
      </c>
      <c r="AE51" s="1">
        <v>1115</v>
      </c>
      <c r="AF51" s="1">
        <v>1318</v>
      </c>
      <c r="AG51" s="1">
        <v>1319</v>
      </c>
      <c r="AH51" s="1">
        <v>1316</v>
      </c>
      <c r="AI51" s="1">
        <v>1318</v>
      </c>
      <c r="AJ51" s="18"/>
      <c r="AK51" s="17"/>
    </row>
    <row r="52" spans="1:37" s="20" customFormat="1" ht="14.4">
      <c r="A52" s="17">
        <v>108297</v>
      </c>
      <c r="B52" s="17">
        <v>108295</v>
      </c>
      <c r="C52" s="18" t="s">
        <v>43</v>
      </c>
      <c r="D52" s="18" t="s">
        <v>43</v>
      </c>
      <c r="E52" s="18" t="s">
        <v>43</v>
      </c>
      <c r="F52" s="18" t="s">
        <v>43</v>
      </c>
      <c r="G52" s="19">
        <v>130352</v>
      </c>
      <c r="H52" s="19">
        <v>130353</v>
      </c>
      <c r="I52" s="18"/>
      <c r="J52" s="17">
        <v>54142</v>
      </c>
      <c r="K52" s="17">
        <v>54141</v>
      </c>
      <c r="L52" s="18" t="s">
        <v>43</v>
      </c>
      <c r="M52" s="18" t="s">
        <v>43</v>
      </c>
      <c r="N52" s="18" t="s">
        <v>43</v>
      </c>
      <c r="O52" s="18" t="s">
        <v>43</v>
      </c>
      <c r="P52" s="17">
        <v>65165</v>
      </c>
      <c r="Q52" s="17">
        <v>65165</v>
      </c>
      <c r="R52" s="18"/>
      <c r="S52" s="1">
        <v>10834</v>
      </c>
      <c r="T52" s="1">
        <v>10833</v>
      </c>
      <c r="U52" s="1">
        <v>11028</v>
      </c>
      <c r="V52" s="1">
        <v>11030</v>
      </c>
      <c r="W52" s="1">
        <v>12967</v>
      </c>
      <c r="X52" s="1">
        <v>12969</v>
      </c>
      <c r="Y52" s="1">
        <v>13063</v>
      </c>
      <c r="Z52" s="1">
        <v>13064</v>
      </c>
      <c r="AA52" s="18"/>
      <c r="AB52" s="1">
        <v>1092</v>
      </c>
      <c r="AC52" s="1">
        <v>1091</v>
      </c>
      <c r="AD52" s="1">
        <v>1121</v>
      </c>
      <c r="AE52" s="1">
        <v>1123</v>
      </c>
      <c r="AF52" s="1">
        <v>1303</v>
      </c>
      <c r="AG52" s="1">
        <v>1304</v>
      </c>
      <c r="AH52" s="1">
        <v>1321</v>
      </c>
      <c r="AI52" s="1">
        <v>1323</v>
      </c>
      <c r="AJ52" s="18"/>
      <c r="AK52" s="17"/>
    </row>
    <row r="53" spans="1:37" s="21" customFormat="1" ht="14.4">
      <c r="A53" s="17">
        <v>108330</v>
      </c>
      <c r="B53" s="17">
        <v>108329</v>
      </c>
      <c r="C53" s="18" t="s">
        <v>43</v>
      </c>
      <c r="D53" s="18" t="s">
        <v>43</v>
      </c>
      <c r="E53" s="18" t="s">
        <v>43</v>
      </c>
      <c r="F53" s="18" t="s">
        <v>43</v>
      </c>
      <c r="G53" s="19">
        <v>130527</v>
      </c>
      <c r="H53" s="19">
        <v>130527</v>
      </c>
      <c r="I53" s="18"/>
      <c r="J53" s="17">
        <v>54199</v>
      </c>
      <c r="K53" s="17">
        <v>54197</v>
      </c>
      <c r="L53" s="18" t="s">
        <v>43</v>
      </c>
      <c r="M53" s="18" t="s">
        <v>43</v>
      </c>
      <c r="N53" s="18" t="s">
        <v>43</v>
      </c>
      <c r="O53" s="18" t="s">
        <v>43</v>
      </c>
      <c r="P53" s="17">
        <v>65236</v>
      </c>
      <c r="Q53" s="17">
        <v>65236</v>
      </c>
      <c r="R53" s="18"/>
      <c r="S53" s="1">
        <v>10836</v>
      </c>
      <c r="T53" s="1">
        <v>10835</v>
      </c>
      <c r="U53" s="1">
        <v>11035</v>
      </c>
      <c r="V53" s="1">
        <v>11037</v>
      </c>
      <c r="W53" s="1">
        <v>13024</v>
      </c>
      <c r="X53" s="1">
        <v>13026</v>
      </c>
      <c r="Y53" s="1">
        <v>13053</v>
      </c>
      <c r="Z53" s="1">
        <v>13055</v>
      </c>
      <c r="AA53" s="18"/>
      <c r="AB53" s="1">
        <v>1084</v>
      </c>
      <c r="AC53" s="1">
        <v>1082</v>
      </c>
      <c r="AD53" s="1">
        <v>1115</v>
      </c>
      <c r="AE53" s="1">
        <v>1117</v>
      </c>
      <c r="AF53" s="1">
        <v>1332</v>
      </c>
      <c r="AG53" s="1">
        <v>1327</v>
      </c>
      <c r="AH53" s="1">
        <v>1307</v>
      </c>
      <c r="AI53" s="1">
        <v>1308</v>
      </c>
      <c r="AJ53" s="18"/>
      <c r="AK53" s="18"/>
    </row>
    <row r="54" spans="1:37" s="21" customFormat="1" ht="14.4">
      <c r="A54" s="17">
        <v>108314</v>
      </c>
      <c r="B54" s="17">
        <v>108313</v>
      </c>
      <c r="C54" s="18" t="s">
        <v>43</v>
      </c>
      <c r="D54" s="18" t="s">
        <v>43</v>
      </c>
      <c r="E54" s="18" t="s">
        <v>43</v>
      </c>
      <c r="F54" s="18" t="s">
        <v>43</v>
      </c>
      <c r="G54" s="19">
        <v>130537</v>
      </c>
      <c r="H54" s="19">
        <v>130537</v>
      </c>
      <c r="I54" s="18"/>
      <c r="J54" s="17">
        <v>54203</v>
      </c>
      <c r="K54" s="17">
        <v>54202</v>
      </c>
      <c r="L54" s="18" t="s">
        <v>43</v>
      </c>
      <c r="M54" s="18" t="s">
        <v>43</v>
      </c>
      <c r="N54" s="18" t="s">
        <v>43</v>
      </c>
      <c r="O54" s="18" t="s">
        <v>43</v>
      </c>
      <c r="P54" s="17">
        <v>65213</v>
      </c>
      <c r="Q54" s="17">
        <v>65215</v>
      </c>
      <c r="R54" s="18"/>
      <c r="S54" s="1">
        <v>10845</v>
      </c>
      <c r="T54" s="1">
        <v>10844</v>
      </c>
      <c r="U54" s="1">
        <v>11023</v>
      </c>
      <c r="V54" s="1">
        <v>11025</v>
      </c>
      <c r="W54" s="1">
        <v>12983</v>
      </c>
      <c r="X54" s="1">
        <v>12984</v>
      </c>
      <c r="Y54" s="1">
        <v>13030</v>
      </c>
      <c r="Z54" s="1">
        <v>13030</v>
      </c>
      <c r="AA54" s="18"/>
      <c r="AB54" s="1">
        <v>1082</v>
      </c>
      <c r="AC54" s="1">
        <v>1082</v>
      </c>
      <c r="AD54" s="1">
        <v>1107</v>
      </c>
      <c r="AE54" s="1">
        <v>1109</v>
      </c>
      <c r="AF54" s="1">
        <v>1328</v>
      </c>
      <c r="AG54" s="1">
        <v>1329</v>
      </c>
      <c r="AH54" s="1">
        <v>1344</v>
      </c>
      <c r="AI54" s="1">
        <v>1347</v>
      </c>
      <c r="AJ54" s="18"/>
      <c r="AK54" s="18"/>
    </row>
    <row r="55" spans="1:37" s="21" customFormat="1" ht="14.4">
      <c r="A55" s="17">
        <v>108332</v>
      </c>
      <c r="B55" s="17">
        <v>108331</v>
      </c>
      <c r="C55" s="18" t="s">
        <v>43</v>
      </c>
      <c r="D55" s="18" t="s">
        <v>43</v>
      </c>
      <c r="E55" s="18" t="s">
        <v>43</v>
      </c>
      <c r="F55" s="18" t="s">
        <v>43</v>
      </c>
      <c r="G55" s="19">
        <v>130448</v>
      </c>
      <c r="H55" s="19">
        <v>130449</v>
      </c>
      <c r="I55" s="18"/>
      <c r="J55" s="17">
        <v>54330</v>
      </c>
      <c r="K55" s="17">
        <v>54329</v>
      </c>
      <c r="L55" s="18" t="s">
        <v>43</v>
      </c>
      <c r="M55" s="18" t="s">
        <v>43</v>
      </c>
      <c r="N55" s="18" t="s">
        <v>43</v>
      </c>
      <c r="O55" s="18" t="s">
        <v>43</v>
      </c>
      <c r="P55" s="17">
        <v>65127</v>
      </c>
      <c r="Q55" s="17">
        <v>65128</v>
      </c>
      <c r="R55" s="18"/>
      <c r="S55" s="1">
        <v>10836</v>
      </c>
      <c r="T55" s="1">
        <v>10836</v>
      </c>
      <c r="U55" s="1">
        <v>11022</v>
      </c>
      <c r="V55" s="1">
        <v>11023</v>
      </c>
      <c r="W55" s="1">
        <v>12990</v>
      </c>
      <c r="X55" s="1">
        <v>12991</v>
      </c>
      <c r="Y55" s="1">
        <v>13038</v>
      </c>
      <c r="Z55" s="1">
        <v>13040</v>
      </c>
      <c r="AA55" s="18"/>
      <c r="AB55" s="1">
        <v>1093</v>
      </c>
      <c r="AC55" s="1">
        <v>1091</v>
      </c>
      <c r="AD55" s="1">
        <v>1107</v>
      </c>
      <c r="AE55" s="1">
        <v>1108</v>
      </c>
      <c r="AF55" s="1">
        <v>1299</v>
      </c>
      <c r="AG55" s="1">
        <v>1301</v>
      </c>
      <c r="AH55" s="1">
        <v>1314</v>
      </c>
      <c r="AI55" s="1">
        <v>1316</v>
      </c>
      <c r="AJ55" s="18"/>
      <c r="AK55" s="18"/>
    </row>
    <row r="56" spans="1:37" s="21" customFormat="1" ht="14.4">
      <c r="A56" s="17">
        <v>108300</v>
      </c>
      <c r="B56" s="17">
        <v>108299</v>
      </c>
      <c r="C56" s="18" t="s">
        <v>43</v>
      </c>
      <c r="D56" s="18" t="s">
        <v>43</v>
      </c>
      <c r="E56" s="18" t="s">
        <v>43</v>
      </c>
      <c r="F56" s="18" t="s">
        <v>43</v>
      </c>
      <c r="G56" s="19">
        <v>130521</v>
      </c>
      <c r="H56" s="19">
        <v>130522</v>
      </c>
      <c r="I56" s="18"/>
      <c r="J56" s="17">
        <v>54212</v>
      </c>
      <c r="K56" s="17">
        <v>54210</v>
      </c>
      <c r="L56" s="18" t="s">
        <v>43</v>
      </c>
      <c r="M56" s="18" t="s">
        <v>43</v>
      </c>
      <c r="N56" s="18" t="s">
        <v>43</v>
      </c>
      <c r="O56" s="18" t="s">
        <v>43</v>
      </c>
      <c r="P56" s="17">
        <v>65011</v>
      </c>
      <c r="Q56" s="17">
        <v>65012</v>
      </c>
      <c r="R56" s="18"/>
      <c r="S56" s="1">
        <v>10855</v>
      </c>
      <c r="T56" s="1">
        <v>10853</v>
      </c>
      <c r="U56" s="1">
        <v>11004</v>
      </c>
      <c r="V56" s="1">
        <v>11011</v>
      </c>
      <c r="W56" s="1">
        <v>12955</v>
      </c>
      <c r="X56" s="1">
        <v>12996</v>
      </c>
      <c r="Y56" s="1">
        <v>13025</v>
      </c>
      <c r="Z56" s="1">
        <v>13026</v>
      </c>
      <c r="AA56" s="18"/>
      <c r="AB56" s="1">
        <v>1080</v>
      </c>
      <c r="AC56" s="1">
        <v>1079</v>
      </c>
      <c r="AD56" s="1">
        <v>1106</v>
      </c>
      <c r="AE56" s="1">
        <v>1108</v>
      </c>
      <c r="AF56" s="1">
        <v>1312</v>
      </c>
      <c r="AG56" s="1">
        <v>1314</v>
      </c>
      <c r="AH56" s="1">
        <v>1326</v>
      </c>
      <c r="AI56" s="1">
        <v>1327</v>
      </c>
      <c r="AJ56" s="18"/>
      <c r="AK56" s="18"/>
    </row>
    <row r="57" spans="1:37" s="21" customFormat="1" ht="14.4">
      <c r="A57" s="17">
        <v>108352</v>
      </c>
      <c r="B57" s="17">
        <v>108351</v>
      </c>
      <c r="C57" s="18" t="s">
        <v>43</v>
      </c>
      <c r="D57" s="18" t="s">
        <v>43</v>
      </c>
      <c r="E57" s="18" t="s">
        <v>43</v>
      </c>
      <c r="F57" s="18" t="s">
        <v>43</v>
      </c>
      <c r="G57" s="19">
        <v>130378</v>
      </c>
      <c r="H57" s="19">
        <v>130378</v>
      </c>
      <c r="I57" s="18"/>
      <c r="J57" s="17">
        <v>54146</v>
      </c>
      <c r="K57" s="17">
        <v>54148</v>
      </c>
      <c r="L57" s="18" t="s">
        <v>43</v>
      </c>
      <c r="M57" s="18" t="s">
        <v>43</v>
      </c>
      <c r="N57" s="18" t="s">
        <v>43</v>
      </c>
      <c r="O57" s="18" t="s">
        <v>43</v>
      </c>
      <c r="P57" s="17">
        <v>65015</v>
      </c>
      <c r="Q57" s="17">
        <v>65016</v>
      </c>
      <c r="R57" s="18"/>
      <c r="S57" s="1">
        <v>10841</v>
      </c>
      <c r="T57" s="1">
        <v>10840</v>
      </c>
      <c r="U57" s="1">
        <v>11022</v>
      </c>
      <c r="V57" s="1">
        <v>11024</v>
      </c>
      <c r="W57" s="1">
        <v>12993</v>
      </c>
      <c r="X57" s="1">
        <v>12995</v>
      </c>
      <c r="Y57" s="1">
        <v>13020</v>
      </c>
      <c r="Z57" s="1">
        <v>13021</v>
      </c>
      <c r="AA57" s="18"/>
      <c r="AB57" s="1">
        <v>1086</v>
      </c>
      <c r="AC57" s="1">
        <v>1085</v>
      </c>
      <c r="AD57" s="1">
        <v>1100</v>
      </c>
      <c r="AE57" s="1">
        <v>1102</v>
      </c>
      <c r="AF57" s="1">
        <v>1319</v>
      </c>
      <c r="AG57" s="1">
        <v>1320</v>
      </c>
      <c r="AH57" s="1">
        <v>1300</v>
      </c>
      <c r="AI57" s="1">
        <v>1301</v>
      </c>
      <c r="AJ57" s="18"/>
      <c r="AK57" s="18"/>
    </row>
    <row r="58" spans="1:37" s="21" customFormat="1" ht="14.4">
      <c r="A58" s="17">
        <v>108291</v>
      </c>
      <c r="B58" s="17">
        <v>108289</v>
      </c>
      <c r="C58" s="18" t="s">
        <v>43</v>
      </c>
      <c r="D58" s="18" t="s">
        <v>43</v>
      </c>
      <c r="E58" s="18" t="s">
        <v>43</v>
      </c>
      <c r="F58" s="18" t="s">
        <v>43</v>
      </c>
      <c r="G58" s="19">
        <v>130419</v>
      </c>
      <c r="H58" s="19">
        <v>130420</v>
      </c>
      <c r="I58" s="18"/>
      <c r="J58" s="17">
        <v>54199</v>
      </c>
      <c r="K58" s="17">
        <v>54198</v>
      </c>
      <c r="L58" s="18" t="s">
        <v>43</v>
      </c>
      <c r="M58" s="18" t="s">
        <v>43</v>
      </c>
      <c r="N58" s="18" t="s">
        <v>43</v>
      </c>
      <c r="O58" s="18" t="s">
        <v>43</v>
      </c>
      <c r="P58" s="17">
        <v>65109</v>
      </c>
      <c r="Q58" s="17">
        <v>65111</v>
      </c>
      <c r="R58" s="18"/>
      <c r="S58" s="1">
        <v>10851</v>
      </c>
      <c r="T58" s="1">
        <v>10849</v>
      </c>
      <c r="U58" s="1">
        <v>11043</v>
      </c>
      <c r="V58" s="1">
        <v>11044</v>
      </c>
      <c r="W58" s="1">
        <v>13002</v>
      </c>
      <c r="X58" s="1">
        <v>13005</v>
      </c>
      <c r="Y58" s="1">
        <v>13060</v>
      </c>
      <c r="Z58" s="1">
        <v>13062</v>
      </c>
      <c r="AA58" s="18"/>
      <c r="AB58" s="1">
        <v>1079</v>
      </c>
      <c r="AC58" s="1">
        <v>1078</v>
      </c>
      <c r="AD58" s="1">
        <v>1106</v>
      </c>
      <c r="AE58" s="1">
        <v>1106</v>
      </c>
      <c r="AF58" s="1">
        <v>1320</v>
      </c>
      <c r="AG58" s="1">
        <v>1321</v>
      </c>
      <c r="AH58" s="1">
        <v>1325</v>
      </c>
      <c r="AI58" s="1">
        <v>1327</v>
      </c>
      <c r="AJ58" s="18"/>
      <c r="AK58" s="18"/>
    </row>
    <row r="59" spans="1:37" s="6" customFormat="1" ht="14.4">
      <c r="A59" s="3">
        <f>SUM(A49:A58)/10</f>
        <v>108329.5</v>
      </c>
      <c r="B59" s="3">
        <f>SUM(B49:B58)/10</f>
        <v>108328</v>
      </c>
      <c r="C59" s="7" t="s">
        <v>43</v>
      </c>
      <c r="D59" s="7" t="s">
        <v>43</v>
      </c>
      <c r="E59" s="7" t="s">
        <v>43</v>
      </c>
      <c r="F59" s="7" t="s">
        <v>43</v>
      </c>
      <c r="G59" s="8">
        <f>((SUM(G49:G58)/10)- $A59)</f>
        <v>22094.100000000006</v>
      </c>
      <c r="H59" s="8">
        <f>((SUM(H49:H58)/10)- $B59)</f>
        <v>22096.5</v>
      </c>
      <c r="I59" s="5"/>
      <c r="J59" s="3">
        <f>SUM(J49:J58)/10</f>
        <v>54197.3</v>
      </c>
      <c r="K59" s="3">
        <f>SUM(K49:K58)/10</f>
        <v>54196.5</v>
      </c>
      <c r="L59" s="7" t="s">
        <v>43</v>
      </c>
      <c r="M59" s="7" t="s">
        <v>43</v>
      </c>
      <c r="N59" s="7" t="s">
        <v>43</v>
      </c>
      <c r="O59" s="7" t="s">
        <v>43</v>
      </c>
      <c r="P59" s="8">
        <f t="shared" ref="M59:Q59" si="12">((SUM(P49:P58)/10)- $J59)</f>
        <v>10944.699999999997</v>
      </c>
      <c r="Q59" s="8">
        <f t="shared" si="12"/>
        <v>10945.799999999996</v>
      </c>
      <c r="R59" s="5"/>
      <c r="S59" s="3">
        <f>SUM(S49:S58)/10</f>
        <v>10843.3</v>
      </c>
      <c r="T59" s="3">
        <f>SUM(T49:T58)/10</f>
        <v>10842.2</v>
      </c>
      <c r="U59" s="8">
        <f>((SUM(U49:U58)/10)- $S59)</f>
        <v>178.40000000000146</v>
      </c>
      <c r="V59" s="8">
        <f t="shared" ref="V59:Z59" si="13">((SUM(V49:V58)/10)- $S59)</f>
        <v>180.5</v>
      </c>
      <c r="W59" s="8">
        <f t="shared" si="13"/>
        <v>2148.7000000000007</v>
      </c>
      <c r="X59" s="8">
        <f t="shared" si="13"/>
        <v>2154.7000000000007</v>
      </c>
      <c r="Y59" s="8">
        <f t="shared" si="13"/>
        <v>2195.3000000000011</v>
      </c>
      <c r="Z59" s="8">
        <f t="shared" si="13"/>
        <v>2196.4000000000015</v>
      </c>
      <c r="AA59" s="5"/>
      <c r="AB59" s="3">
        <f>SUM(AB49:AB58)/10</f>
        <v>1085.4000000000001</v>
      </c>
      <c r="AC59" s="3">
        <f>SUM(AC49:AC58)/10</f>
        <v>1084.0999999999999</v>
      </c>
      <c r="AD59" s="8">
        <f t="shared" ref="AD59:AI59" si="14">((SUM(AD49:AD58)/10)- $AB59)</f>
        <v>25.399999999999864</v>
      </c>
      <c r="AE59" s="8">
        <f t="shared" si="14"/>
        <v>27</v>
      </c>
      <c r="AF59" s="8">
        <f t="shared" si="14"/>
        <v>228</v>
      </c>
      <c r="AG59" s="8">
        <f t="shared" si="14"/>
        <v>228.69999999999982</v>
      </c>
      <c r="AH59" s="8">
        <f t="shared" si="14"/>
        <v>234.39999999999986</v>
      </c>
      <c r="AI59" s="8">
        <f t="shared" si="14"/>
        <v>236</v>
      </c>
      <c r="AJ59" s="5"/>
      <c r="AK59" s="5"/>
    </row>
    <row r="60" spans="1:37" s="6" customFormat="1">
      <c r="A60"/>
      <c r="B60"/>
      <c r="C60"/>
      <c r="D60"/>
      <c r="E60"/>
      <c r="F60"/>
      <c r="G60"/>
      <c r="H60"/>
      <c r="I60" s="5"/>
      <c r="J60"/>
      <c r="K60"/>
      <c r="L60"/>
      <c r="M60"/>
      <c r="N60"/>
      <c r="O60"/>
      <c r="P60"/>
      <c r="Q60"/>
      <c r="R60" s="5"/>
      <c r="S60"/>
      <c r="T60"/>
      <c r="U60"/>
      <c r="V60"/>
      <c r="W60"/>
      <c r="X60"/>
      <c r="Y60"/>
      <c r="Z60"/>
      <c r="AA60" s="5"/>
      <c r="AB60"/>
      <c r="AC60"/>
      <c r="AD60"/>
      <c r="AE60"/>
      <c r="AF60"/>
      <c r="AG60"/>
      <c r="AH60"/>
      <c r="AI60"/>
      <c r="AJ60" s="5"/>
      <c r="AK60" s="5"/>
    </row>
    <row r="61" spans="1:37" s="6" customFormat="1">
      <c r="A61"/>
      <c r="B61"/>
      <c r="C61"/>
      <c r="D61"/>
      <c r="E61"/>
      <c r="F61"/>
      <c r="G61"/>
      <c r="H61"/>
      <c r="I61" s="5"/>
      <c r="J61"/>
      <c r="K61"/>
      <c r="L61"/>
      <c r="M61"/>
      <c r="N61"/>
      <c r="O61"/>
      <c r="P61"/>
      <c r="Q61"/>
      <c r="R61" s="5"/>
      <c r="S61"/>
      <c r="T61"/>
      <c r="U61"/>
      <c r="V61"/>
      <c r="W61"/>
      <c r="X61"/>
      <c r="Y61"/>
      <c r="Z61"/>
      <c r="AA61" s="5"/>
      <c r="AB61"/>
      <c r="AC61"/>
      <c r="AD61"/>
      <c r="AE61"/>
      <c r="AF61"/>
      <c r="AG61"/>
      <c r="AH61"/>
      <c r="AI61"/>
      <c r="AJ61" s="5"/>
      <c r="AK61" s="5"/>
    </row>
    <row r="62" spans="1:37" s="6" customFormat="1">
      <c r="A62"/>
      <c r="B62"/>
      <c r="C62"/>
      <c r="D62"/>
      <c r="E62"/>
      <c r="F62"/>
      <c r="G62"/>
      <c r="H62"/>
      <c r="I62" s="5"/>
      <c r="J62"/>
      <c r="K62"/>
      <c r="L62"/>
      <c r="M62"/>
      <c r="N62"/>
      <c r="O62"/>
      <c r="P62"/>
      <c r="Q62"/>
      <c r="R62" s="5"/>
      <c r="S62"/>
      <c r="T62"/>
      <c r="U62"/>
      <c r="V62"/>
      <c r="W62"/>
      <c r="X62"/>
      <c r="Y62"/>
      <c r="Z62"/>
      <c r="AA62" s="1"/>
      <c r="AB62"/>
      <c r="AC62"/>
      <c r="AD62"/>
      <c r="AE62"/>
      <c r="AF62"/>
      <c r="AG62"/>
      <c r="AH62"/>
      <c r="AI62"/>
      <c r="AJ62" s="5"/>
      <c r="AK62" s="5"/>
    </row>
    <row r="63" spans="1:37" s="6" customFormat="1">
      <c r="A63"/>
      <c r="B63"/>
      <c r="C63"/>
      <c r="D63"/>
      <c r="E63"/>
      <c r="F63"/>
      <c r="G63"/>
      <c r="H63"/>
      <c r="I63" s="5"/>
      <c r="J63"/>
      <c r="K63"/>
      <c r="L63"/>
      <c r="M63"/>
      <c r="N63"/>
      <c r="O63"/>
      <c r="P63"/>
      <c r="Q63"/>
      <c r="R63" s="1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5"/>
      <c r="AK63" s="5"/>
    </row>
    <row r="64" spans="1:37" s="6" customForma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 s="5"/>
      <c r="X64" s="5"/>
    </row>
    <row r="65" spans="1:24">
      <c r="A65" s="5"/>
      <c r="B65" s="5"/>
      <c r="C65" s="6"/>
      <c r="D65" s="6"/>
      <c r="W65" s="1"/>
      <c r="X65" s="1"/>
    </row>
    <row r="66" spans="1:24">
      <c r="A66" s="5"/>
      <c r="B66" s="5"/>
      <c r="C66" s="6"/>
      <c r="D66" s="6"/>
    </row>
    <row r="67" spans="1:24">
      <c r="A67" s="5"/>
      <c r="B67" s="5"/>
      <c r="C67" s="6"/>
      <c r="D67" s="6"/>
    </row>
    <row r="68" spans="1:24">
      <c r="A68" s="5"/>
      <c r="B68" s="5"/>
      <c r="C68" s="6"/>
      <c r="D68" s="6"/>
    </row>
    <row r="69" spans="1:24">
      <c r="A69" s="5"/>
      <c r="B69" s="5"/>
      <c r="C69" s="6"/>
      <c r="D69" s="6"/>
    </row>
    <row r="70" spans="1:24">
      <c r="A70" s="5"/>
      <c r="B70" s="5"/>
      <c r="C70" s="6"/>
      <c r="D70" s="6"/>
    </row>
    <row r="71" spans="1:24">
      <c r="A71" s="5"/>
      <c r="B71" s="5"/>
      <c r="C71" s="6"/>
      <c r="D71" s="6"/>
    </row>
    <row r="72" spans="1:24">
      <c r="A72" s="5"/>
      <c r="B72" s="5"/>
      <c r="C72" s="6"/>
      <c r="D72" s="6"/>
    </row>
    <row r="73" spans="1:24">
      <c r="A73" s="5"/>
      <c r="B73" s="5"/>
      <c r="C73" s="6"/>
      <c r="D73" s="6"/>
    </row>
    <row r="74" spans="1:24">
      <c r="A74" s="5"/>
      <c r="B74" s="5"/>
      <c r="C74" s="6"/>
      <c r="D74" s="6"/>
    </row>
  </sheetData>
  <mergeCells count="80">
    <mergeCell ref="AB47:AC47"/>
    <mergeCell ref="AD47:AE47"/>
    <mergeCell ref="AF47:AG47"/>
    <mergeCell ref="AH47:AI47"/>
    <mergeCell ref="N47:O47"/>
    <mergeCell ref="P47:Q47"/>
    <mergeCell ref="S47:T47"/>
    <mergeCell ref="U47:V47"/>
    <mergeCell ref="W47:X47"/>
    <mergeCell ref="Y47:Z47"/>
    <mergeCell ref="A47:B47"/>
    <mergeCell ref="C47:D47"/>
    <mergeCell ref="E47:F47"/>
    <mergeCell ref="G47:H47"/>
    <mergeCell ref="J47:K47"/>
    <mergeCell ref="L47:M47"/>
    <mergeCell ref="AB32:AC32"/>
    <mergeCell ref="AD32:AE32"/>
    <mergeCell ref="AF32:AG32"/>
    <mergeCell ref="AH32:AI32"/>
    <mergeCell ref="A46:H46"/>
    <mergeCell ref="J46:Q46"/>
    <mergeCell ref="S46:Z46"/>
    <mergeCell ref="AB46:AI46"/>
    <mergeCell ref="N32:O32"/>
    <mergeCell ref="P32:Q32"/>
    <mergeCell ref="S32:T32"/>
    <mergeCell ref="U32:V32"/>
    <mergeCell ref="W32:X32"/>
    <mergeCell ref="Y32:Z32"/>
    <mergeCell ref="A32:B32"/>
    <mergeCell ref="C32:D32"/>
    <mergeCell ref="E32:F32"/>
    <mergeCell ref="G32:H32"/>
    <mergeCell ref="J32:K32"/>
    <mergeCell ref="L32:M32"/>
    <mergeCell ref="AB17:AC17"/>
    <mergeCell ref="AD17:AE17"/>
    <mergeCell ref="AF17:AG17"/>
    <mergeCell ref="AH17:AI17"/>
    <mergeCell ref="A31:H31"/>
    <mergeCell ref="J31:Q31"/>
    <mergeCell ref="S31:Z31"/>
    <mergeCell ref="AB31:AI31"/>
    <mergeCell ref="N17:O17"/>
    <mergeCell ref="P17:Q17"/>
    <mergeCell ref="S17:T17"/>
    <mergeCell ref="U17:V17"/>
    <mergeCell ref="W17:X17"/>
    <mergeCell ref="Y17:Z17"/>
    <mergeCell ref="A17:B17"/>
    <mergeCell ref="C17:D17"/>
    <mergeCell ref="E17:F17"/>
    <mergeCell ref="G17:H17"/>
    <mergeCell ref="J17:K17"/>
    <mergeCell ref="L17:M17"/>
    <mergeCell ref="AB2:AC2"/>
    <mergeCell ref="AD2:AE2"/>
    <mergeCell ref="AF2:AG2"/>
    <mergeCell ref="AH2:AI2"/>
    <mergeCell ref="A16:H16"/>
    <mergeCell ref="J16:Q16"/>
    <mergeCell ref="S16:Z16"/>
    <mergeCell ref="AB16:AI16"/>
    <mergeCell ref="N2:O2"/>
    <mergeCell ref="P2:Q2"/>
    <mergeCell ref="S2:T2"/>
    <mergeCell ref="U2:V2"/>
    <mergeCell ref="W2:X2"/>
    <mergeCell ref="Y2:Z2"/>
    <mergeCell ref="A1:H1"/>
    <mergeCell ref="J1:Q1"/>
    <mergeCell ref="S1:Z1"/>
    <mergeCell ref="AB1:AI1"/>
    <mergeCell ref="A2:B2"/>
    <mergeCell ref="C2:D2"/>
    <mergeCell ref="E2:F2"/>
    <mergeCell ref="G2:H2"/>
    <mergeCell ref="J2:K2"/>
    <mergeCell ref="L2:M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FBF0-C71A-4183-BE6E-439EEA0AA048}">
  <dimension ref="A1:AI59"/>
  <sheetViews>
    <sheetView topLeftCell="A31" workbookViewId="0">
      <selection activeCell="A2" sqref="A2:B2"/>
    </sheetView>
  </sheetViews>
  <sheetFormatPr defaultRowHeight="13.8"/>
  <sheetData>
    <row r="1" spans="1:35">
      <c r="A1" s="13" t="s">
        <v>5</v>
      </c>
      <c r="B1" s="13"/>
      <c r="C1" s="13"/>
      <c r="D1" s="13"/>
      <c r="E1" s="13"/>
      <c r="F1" s="13"/>
      <c r="G1" s="13"/>
      <c r="H1" s="13"/>
      <c r="I1" s="1"/>
      <c r="J1" s="13" t="s">
        <v>7</v>
      </c>
      <c r="K1" s="13"/>
      <c r="L1" s="13"/>
      <c r="M1" s="13"/>
      <c r="N1" s="13"/>
      <c r="O1" s="13"/>
      <c r="P1" s="13"/>
      <c r="Q1" s="13"/>
      <c r="R1" s="1"/>
      <c r="S1" s="13" t="s">
        <v>8</v>
      </c>
      <c r="T1" s="13"/>
      <c r="U1" s="13"/>
      <c r="V1" s="13"/>
      <c r="W1" s="13"/>
      <c r="X1" s="13"/>
      <c r="Y1" s="13"/>
      <c r="Z1" s="13"/>
      <c r="AB1" s="13" t="s">
        <v>9</v>
      </c>
      <c r="AC1" s="13"/>
      <c r="AD1" s="13"/>
      <c r="AE1" s="13"/>
      <c r="AF1" s="13"/>
      <c r="AG1" s="13"/>
      <c r="AH1" s="13"/>
      <c r="AI1" s="13"/>
    </row>
    <row r="2" spans="1:35" ht="14.4">
      <c r="A2" s="16" t="s">
        <v>42</v>
      </c>
      <c r="B2" s="12"/>
      <c r="C2" s="11" t="s">
        <v>1</v>
      </c>
      <c r="D2" s="11"/>
      <c r="E2" s="11" t="s">
        <v>2</v>
      </c>
      <c r="F2" s="11"/>
      <c r="G2" s="11" t="s">
        <v>0</v>
      </c>
      <c r="H2" s="11"/>
      <c r="I2" s="1"/>
      <c r="J2" s="16" t="s">
        <v>42</v>
      </c>
      <c r="K2" s="12"/>
      <c r="L2" s="11" t="s">
        <v>1</v>
      </c>
      <c r="M2" s="11"/>
      <c r="N2" s="11" t="s">
        <v>2</v>
      </c>
      <c r="O2" s="11"/>
      <c r="P2" s="11" t="s">
        <v>0</v>
      </c>
      <c r="Q2" s="11"/>
      <c r="R2" s="1"/>
      <c r="S2" s="16" t="s">
        <v>42</v>
      </c>
      <c r="T2" s="12"/>
      <c r="U2" s="11" t="s">
        <v>1</v>
      </c>
      <c r="V2" s="11"/>
      <c r="W2" s="11" t="s">
        <v>2</v>
      </c>
      <c r="X2" s="11"/>
      <c r="Y2" s="11" t="s">
        <v>0</v>
      </c>
      <c r="Z2" s="11"/>
      <c r="AB2" s="16" t="s">
        <v>42</v>
      </c>
      <c r="AC2" s="12"/>
      <c r="AD2" s="11" t="s">
        <v>1</v>
      </c>
      <c r="AE2" s="11"/>
      <c r="AF2" s="11" t="s">
        <v>2</v>
      </c>
      <c r="AG2" s="11"/>
      <c r="AH2" s="11" t="s">
        <v>0</v>
      </c>
      <c r="AI2" s="11"/>
    </row>
    <row r="3" spans="1:35" ht="28.8">
      <c r="A3" s="2" t="s">
        <v>3</v>
      </c>
      <c r="B3" s="2" t="s">
        <v>4</v>
      </c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1"/>
      <c r="J3" s="2" t="s">
        <v>3</v>
      </c>
      <c r="K3" s="2" t="s">
        <v>4</v>
      </c>
      <c r="L3" s="2" t="s">
        <v>3</v>
      </c>
      <c r="M3" s="2" t="s">
        <v>4</v>
      </c>
      <c r="N3" s="2" t="s">
        <v>3</v>
      </c>
      <c r="O3" s="2" t="s">
        <v>4</v>
      </c>
      <c r="P3" s="2" t="s">
        <v>3</v>
      </c>
      <c r="Q3" s="2" t="s">
        <v>4</v>
      </c>
      <c r="R3" s="1"/>
      <c r="S3" s="2" t="s">
        <v>3</v>
      </c>
      <c r="T3" s="2" t="s">
        <v>4</v>
      </c>
      <c r="U3" s="2" t="s">
        <v>3</v>
      </c>
      <c r="V3" s="2" t="s">
        <v>4</v>
      </c>
      <c r="W3" s="2" t="s">
        <v>3</v>
      </c>
      <c r="X3" s="2" t="s">
        <v>4</v>
      </c>
      <c r="Y3" s="2" t="s">
        <v>3</v>
      </c>
      <c r="Z3" s="2" t="s">
        <v>4</v>
      </c>
      <c r="AB3" s="2" t="s">
        <v>3</v>
      </c>
      <c r="AC3" s="2" t="s">
        <v>4</v>
      </c>
      <c r="AD3" s="2" t="s">
        <v>3</v>
      </c>
      <c r="AE3" s="2" t="s">
        <v>4</v>
      </c>
      <c r="AF3" s="2" t="s">
        <v>3</v>
      </c>
      <c r="AG3" s="2" t="s">
        <v>4</v>
      </c>
      <c r="AH3" s="2" t="s">
        <v>3</v>
      </c>
      <c r="AI3" s="2" t="s">
        <v>4</v>
      </c>
    </row>
    <row r="4" spans="1:35">
      <c r="A4" s="5">
        <f>TablesHandover!A4</f>
        <v>0</v>
      </c>
      <c r="B4" s="5">
        <f>TablesHandover!B4</f>
        <v>0</v>
      </c>
      <c r="C4" s="9">
        <f>TablesHandover!C4-$A4</f>
        <v>0</v>
      </c>
      <c r="D4" s="9">
        <f>TablesHandover!D4-$B4</f>
        <v>0</v>
      </c>
      <c r="E4" s="9">
        <f>TablesHandover!E4-$A4</f>
        <v>0</v>
      </c>
      <c r="F4" s="9">
        <f>TablesHandover!F4-$B4</f>
        <v>0</v>
      </c>
      <c r="G4" s="9">
        <f>TablesHandover!G4-$A4</f>
        <v>0</v>
      </c>
      <c r="H4" s="9">
        <f>TablesHandover!H4-$B4</f>
        <v>0</v>
      </c>
      <c r="I4" s="5"/>
      <c r="J4" s="5">
        <f>TablesHandover!J4</f>
        <v>0</v>
      </c>
      <c r="K4" s="5">
        <f>TablesHandover!K4</f>
        <v>0</v>
      </c>
      <c r="L4" s="9">
        <f>TablesHandover!L4-$J4</f>
        <v>0</v>
      </c>
      <c r="M4" s="9">
        <f>TablesHandover!M4-$K4</f>
        <v>0</v>
      </c>
      <c r="N4" s="9">
        <f>TablesHandover!N4-$J4</f>
        <v>0</v>
      </c>
      <c r="O4" s="9">
        <f>TablesHandover!O4-$K4</f>
        <v>0</v>
      </c>
      <c r="P4" s="9">
        <f>TablesHandover!P4-$J4</f>
        <v>0</v>
      </c>
      <c r="Q4" s="9">
        <f>TablesHandover!Q4-$K4</f>
        <v>0</v>
      </c>
      <c r="R4" s="5"/>
      <c r="S4" s="5">
        <f>TablesHandover!S4</f>
        <v>0</v>
      </c>
      <c r="T4" s="5">
        <f>TablesHandover!T4</f>
        <v>0</v>
      </c>
      <c r="U4" s="9">
        <f>TablesHandover!U4-$S4</f>
        <v>0</v>
      </c>
      <c r="V4" s="9">
        <f>TablesHandover!V4-$T4</f>
        <v>0</v>
      </c>
      <c r="W4" s="9">
        <f>TablesHandover!W4-$S4</f>
        <v>0</v>
      </c>
      <c r="X4" s="9">
        <f>TablesHandover!X4-$T4</f>
        <v>0</v>
      </c>
      <c r="Y4" s="9">
        <f>TablesHandover!Y4-$S4</f>
        <v>0</v>
      </c>
      <c r="Z4" s="9">
        <f>TablesHandover!Z4-$T4</f>
        <v>0</v>
      </c>
      <c r="AB4" s="5">
        <f>TablesHandover!AB4</f>
        <v>0</v>
      </c>
      <c r="AC4" s="5">
        <f>TablesHandover!AC4</f>
        <v>0</v>
      </c>
      <c r="AD4" s="9">
        <f>TablesHandover!AD4-$AB4</f>
        <v>0</v>
      </c>
      <c r="AE4" s="9">
        <f>TablesHandover!AE4-$AC4</f>
        <v>0</v>
      </c>
      <c r="AF4" s="9">
        <f>TablesHandover!AF4-$AB4</f>
        <v>0</v>
      </c>
      <c r="AG4" s="9">
        <f>TablesHandover!AG4-$AC4</f>
        <v>0</v>
      </c>
      <c r="AH4" s="9">
        <f>TablesHandover!AH4-$AB4</f>
        <v>0</v>
      </c>
      <c r="AI4" s="9">
        <f>TablesHandover!AI4-$AC4</f>
        <v>0</v>
      </c>
    </row>
    <row r="5" spans="1:35">
      <c r="A5" s="5">
        <f>TablesHandover!A5</f>
        <v>0</v>
      </c>
      <c r="B5" s="5">
        <f>TablesHandover!B5</f>
        <v>0</v>
      </c>
      <c r="C5" s="9">
        <f>TablesHandover!C5-$A5</f>
        <v>0</v>
      </c>
      <c r="D5" s="9">
        <f>TablesHandover!D5-$B5</f>
        <v>0</v>
      </c>
      <c r="E5" s="9">
        <f>TablesHandover!E5-$A5</f>
        <v>0</v>
      </c>
      <c r="F5" s="9">
        <f>TablesHandover!F5-$B5</f>
        <v>0</v>
      </c>
      <c r="G5" s="9">
        <f>TablesHandover!G5-$A5</f>
        <v>0</v>
      </c>
      <c r="H5" s="9">
        <f>TablesHandover!H5-$B5</f>
        <v>0</v>
      </c>
      <c r="I5" s="5"/>
      <c r="J5" s="5">
        <f>TablesHandover!J5</f>
        <v>0</v>
      </c>
      <c r="K5" s="5">
        <f>TablesHandover!K5</f>
        <v>0</v>
      </c>
      <c r="L5" s="9">
        <f>TablesHandover!L5-$J5</f>
        <v>0</v>
      </c>
      <c r="M5" s="9">
        <f>TablesHandover!M5-$K5</f>
        <v>0</v>
      </c>
      <c r="N5" s="9">
        <f>TablesHandover!N5-$J5</f>
        <v>0</v>
      </c>
      <c r="O5" s="9">
        <f>TablesHandover!O5-$K5</f>
        <v>0</v>
      </c>
      <c r="P5" s="9">
        <f>TablesHandover!P5-$J5</f>
        <v>0</v>
      </c>
      <c r="Q5" s="9">
        <f>TablesHandover!Q5-$K5</f>
        <v>0</v>
      </c>
      <c r="R5" s="5"/>
      <c r="S5" s="5">
        <f>TablesHandover!S5</f>
        <v>0</v>
      </c>
      <c r="T5" s="5">
        <f>TablesHandover!T5</f>
        <v>0</v>
      </c>
      <c r="U5" s="9">
        <f>TablesHandover!U5-S5</f>
        <v>0</v>
      </c>
      <c r="V5" s="9">
        <f>TablesHandover!V5-$T5</f>
        <v>0</v>
      </c>
      <c r="W5" s="9">
        <f>TablesHandover!W5-U5</f>
        <v>0</v>
      </c>
      <c r="X5" s="9">
        <f>TablesHandover!X5-$T5</f>
        <v>0</v>
      </c>
      <c r="Y5" s="9">
        <f>TablesHandover!Y5-W5</f>
        <v>0</v>
      </c>
      <c r="Z5" s="9">
        <f>TablesHandover!Z5-$T5</f>
        <v>0</v>
      </c>
      <c r="AB5" s="5">
        <f>TablesHandover!AB5</f>
        <v>0</v>
      </c>
      <c r="AC5" s="5">
        <f>TablesHandover!AC5</f>
        <v>0</v>
      </c>
      <c r="AD5" s="9">
        <f>TablesHandover!AD5-$AB5</f>
        <v>0</v>
      </c>
      <c r="AE5" s="9">
        <f>TablesHandover!AE5-$AC5</f>
        <v>0</v>
      </c>
      <c r="AF5" s="9">
        <f>TablesHandover!AF5-$AB5</f>
        <v>0</v>
      </c>
      <c r="AG5" s="9">
        <f>TablesHandover!AG5-$AC5</f>
        <v>0</v>
      </c>
      <c r="AH5" s="9">
        <f>TablesHandover!AH5-$AB5</f>
        <v>0</v>
      </c>
      <c r="AI5" s="9">
        <f>TablesHandover!AI5-$AC5</f>
        <v>0</v>
      </c>
    </row>
    <row r="6" spans="1:35">
      <c r="A6" s="5">
        <f>TablesHandover!A6</f>
        <v>0</v>
      </c>
      <c r="B6" s="5">
        <f>TablesHandover!B6</f>
        <v>0</v>
      </c>
      <c r="C6" s="9">
        <f>TablesHandover!C6-$A6</f>
        <v>0</v>
      </c>
      <c r="D6" s="9">
        <f>TablesHandover!D6-$B6</f>
        <v>0</v>
      </c>
      <c r="E6" s="9">
        <f>TablesHandover!E6-$A6</f>
        <v>0</v>
      </c>
      <c r="F6" s="9">
        <f>TablesHandover!F6-$B6</f>
        <v>0</v>
      </c>
      <c r="G6" s="9">
        <f>TablesHandover!G6-$A6</f>
        <v>0</v>
      </c>
      <c r="H6" s="9">
        <f>TablesHandover!H6-$B6</f>
        <v>0</v>
      </c>
      <c r="I6" s="5"/>
      <c r="J6" s="5">
        <f>TablesHandover!J6</f>
        <v>0</v>
      </c>
      <c r="K6" s="5">
        <f>TablesHandover!K6</f>
        <v>0</v>
      </c>
      <c r="L6" s="9">
        <f>TablesHandover!L6-$J6</f>
        <v>0</v>
      </c>
      <c r="M6" s="9">
        <f>TablesHandover!M6-$K6</f>
        <v>0</v>
      </c>
      <c r="N6" s="9">
        <f>TablesHandover!N6-$J6</f>
        <v>0</v>
      </c>
      <c r="O6" s="9">
        <f>TablesHandover!O6-$K6</f>
        <v>0</v>
      </c>
      <c r="P6" s="9">
        <f>TablesHandover!P6-$J6</f>
        <v>0</v>
      </c>
      <c r="Q6" s="9">
        <f>TablesHandover!Q6-$K6</f>
        <v>0</v>
      </c>
      <c r="R6" s="5"/>
      <c r="S6" s="5">
        <f>TablesHandover!S6</f>
        <v>0</v>
      </c>
      <c r="T6" s="5">
        <f>TablesHandover!T6</f>
        <v>0</v>
      </c>
      <c r="U6" s="9">
        <f>TablesHandover!U6-S6</f>
        <v>0</v>
      </c>
      <c r="V6" s="9">
        <f>TablesHandover!V6-$T6</f>
        <v>0</v>
      </c>
      <c r="W6" s="9">
        <f>TablesHandover!W6-U6</f>
        <v>0</v>
      </c>
      <c r="X6" s="9">
        <f>TablesHandover!X6-$T6</f>
        <v>0</v>
      </c>
      <c r="Y6" s="9">
        <f>TablesHandover!Y6-W6</f>
        <v>0</v>
      </c>
      <c r="Z6" s="9">
        <f>TablesHandover!Z6-$T6</f>
        <v>0</v>
      </c>
      <c r="AB6" s="5">
        <f>TablesHandover!AB6</f>
        <v>0</v>
      </c>
      <c r="AC6" s="5">
        <f>TablesHandover!AC6</f>
        <v>0</v>
      </c>
      <c r="AD6" s="9">
        <f>TablesHandover!AD6-$AB6</f>
        <v>0</v>
      </c>
      <c r="AE6" s="9">
        <f>TablesHandover!AE6-$AC6</f>
        <v>0</v>
      </c>
      <c r="AF6" s="9">
        <f>TablesHandover!AF6-$AB6</f>
        <v>0</v>
      </c>
      <c r="AG6" s="9">
        <f>TablesHandover!AG6-$AC6</f>
        <v>0</v>
      </c>
      <c r="AH6" s="9">
        <f>TablesHandover!AH6-$AB6</f>
        <v>0</v>
      </c>
      <c r="AI6" s="9">
        <f>TablesHandover!AI6-$AC6</f>
        <v>0</v>
      </c>
    </row>
    <row r="7" spans="1:35">
      <c r="A7" s="5">
        <f>TablesHandover!A7</f>
        <v>0</v>
      </c>
      <c r="B7" s="5">
        <f>TablesHandover!B7</f>
        <v>0</v>
      </c>
      <c r="C7" s="9">
        <f>TablesHandover!C7-$A7</f>
        <v>0</v>
      </c>
      <c r="D7" s="9">
        <f>TablesHandover!D7-$B7</f>
        <v>0</v>
      </c>
      <c r="E7" s="9">
        <f>TablesHandover!E7-$A7</f>
        <v>0</v>
      </c>
      <c r="F7" s="9">
        <f>TablesHandover!F7-$B7</f>
        <v>0</v>
      </c>
      <c r="G7" s="9">
        <f>TablesHandover!G7-$A7</f>
        <v>0</v>
      </c>
      <c r="H7" s="9">
        <f>TablesHandover!H7-$B7</f>
        <v>0</v>
      </c>
      <c r="I7" s="5"/>
      <c r="J7" s="5">
        <f>TablesHandover!J7</f>
        <v>0</v>
      </c>
      <c r="K7" s="5">
        <f>TablesHandover!K7</f>
        <v>0</v>
      </c>
      <c r="L7" s="9">
        <f>TablesHandover!L7-$J7</f>
        <v>0</v>
      </c>
      <c r="M7" s="9">
        <f>TablesHandover!M7-$K7</f>
        <v>0</v>
      </c>
      <c r="N7" s="9">
        <f>TablesHandover!N7-$J7</f>
        <v>0</v>
      </c>
      <c r="O7" s="9">
        <f>TablesHandover!O7-$K7</f>
        <v>0</v>
      </c>
      <c r="P7" s="9">
        <f>TablesHandover!P7-$J7</f>
        <v>0</v>
      </c>
      <c r="Q7" s="9">
        <f>TablesHandover!Q7-$K7</f>
        <v>0</v>
      </c>
      <c r="R7" s="5"/>
      <c r="S7" s="5">
        <f>TablesHandover!S7</f>
        <v>0</v>
      </c>
      <c r="T7" s="5">
        <f>TablesHandover!T7</f>
        <v>0</v>
      </c>
      <c r="U7" s="9">
        <f>TablesHandover!U7-S7</f>
        <v>0</v>
      </c>
      <c r="V7" s="9">
        <f>TablesHandover!V7-$T7</f>
        <v>0</v>
      </c>
      <c r="W7" s="9">
        <f>TablesHandover!W7-U7</f>
        <v>0</v>
      </c>
      <c r="X7" s="9">
        <f>TablesHandover!X7-$T7</f>
        <v>0</v>
      </c>
      <c r="Y7" s="9">
        <f>TablesHandover!Y7-W7</f>
        <v>0</v>
      </c>
      <c r="Z7" s="9">
        <f>TablesHandover!Z7-$T7</f>
        <v>0</v>
      </c>
      <c r="AB7" s="5">
        <f>TablesHandover!AB7</f>
        <v>0</v>
      </c>
      <c r="AC7" s="5">
        <f>TablesHandover!AC7</f>
        <v>0</v>
      </c>
      <c r="AD7" s="9">
        <f>TablesHandover!AD7-$AB7</f>
        <v>0</v>
      </c>
      <c r="AE7" s="9">
        <f>TablesHandover!AE7-$AC7</f>
        <v>0</v>
      </c>
      <c r="AF7" s="9">
        <f>TablesHandover!AF7-$AB7</f>
        <v>0</v>
      </c>
      <c r="AG7" s="9">
        <f>TablesHandover!AG7-$AC7</f>
        <v>0</v>
      </c>
      <c r="AH7" s="9">
        <f>TablesHandover!AH7-$AB7</f>
        <v>0</v>
      </c>
      <c r="AI7" s="9">
        <f>TablesHandover!AI7-$AC7</f>
        <v>0</v>
      </c>
    </row>
    <row r="8" spans="1:35">
      <c r="A8" s="5">
        <f>TablesHandover!A8</f>
        <v>0</v>
      </c>
      <c r="B8" s="5">
        <f>TablesHandover!B8</f>
        <v>0</v>
      </c>
      <c r="C8" s="9">
        <f>TablesHandover!C8-$A8</f>
        <v>0</v>
      </c>
      <c r="D8" s="9">
        <f>TablesHandover!D8-$B8</f>
        <v>0</v>
      </c>
      <c r="E8" s="9">
        <f>TablesHandover!E8-$A8</f>
        <v>0</v>
      </c>
      <c r="F8" s="9">
        <f>TablesHandover!F8-$B8</f>
        <v>0</v>
      </c>
      <c r="G8" s="9">
        <f>TablesHandover!G8-$A8</f>
        <v>0</v>
      </c>
      <c r="H8" s="9">
        <f>TablesHandover!H8-$B8</f>
        <v>0</v>
      </c>
      <c r="I8" s="5"/>
      <c r="J8" s="5">
        <f>TablesHandover!J8</f>
        <v>0</v>
      </c>
      <c r="K8" s="5">
        <f>TablesHandover!K8</f>
        <v>0</v>
      </c>
      <c r="L8" s="9">
        <f>TablesHandover!L8-$J8</f>
        <v>0</v>
      </c>
      <c r="M8" s="9">
        <f>TablesHandover!M8-$K8</f>
        <v>0</v>
      </c>
      <c r="N8" s="9">
        <f>TablesHandover!N8-$J8</f>
        <v>0</v>
      </c>
      <c r="O8" s="9">
        <f>TablesHandover!O8-$K8</f>
        <v>0</v>
      </c>
      <c r="P8" s="9">
        <f>TablesHandover!P8-$J8</f>
        <v>0</v>
      </c>
      <c r="Q8" s="9">
        <f>TablesHandover!Q8-$K8</f>
        <v>0</v>
      </c>
      <c r="R8" s="5"/>
      <c r="S8" s="5">
        <f>TablesHandover!S8</f>
        <v>0</v>
      </c>
      <c r="T8" s="5">
        <f>TablesHandover!T8</f>
        <v>0</v>
      </c>
      <c r="U8" s="9">
        <f>TablesHandover!U8-S8</f>
        <v>0</v>
      </c>
      <c r="V8" s="9">
        <f>TablesHandover!V8-$T8</f>
        <v>0</v>
      </c>
      <c r="W8" s="9">
        <f>TablesHandover!W8-U8</f>
        <v>0</v>
      </c>
      <c r="X8" s="9">
        <f>TablesHandover!X8-$T8</f>
        <v>0</v>
      </c>
      <c r="Y8" s="9">
        <f>TablesHandover!Y8-W8</f>
        <v>0</v>
      </c>
      <c r="Z8" s="9">
        <f>TablesHandover!Z8-$T8</f>
        <v>0</v>
      </c>
      <c r="AB8" s="5">
        <f>TablesHandover!AB8</f>
        <v>0</v>
      </c>
      <c r="AC8" s="5">
        <f>TablesHandover!AC8</f>
        <v>0</v>
      </c>
      <c r="AD8" s="9">
        <f>TablesHandover!AD8-$AB8</f>
        <v>0</v>
      </c>
      <c r="AE8" s="9">
        <f>TablesHandover!AE8-$AC8</f>
        <v>0</v>
      </c>
      <c r="AF8" s="9">
        <f>TablesHandover!AF8-$AB8</f>
        <v>0</v>
      </c>
      <c r="AG8" s="9">
        <f>TablesHandover!AG8-$AC8</f>
        <v>0</v>
      </c>
      <c r="AH8" s="9">
        <f>TablesHandover!AH8-$AB8</f>
        <v>0</v>
      </c>
      <c r="AI8" s="9">
        <f>TablesHandover!AI8-$AC8</f>
        <v>0</v>
      </c>
    </row>
    <row r="9" spans="1:35">
      <c r="A9" s="5">
        <f>TablesHandover!A9</f>
        <v>0</v>
      </c>
      <c r="B9" s="5">
        <f>TablesHandover!B9</f>
        <v>0</v>
      </c>
      <c r="C9" s="9">
        <f>TablesHandover!C9-$A9</f>
        <v>0</v>
      </c>
      <c r="D9" s="9">
        <f>TablesHandover!D9-$B9</f>
        <v>0</v>
      </c>
      <c r="E9" s="9">
        <f>TablesHandover!E9-$A9</f>
        <v>0</v>
      </c>
      <c r="F9" s="9">
        <f>TablesHandover!F9-$B9</f>
        <v>0</v>
      </c>
      <c r="G9" s="9">
        <f>TablesHandover!G9-$A9</f>
        <v>0</v>
      </c>
      <c r="H9" s="9">
        <f>TablesHandover!H9-$B9</f>
        <v>0</v>
      </c>
      <c r="I9" s="5"/>
      <c r="J9" s="5">
        <f>TablesHandover!J9</f>
        <v>0</v>
      </c>
      <c r="K9" s="5">
        <f>TablesHandover!K9</f>
        <v>0</v>
      </c>
      <c r="L9" s="9">
        <f>TablesHandover!L9-$J9</f>
        <v>0</v>
      </c>
      <c r="M9" s="9">
        <f>TablesHandover!M9-$K9</f>
        <v>0</v>
      </c>
      <c r="N9" s="9">
        <f>TablesHandover!N9-$J9</f>
        <v>0</v>
      </c>
      <c r="O9" s="9">
        <f>TablesHandover!O9-$K9</f>
        <v>0</v>
      </c>
      <c r="P9" s="9">
        <f>TablesHandover!P9-$J9</f>
        <v>0</v>
      </c>
      <c r="Q9" s="9">
        <f>TablesHandover!Q9-$K9</f>
        <v>0</v>
      </c>
      <c r="R9" s="5"/>
      <c r="S9" s="5">
        <f>TablesHandover!S9</f>
        <v>0</v>
      </c>
      <c r="T9" s="5">
        <f>TablesHandover!T9</f>
        <v>0</v>
      </c>
      <c r="U9" s="9">
        <f>TablesHandover!U9-S9</f>
        <v>0</v>
      </c>
      <c r="V9" s="9">
        <f>TablesHandover!V9-$T9</f>
        <v>0</v>
      </c>
      <c r="W9" s="9">
        <f>TablesHandover!W9-U9</f>
        <v>0</v>
      </c>
      <c r="X9" s="9">
        <f>TablesHandover!X9-$T9</f>
        <v>0</v>
      </c>
      <c r="Y9" s="9">
        <f>TablesHandover!Y9-W9</f>
        <v>0</v>
      </c>
      <c r="Z9" s="9">
        <f>TablesHandover!Z9-$T9</f>
        <v>0</v>
      </c>
      <c r="AB9" s="5">
        <f>TablesHandover!AB9</f>
        <v>0</v>
      </c>
      <c r="AC9" s="5">
        <f>TablesHandover!AC9</f>
        <v>0</v>
      </c>
      <c r="AD9" s="9">
        <f>TablesHandover!AD9-$AB9</f>
        <v>0</v>
      </c>
      <c r="AE9" s="9">
        <f>TablesHandover!AE9-$AC9</f>
        <v>0</v>
      </c>
      <c r="AF9" s="9">
        <f>TablesHandover!AF9-$AB9</f>
        <v>0</v>
      </c>
      <c r="AG9" s="9">
        <f>TablesHandover!AG9-$AC9</f>
        <v>0</v>
      </c>
      <c r="AH9" s="9">
        <f>TablesHandover!AH9-$AB9</f>
        <v>0</v>
      </c>
      <c r="AI9" s="9">
        <f>TablesHandover!AI9-$AC9</f>
        <v>0</v>
      </c>
    </row>
    <row r="10" spans="1:35">
      <c r="A10" s="5">
        <f>TablesHandover!A10</f>
        <v>0</v>
      </c>
      <c r="B10" s="5">
        <f>TablesHandover!B10</f>
        <v>0</v>
      </c>
      <c r="C10" s="9">
        <f>TablesHandover!C10-$A10</f>
        <v>0</v>
      </c>
      <c r="D10" s="9">
        <f>TablesHandover!D10-$B10</f>
        <v>0</v>
      </c>
      <c r="E10" s="9">
        <f>TablesHandover!E10-$A10</f>
        <v>0</v>
      </c>
      <c r="F10" s="9">
        <f>TablesHandover!F10-$B10</f>
        <v>0</v>
      </c>
      <c r="G10" s="9">
        <f>TablesHandover!G10-$A10</f>
        <v>0</v>
      </c>
      <c r="H10" s="9">
        <f>TablesHandover!H10-$B10</f>
        <v>0</v>
      </c>
      <c r="I10" s="5"/>
      <c r="J10" s="5">
        <f>TablesHandover!J10</f>
        <v>0</v>
      </c>
      <c r="K10" s="5">
        <f>TablesHandover!K10</f>
        <v>0</v>
      </c>
      <c r="L10" s="9">
        <f>TablesHandover!L10-$J10</f>
        <v>0</v>
      </c>
      <c r="M10" s="9">
        <f>TablesHandover!M10-$K10</f>
        <v>0</v>
      </c>
      <c r="N10" s="9">
        <f>TablesHandover!N10-$J10</f>
        <v>0</v>
      </c>
      <c r="O10" s="9">
        <f>TablesHandover!O10-$K10</f>
        <v>0</v>
      </c>
      <c r="P10" s="9">
        <f>TablesHandover!P10-$J10</f>
        <v>0</v>
      </c>
      <c r="Q10" s="9">
        <f>TablesHandover!Q10-$K10</f>
        <v>0</v>
      </c>
      <c r="R10" s="5"/>
      <c r="S10" s="5">
        <f>TablesHandover!S10</f>
        <v>0</v>
      </c>
      <c r="T10" s="5">
        <f>TablesHandover!T10</f>
        <v>0</v>
      </c>
      <c r="U10" s="9">
        <f>TablesHandover!U10-S10</f>
        <v>0</v>
      </c>
      <c r="V10" s="9">
        <f>TablesHandover!V10-$T10</f>
        <v>0</v>
      </c>
      <c r="W10" s="9">
        <f>TablesHandover!W10-U10</f>
        <v>0</v>
      </c>
      <c r="X10" s="9">
        <f>TablesHandover!X10-$T10</f>
        <v>0</v>
      </c>
      <c r="Y10" s="9">
        <f>TablesHandover!Y10-W10</f>
        <v>0</v>
      </c>
      <c r="Z10" s="9">
        <f>TablesHandover!Z10-$T10</f>
        <v>0</v>
      </c>
      <c r="AB10" s="5">
        <f>TablesHandover!AB10</f>
        <v>0</v>
      </c>
      <c r="AC10" s="5">
        <f>TablesHandover!AC10</f>
        <v>0</v>
      </c>
      <c r="AD10" s="9">
        <f>TablesHandover!AD10-$AB10</f>
        <v>0</v>
      </c>
      <c r="AE10" s="9">
        <f>TablesHandover!AE10-$AC10</f>
        <v>0</v>
      </c>
      <c r="AF10" s="9">
        <f>TablesHandover!AF10-$AB10</f>
        <v>0</v>
      </c>
      <c r="AG10" s="9">
        <f>TablesHandover!AG10-$AC10</f>
        <v>0</v>
      </c>
      <c r="AH10" s="9">
        <f>TablesHandover!AH10-$AB10</f>
        <v>0</v>
      </c>
      <c r="AI10" s="9">
        <f>TablesHandover!AI10-$AC10</f>
        <v>0</v>
      </c>
    </row>
    <row r="11" spans="1:35">
      <c r="A11" s="5">
        <f>TablesHandover!A11</f>
        <v>0</v>
      </c>
      <c r="B11" s="5">
        <f>TablesHandover!B11</f>
        <v>0</v>
      </c>
      <c r="C11" s="9">
        <f>TablesHandover!C11-$A11</f>
        <v>0</v>
      </c>
      <c r="D11" s="9">
        <f>TablesHandover!D11-$B11</f>
        <v>0</v>
      </c>
      <c r="E11" s="9">
        <f>TablesHandover!E11-$A11</f>
        <v>0</v>
      </c>
      <c r="F11" s="9">
        <f>TablesHandover!F11-$B11</f>
        <v>0</v>
      </c>
      <c r="G11" s="9">
        <f>TablesHandover!G11-$A11</f>
        <v>0</v>
      </c>
      <c r="H11" s="9">
        <f>TablesHandover!H11-$B11</f>
        <v>0</v>
      </c>
      <c r="I11" s="5"/>
      <c r="J11" s="5">
        <f>TablesHandover!J11</f>
        <v>0</v>
      </c>
      <c r="K11" s="5">
        <f>TablesHandover!K11</f>
        <v>0</v>
      </c>
      <c r="L11" s="9">
        <f>TablesHandover!L11-$J11</f>
        <v>0</v>
      </c>
      <c r="M11" s="9">
        <f>TablesHandover!M11-$K11</f>
        <v>0</v>
      </c>
      <c r="N11" s="9">
        <f>TablesHandover!N11-$J11</f>
        <v>0</v>
      </c>
      <c r="O11" s="9">
        <f>TablesHandover!O11-$K11</f>
        <v>0</v>
      </c>
      <c r="P11" s="9">
        <f>TablesHandover!P11-$J11</f>
        <v>0</v>
      </c>
      <c r="Q11" s="9">
        <f>TablesHandover!Q11-$K11</f>
        <v>0</v>
      </c>
      <c r="R11" s="5"/>
      <c r="S11" s="5">
        <f>TablesHandover!S11</f>
        <v>0</v>
      </c>
      <c r="T11" s="5">
        <f>TablesHandover!T11</f>
        <v>0</v>
      </c>
      <c r="U11" s="9">
        <f>TablesHandover!U11-S11</f>
        <v>0</v>
      </c>
      <c r="V11" s="9">
        <f>TablesHandover!V11-$T11</f>
        <v>0</v>
      </c>
      <c r="W11" s="9">
        <f>TablesHandover!W11-U11</f>
        <v>0</v>
      </c>
      <c r="X11" s="9">
        <f>TablesHandover!X11-$T11</f>
        <v>0</v>
      </c>
      <c r="Y11" s="9">
        <f>TablesHandover!Y11-W11</f>
        <v>0</v>
      </c>
      <c r="Z11" s="9">
        <f>TablesHandover!Z11-$T11</f>
        <v>0</v>
      </c>
      <c r="AB11" s="5">
        <f>TablesHandover!AB11</f>
        <v>0</v>
      </c>
      <c r="AC11" s="5">
        <f>TablesHandover!AC11</f>
        <v>0</v>
      </c>
      <c r="AD11" s="9">
        <f>TablesHandover!AD11-$AB11</f>
        <v>0</v>
      </c>
      <c r="AE11" s="9">
        <f>TablesHandover!AE11-$AC11</f>
        <v>0</v>
      </c>
      <c r="AF11" s="9">
        <f>TablesHandover!AF11-$AB11</f>
        <v>0</v>
      </c>
      <c r="AG11" s="9">
        <f>TablesHandover!AG11-$AC11</f>
        <v>0</v>
      </c>
      <c r="AH11" s="9">
        <f>TablesHandover!AH11-$AB11</f>
        <v>0</v>
      </c>
      <c r="AI11" s="9">
        <f>TablesHandover!AI11-$AC11</f>
        <v>0</v>
      </c>
    </row>
    <row r="12" spans="1:35">
      <c r="A12" s="5">
        <f>TablesHandover!A12</f>
        <v>0</v>
      </c>
      <c r="B12" s="5">
        <f>TablesHandover!B12</f>
        <v>0</v>
      </c>
      <c r="C12" s="9">
        <f>TablesHandover!C12-$A12</f>
        <v>0</v>
      </c>
      <c r="D12" s="9">
        <f>TablesHandover!D12-$B12</f>
        <v>0</v>
      </c>
      <c r="E12" s="9">
        <f>TablesHandover!E12-$A12</f>
        <v>0</v>
      </c>
      <c r="F12" s="9">
        <f>TablesHandover!F12-$B12</f>
        <v>0</v>
      </c>
      <c r="G12" s="9">
        <f>TablesHandover!G12-$A12</f>
        <v>0</v>
      </c>
      <c r="H12" s="9">
        <f>TablesHandover!H12-$B12</f>
        <v>0</v>
      </c>
      <c r="I12" s="5"/>
      <c r="J12" s="5">
        <f>TablesHandover!J12</f>
        <v>0</v>
      </c>
      <c r="K12" s="5">
        <f>TablesHandover!K12</f>
        <v>0</v>
      </c>
      <c r="L12" s="9">
        <f>TablesHandover!L12-$J12</f>
        <v>0</v>
      </c>
      <c r="M12" s="9">
        <f>TablesHandover!M12-$K12</f>
        <v>0</v>
      </c>
      <c r="N12" s="9">
        <f>TablesHandover!N12-$J12</f>
        <v>0</v>
      </c>
      <c r="O12" s="9">
        <f>TablesHandover!O12-$K12</f>
        <v>0</v>
      </c>
      <c r="P12" s="9">
        <f>TablesHandover!P12-$J12</f>
        <v>0</v>
      </c>
      <c r="Q12" s="9">
        <f>TablesHandover!Q12-$K12</f>
        <v>0</v>
      </c>
      <c r="R12" s="5"/>
      <c r="S12" s="5">
        <f>TablesHandover!S12</f>
        <v>0</v>
      </c>
      <c r="T12" s="5">
        <f>TablesHandover!T12</f>
        <v>0</v>
      </c>
      <c r="U12" s="9">
        <f>TablesHandover!U12-S12</f>
        <v>0</v>
      </c>
      <c r="V12" s="9">
        <f>TablesHandover!V12-$T12</f>
        <v>0</v>
      </c>
      <c r="W12" s="9">
        <f>TablesHandover!W12-U12</f>
        <v>0</v>
      </c>
      <c r="X12" s="9">
        <f>TablesHandover!X12-$T12</f>
        <v>0</v>
      </c>
      <c r="Y12" s="9">
        <f>TablesHandover!Y12-W12</f>
        <v>0</v>
      </c>
      <c r="Z12" s="9">
        <f>TablesHandover!Z12-$T12</f>
        <v>0</v>
      </c>
      <c r="AB12" s="5">
        <f>TablesHandover!AB12</f>
        <v>0</v>
      </c>
      <c r="AC12" s="5">
        <f>TablesHandover!AC12</f>
        <v>0</v>
      </c>
      <c r="AD12" s="9">
        <f>TablesHandover!AD12-$AB12</f>
        <v>0</v>
      </c>
      <c r="AE12" s="9">
        <f>TablesHandover!AE12-$AC12</f>
        <v>0</v>
      </c>
      <c r="AF12" s="9">
        <f>TablesHandover!AF12-$AB12</f>
        <v>0</v>
      </c>
      <c r="AG12" s="9">
        <f>TablesHandover!AG12-$AC12</f>
        <v>0</v>
      </c>
      <c r="AH12" s="9">
        <f>TablesHandover!AH12-$AB12</f>
        <v>0</v>
      </c>
      <c r="AI12" s="9">
        <f>TablesHandover!AI12-$AC12</f>
        <v>0</v>
      </c>
    </row>
    <row r="13" spans="1:35">
      <c r="A13" s="5">
        <f>TablesHandover!A13</f>
        <v>0</v>
      </c>
      <c r="B13" s="5">
        <f>TablesHandover!B13</f>
        <v>0</v>
      </c>
      <c r="C13" s="9">
        <f>TablesHandover!C13-$A13</f>
        <v>0</v>
      </c>
      <c r="D13" s="9">
        <f>TablesHandover!D13-$B13</f>
        <v>0</v>
      </c>
      <c r="E13" s="9">
        <f>TablesHandover!E13-$A13</f>
        <v>0</v>
      </c>
      <c r="F13" s="9">
        <f>TablesHandover!F13-$B13</f>
        <v>0</v>
      </c>
      <c r="G13" s="9">
        <f>TablesHandover!G13-$A13</f>
        <v>0</v>
      </c>
      <c r="H13" s="9">
        <f>TablesHandover!H13-$B13</f>
        <v>0</v>
      </c>
      <c r="I13" s="5"/>
      <c r="J13" s="5">
        <f>TablesHandover!J13</f>
        <v>0</v>
      </c>
      <c r="K13" s="5">
        <f>TablesHandover!K13</f>
        <v>0</v>
      </c>
      <c r="L13" s="9">
        <f>TablesHandover!L13-$J13</f>
        <v>0</v>
      </c>
      <c r="M13" s="9">
        <f>TablesHandover!M13-$K13</f>
        <v>0</v>
      </c>
      <c r="N13" s="9">
        <f>TablesHandover!N13-$J13</f>
        <v>0</v>
      </c>
      <c r="O13" s="9">
        <f>TablesHandover!O13-$K13</f>
        <v>0</v>
      </c>
      <c r="P13" s="9">
        <f>TablesHandover!P13-$J13</f>
        <v>0</v>
      </c>
      <c r="Q13" s="9">
        <f>TablesHandover!Q13-$K13</f>
        <v>0</v>
      </c>
      <c r="R13" s="5"/>
      <c r="S13" s="5">
        <f>TablesHandover!S13</f>
        <v>0</v>
      </c>
      <c r="T13" s="5">
        <f>TablesHandover!T13</f>
        <v>0</v>
      </c>
      <c r="U13" s="9">
        <f>TablesHandover!U13-S13</f>
        <v>0</v>
      </c>
      <c r="V13" s="9">
        <f>TablesHandover!V13-$T13</f>
        <v>0</v>
      </c>
      <c r="W13" s="9">
        <f>TablesHandover!W13-U13</f>
        <v>0</v>
      </c>
      <c r="X13" s="9">
        <f>TablesHandover!X13-$T13</f>
        <v>0</v>
      </c>
      <c r="Y13" s="9">
        <f>TablesHandover!Y13-W13</f>
        <v>0</v>
      </c>
      <c r="Z13" s="9">
        <f>TablesHandover!Z13-$T13</f>
        <v>0</v>
      </c>
      <c r="AB13" s="5">
        <f>TablesHandover!AB13</f>
        <v>0</v>
      </c>
      <c r="AC13" s="5">
        <f>TablesHandover!AC13</f>
        <v>0</v>
      </c>
      <c r="AD13" s="9">
        <f>TablesHandover!AD13-$AB13</f>
        <v>0</v>
      </c>
      <c r="AE13" s="9">
        <f>TablesHandover!AE13-$AC13</f>
        <v>0</v>
      </c>
      <c r="AF13" s="9">
        <f>TablesHandover!AF13-$AB13</f>
        <v>0</v>
      </c>
      <c r="AG13" s="9">
        <f>TablesHandover!AG13-$AC13</f>
        <v>0</v>
      </c>
      <c r="AH13" s="9">
        <f>TablesHandover!AH13-$AB13</f>
        <v>0</v>
      </c>
      <c r="AI13" s="9">
        <f>TablesHandover!AI13-$AC13</f>
        <v>0</v>
      </c>
    </row>
    <row r="14" spans="1:35" ht="14.4">
      <c r="A14" s="3">
        <f>SUM(A4:A13)/10</f>
        <v>0</v>
      </c>
      <c r="B14" s="3">
        <f>SUM(B4:B13)/10</f>
        <v>0</v>
      </c>
      <c r="C14" s="7">
        <f t="shared" ref="C14:H14" si="0">((SUM(C4:C13)/10))</f>
        <v>0</v>
      </c>
      <c r="D14" s="7">
        <f t="shared" si="0"/>
        <v>0</v>
      </c>
      <c r="E14" s="7">
        <f t="shared" si="0"/>
        <v>0</v>
      </c>
      <c r="F14" s="7">
        <f t="shared" si="0"/>
        <v>0</v>
      </c>
      <c r="G14" s="7">
        <f t="shared" si="0"/>
        <v>0</v>
      </c>
      <c r="H14" s="7">
        <f t="shared" si="0"/>
        <v>0</v>
      </c>
      <c r="I14" s="5"/>
      <c r="J14" s="3">
        <f>SUM(J4:J13)/10</f>
        <v>0</v>
      </c>
      <c r="K14" s="3">
        <f>SUM(K4:K13)/10</f>
        <v>0</v>
      </c>
      <c r="L14" s="7">
        <f>((SUM(L4:L13)/10))</f>
        <v>0</v>
      </c>
      <c r="M14" s="7">
        <f>((SUM(M4:M13)/10))</f>
        <v>0</v>
      </c>
      <c r="N14" s="7">
        <f t="shared" ref="N14:Q14" si="1">((SUM(N4:N13)/10))</f>
        <v>0</v>
      </c>
      <c r="O14" s="7">
        <f t="shared" si="1"/>
        <v>0</v>
      </c>
      <c r="P14" s="7">
        <f t="shared" si="1"/>
        <v>0</v>
      </c>
      <c r="Q14" s="7">
        <f t="shared" si="1"/>
        <v>0</v>
      </c>
      <c r="R14" s="1"/>
      <c r="S14" s="3">
        <f>SUM(S4:S13)/10</f>
        <v>0</v>
      </c>
      <c r="T14" s="3">
        <f>SUM(T4:T13)/10</f>
        <v>0</v>
      </c>
      <c r="U14" s="7">
        <f>((SUM(U4:U13)/10))</f>
        <v>0</v>
      </c>
      <c r="V14" s="7">
        <f t="shared" ref="V14:Z14" si="2">((SUM(V4:V13)/10))</f>
        <v>0</v>
      </c>
      <c r="W14" s="7">
        <f t="shared" si="2"/>
        <v>0</v>
      </c>
      <c r="X14" s="7">
        <f t="shared" si="2"/>
        <v>0</v>
      </c>
      <c r="Y14" s="7">
        <f t="shared" si="2"/>
        <v>0</v>
      </c>
      <c r="Z14" s="7">
        <f t="shared" si="2"/>
        <v>0</v>
      </c>
      <c r="AB14" s="3">
        <f>SUM(AB4:AB13)/10</f>
        <v>0</v>
      </c>
      <c r="AC14" s="3">
        <f>SUM(AC4:AC13)/10</f>
        <v>0</v>
      </c>
      <c r="AD14" s="7">
        <f>((SUM(AD4:AD13)/10))</f>
        <v>0</v>
      </c>
      <c r="AE14" s="7">
        <f t="shared" ref="AE14:AI14" si="3">((SUM(AE4:AE13)/10))</f>
        <v>0</v>
      </c>
      <c r="AF14" s="7">
        <f t="shared" si="3"/>
        <v>0</v>
      </c>
      <c r="AG14" s="7">
        <f t="shared" si="3"/>
        <v>0</v>
      </c>
      <c r="AH14" s="7">
        <f t="shared" si="3"/>
        <v>0</v>
      </c>
      <c r="AI14" s="7">
        <f t="shared" si="3"/>
        <v>0</v>
      </c>
    </row>
    <row r="15" spans="1:35">
      <c r="A15" s="1"/>
      <c r="B15" s="1"/>
      <c r="C15" s="1"/>
      <c r="D15" s="1"/>
      <c r="E15" s="1"/>
      <c r="F15" s="1"/>
      <c r="G15" s="1"/>
      <c r="H15" s="1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1"/>
      <c r="AC15" s="1"/>
      <c r="AD15" s="1"/>
      <c r="AE15" s="1"/>
      <c r="AF15" s="1"/>
      <c r="AG15" s="1"/>
      <c r="AH15" s="1"/>
      <c r="AI15" s="1"/>
    </row>
    <row r="16" spans="1:35">
      <c r="A16" s="13" t="s">
        <v>11</v>
      </c>
      <c r="B16" s="13"/>
      <c r="C16" s="13"/>
      <c r="D16" s="13"/>
      <c r="E16" s="13"/>
      <c r="F16" s="13"/>
      <c r="G16" s="13"/>
      <c r="H16" s="13"/>
      <c r="I16" s="1"/>
      <c r="J16" s="13" t="s">
        <v>12</v>
      </c>
      <c r="K16" s="13"/>
      <c r="L16" s="13"/>
      <c r="M16" s="13"/>
      <c r="N16" s="13"/>
      <c r="O16" s="13"/>
      <c r="P16" s="13"/>
      <c r="Q16" s="13"/>
      <c r="R16" s="1"/>
      <c r="S16" s="13" t="s">
        <v>13</v>
      </c>
      <c r="T16" s="13"/>
      <c r="U16" s="13"/>
      <c r="V16" s="13"/>
      <c r="W16" s="13"/>
      <c r="X16" s="13"/>
      <c r="Y16" s="13"/>
      <c r="Z16" s="13"/>
      <c r="AB16" s="13" t="s">
        <v>14</v>
      </c>
      <c r="AC16" s="13"/>
      <c r="AD16" s="13"/>
      <c r="AE16" s="13"/>
      <c r="AF16" s="13"/>
      <c r="AG16" s="13"/>
      <c r="AH16" s="13"/>
      <c r="AI16" s="13"/>
    </row>
    <row r="17" spans="1:35" ht="14.4">
      <c r="A17" s="16" t="s">
        <v>42</v>
      </c>
      <c r="B17" s="12"/>
      <c r="C17" s="11" t="s">
        <v>1</v>
      </c>
      <c r="D17" s="11"/>
      <c r="E17" s="11" t="s">
        <v>2</v>
      </c>
      <c r="F17" s="11"/>
      <c r="G17" s="11" t="s">
        <v>0</v>
      </c>
      <c r="H17" s="11"/>
      <c r="I17" s="1"/>
      <c r="J17" s="16" t="s">
        <v>42</v>
      </c>
      <c r="K17" s="12"/>
      <c r="L17" s="11" t="s">
        <v>1</v>
      </c>
      <c r="M17" s="11"/>
      <c r="N17" s="11" t="s">
        <v>2</v>
      </c>
      <c r="O17" s="11"/>
      <c r="P17" s="11" t="s">
        <v>0</v>
      </c>
      <c r="Q17" s="11"/>
      <c r="R17" s="1"/>
      <c r="S17" s="16" t="s">
        <v>42</v>
      </c>
      <c r="T17" s="12"/>
      <c r="U17" s="11" t="s">
        <v>1</v>
      </c>
      <c r="V17" s="11"/>
      <c r="W17" s="11" t="s">
        <v>2</v>
      </c>
      <c r="X17" s="11"/>
      <c r="Y17" s="11" t="s">
        <v>0</v>
      </c>
      <c r="Z17" s="11"/>
      <c r="AB17" s="16" t="s">
        <v>42</v>
      </c>
      <c r="AC17" s="12"/>
      <c r="AD17" s="11" t="s">
        <v>1</v>
      </c>
      <c r="AE17" s="11"/>
      <c r="AF17" s="11" t="s">
        <v>2</v>
      </c>
      <c r="AG17" s="11"/>
      <c r="AH17" s="11" t="s">
        <v>0</v>
      </c>
      <c r="AI17" s="11"/>
    </row>
    <row r="18" spans="1:35" ht="28.8">
      <c r="A18" s="2" t="s">
        <v>3</v>
      </c>
      <c r="B18" s="2" t="s">
        <v>4</v>
      </c>
      <c r="C18" s="2" t="s">
        <v>3</v>
      </c>
      <c r="D18" s="2" t="s">
        <v>4</v>
      </c>
      <c r="E18" s="2" t="s">
        <v>3</v>
      </c>
      <c r="F18" s="2" t="s">
        <v>4</v>
      </c>
      <c r="G18" s="2" t="s">
        <v>3</v>
      </c>
      <c r="H18" s="2" t="s">
        <v>4</v>
      </c>
      <c r="I18" s="1"/>
      <c r="J18" s="2" t="s">
        <v>3</v>
      </c>
      <c r="K18" s="2" t="s">
        <v>4</v>
      </c>
      <c r="L18" s="2" t="s">
        <v>3</v>
      </c>
      <c r="M18" s="2" t="s">
        <v>4</v>
      </c>
      <c r="N18" s="2" t="s">
        <v>3</v>
      </c>
      <c r="O18" s="2" t="s">
        <v>4</v>
      </c>
      <c r="P18" s="2" t="s">
        <v>3</v>
      </c>
      <c r="Q18" s="2" t="s">
        <v>4</v>
      </c>
      <c r="R18" s="1"/>
      <c r="S18" s="2" t="s">
        <v>3</v>
      </c>
      <c r="T18" s="2" t="s">
        <v>4</v>
      </c>
      <c r="U18" s="2" t="s">
        <v>3</v>
      </c>
      <c r="V18" s="2" t="s">
        <v>4</v>
      </c>
      <c r="W18" s="2" t="s">
        <v>3</v>
      </c>
      <c r="X18" s="2" t="s">
        <v>4</v>
      </c>
      <c r="Y18" s="2" t="s">
        <v>3</v>
      </c>
      <c r="Z18" s="2" t="s">
        <v>4</v>
      </c>
      <c r="AB18" s="2" t="s">
        <v>3</v>
      </c>
      <c r="AC18" s="2" t="s">
        <v>4</v>
      </c>
      <c r="AD18" s="2" t="s">
        <v>3</v>
      </c>
      <c r="AE18" s="2" t="s">
        <v>4</v>
      </c>
      <c r="AF18" s="2" t="s">
        <v>3</v>
      </c>
      <c r="AG18" s="2" t="s">
        <v>4</v>
      </c>
      <c r="AH18" s="2" t="s">
        <v>3</v>
      </c>
      <c r="AI18" s="2" t="s">
        <v>4</v>
      </c>
    </row>
    <row r="19" spans="1:35">
      <c r="A19" s="5">
        <f>TablesHandover!A19</f>
        <v>0</v>
      </c>
      <c r="B19" s="5">
        <f>TablesHandover!B19</f>
        <v>0</v>
      </c>
      <c r="C19" s="9">
        <f>TablesHandover!C19-$A19</f>
        <v>0</v>
      </c>
      <c r="D19" s="9">
        <f>TablesHandover!D19-$B19</f>
        <v>0</v>
      </c>
      <c r="E19" s="9">
        <f>TablesHandover!E19-$A19</f>
        <v>0</v>
      </c>
      <c r="F19" s="9">
        <f>TablesHandover!F19-$B19</f>
        <v>0</v>
      </c>
      <c r="G19" s="9">
        <f>TablesHandover!G19-$A19</f>
        <v>0</v>
      </c>
      <c r="H19" s="9">
        <f>TablesHandover!H19-$B19</f>
        <v>0</v>
      </c>
      <c r="I19" s="1"/>
      <c r="J19" s="5">
        <f>TablesHandover!J19</f>
        <v>0</v>
      </c>
      <c r="K19" s="5">
        <f>TablesHandover!K19</f>
        <v>0</v>
      </c>
      <c r="L19" s="9">
        <f>TablesHandover!L19-$J19</f>
        <v>0</v>
      </c>
      <c r="M19" s="9">
        <f>TablesHandover!M19-$K19</f>
        <v>0</v>
      </c>
      <c r="N19" s="9">
        <f>TablesHandover!N19-$J19</f>
        <v>0</v>
      </c>
      <c r="O19" s="9">
        <f>TablesHandover!O19-$K19</f>
        <v>0</v>
      </c>
      <c r="P19" s="9">
        <f>TablesHandover!P19-$J19</f>
        <v>0</v>
      </c>
      <c r="Q19" s="9">
        <f>TablesHandover!Q19-$K19</f>
        <v>0</v>
      </c>
      <c r="R19" s="5"/>
      <c r="S19" s="5">
        <f>TablesHandover!S19</f>
        <v>0</v>
      </c>
      <c r="T19" s="5">
        <f>TablesHandover!T19</f>
        <v>0</v>
      </c>
      <c r="U19" s="9">
        <f>TablesHandover!U19-$S19</f>
        <v>0</v>
      </c>
      <c r="V19" s="9">
        <f>TablesHandover!V19-$T19</f>
        <v>0</v>
      </c>
      <c r="W19" s="9">
        <f>TablesHandover!W19-$S19</f>
        <v>0</v>
      </c>
      <c r="X19" s="9">
        <f>TablesHandover!X19-$T19</f>
        <v>0</v>
      </c>
      <c r="Y19" s="9">
        <f>TablesHandover!Y19-$S19</f>
        <v>0</v>
      </c>
      <c r="Z19" s="9">
        <f>TablesHandover!Z19-$T19</f>
        <v>0</v>
      </c>
      <c r="AB19" s="5">
        <f>TablesHandover!AB19</f>
        <v>0</v>
      </c>
      <c r="AC19" s="5">
        <f>TablesHandover!AC19</f>
        <v>0</v>
      </c>
      <c r="AD19" s="9">
        <f>TablesHandover!AD19-$AB19</f>
        <v>0</v>
      </c>
      <c r="AE19" s="9">
        <f>TablesHandover!AE19-$AC19</f>
        <v>0</v>
      </c>
      <c r="AF19" s="9">
        <f>TablesHandover!AF19-$AB19</f>
        <v>0</v>
      </c>
      <c r="AG19" s="9">
        <f>TablesHandover!AG19-$AC19</f>
        <v>0</v>
      </c>
      <c r="AH19" s="9">
        <f>TablesHandover!AH19-$AB19</f>
        <v>0</v>
      </c>
      <c r="AI19" s="9">
        <f>TablesHandover!AI19-$AC19</f>
        <v>0</v>
      </c>
    </row>
    <row r="20" spans="1:35">
      <c r="A20" s="5">
        <f>TablesHandover!A20</f>
        <v>0</v>
      </c>
      <c r="B20" s="5">
        <f>TablesHandover!B20</f>
        <v>0</v>
      </c>
      <c r="C20" s="9">
        <f>TablesHandover!C20-$A20</f>
        <v>0</v>
      </c>
      <c r="D20" s="9">
        <f>TablesHandover!D20-$B20</f>
        <v>0</v>
      </c>
      <c r="E20" s="9">
        <f>TablesHandover!E20-$A20</f>
        <v>0</v>
      </c>
      <c r="F20" s="9">
        <f>TablesHandover!F20-$B20</f>
        <v>0</v>
      </c>
      <c r="G20" s="9">
        <f>TablesHandover!G20-$A20</f>
        <v>0</v>
      </c>
      <c r="H20" s="9">
        <f>TablesHandover!H20-$B20</f>
        <v>0</v>
      </c>
      <c r="I20" s="1"/>
      <c r="J20" s="5">
        <f>TablesHandover!J20</f>
        <v>0</v>
      </c>
      <c r="K20" s="5">
        <f>TablesHandover!K20</f>
        <v>0</v>
      </c>
      <c r="L20" s="9">
        <f>TablesHandover!L20-$J20</f>
        <v>0</v>
      </c>
      <c r="M20" s="9">
        <f>TablesHandover!M20-$K20</f>
        <v>0</v>
      </c>
      <c r="N20" s="9">
        <f>TablesHandover!N20-$J20</f>
        <v>0</v>
      </c>
      <c r="O20" s="9">
        <f>TablesHandover!O20-$K20</f>
        <v>0</v>
      </c>
      <c r="P20" s="9">
        <f>TablesHandover!P20-$J20</f>
        <v>0</v>
      </c>
      <c r="Q20" s="9">
        <f>TablesHandover!Q20-$K20</f>
        <v>0</v>
      </c>
      <c r="R20" s="5"/>
      <c r="S20" s="5">
        <f>TablesHandover!S20</f>
        <v>0</v>
      </c>
      <c r="T20" s="5">
        <f>TablesHandover!T20</f>
        <v>0</v>
      </c>
      <c r="U20" s="9">
        <f>TablesHandover!U20-$S20</f>
        <v>0</v>
      </c>
      <c r="V20" s="9">
        <f>TablesHandover!V20-$T20</f>
        <v>0</v>
      </c>
      <c r="W20" s="9">
        <f>TablesHandover!W20-$S20</f>
        <v>0</v>
      </c>
      <c r="X20" s="9">
        <f>TablesHandover!X20-$T20</f>
        <v>0</v>
      </c>
      <c r="Y20" s="9">
        <f>TablesHandover!Y20-$S20</f>
        <v>0</v>
      </c>
      <c r="Z20" s="9">
        <f>TablesHandover!Z20-$T20</f>
        <v>0</v>
      </c>
      <c r="AB20" s="5">
        <f>TablesHandover!AB20</f>
        <v>0</v>
      </c>
      <c r="AC20" s="5">
        <f>TablesHandover!AC20</f>
        <v>0</v>
      </c>
      <c r="AD20" s="9">
        <f>TablesHandover!AD20-$AB20</f>
        <v>0</v>
      </c>
      <c r="AE20" s="9">
        <f>TablesHandover!AE20-$AC20</f>
        <v>0</v>
      </c>
      <c r="AF20" s="9">
        <f>TablesHandover!AF20-$AB20</f>
        <v>0</v>
      </c>
      <c r="AG20" s="9">
        <f>TablesHandover!AG20-$AC20</f>
        <v>0</v>
      </c>
      <c r="AH20" s="9">
        <f>TablesHandover!AH20-$AB20</f>
        <v>0</v>
      </c>
      <c r="AI20" s="9">
        <f>TablesHandover!AI20-$AC20</f>
        <v>0</v>
      </c>
    </row>
    <row r="21" spans="1:35">
      <c r="A21" s="5">
        <f>TablesHandover!A21</f>
        <v>0</v>
      </c>
      <c r="B21" s="5">
        <f>TablesHandover!B21</f>
        <v>0</v>
      </c>
      <c r="C21" s="9">
        <f>TablesHandover!C21-$A21</f>
        <v>0</v>
      </c>
      <c r="D21" s="9">
        <f>TablesHandover!D21-$B21</f>
        <v>0</v>
      </c>
      <c r="E21" s="9">
        <f>TablesHandover!E21-$A21</f>
        <v>0</v>
      </c>
      <c r="F21" s="9">
        <f>TablesHandover!F21-$B21</f>
        <v>0</v>
      </c>
      <c r="G21" s="9">
        <f>TablesHandover!G21-$A21</f>
        <v>0</v>
      </c>
      <c r="H21" s="9">
        <f>TablesHandover!H21-$B21</f>
        <v>0</v>
      </c>
      <c r="I21" s="5"/>
      <c r="J21" s="5">
        <f>TablesHandover!J21</f>
        <v>0</v>
      </c>
      <c r="K21" s="5">
        <f>TablesHandover!K21</f>
        <v>0</v>
      </c>
      <c r="L21" s="9">
        <f>TablesHandover!L21-$J21</f>
        <v>0</v>
      </c>
      <c r="M21" s="9">
        <f>TablesHandover!M21-$K21</f>
        <v>0</v>
      </c>
      <c r="N21" s="9">
        <f>TablesHandover!N21-$J21</f>
        <v>0</v>
      </c>
      <c r="O21" s="9">
        <f>TablesHandover!O21-$K21</f>
        <v>0</v>
      </c>
      <c r="P21" s="9">
        <f>TablesHandover!P21-$J21</f>
        <v>0</v>
      </c>
      <c r="Q21" s="9">
        <f>TablesHandover!Q21-$K21</f>
        <v>0</v>
      </c>
      <c r="R21" s="5"/>
      <c r="S21" s="5">
        <f>TablesHandover!S21</f>
        <v>0</v>
      </c>
      <c r="T21" s="5">
        <f>TablesHandover!T21</f>
        <v>0</v>
      </c>
      <c r="U21" s="9">
        <f>TablesHandover!U21-$S21</f>
        <v>0</v>
      </c>
      <c r="V21" s="9">
        <f>TablesHandover!V21-$T21</f>
        <v>0</v>
      </c>
      <c r="W21" s="9">
        <f>TablesHandover!W21-$S21</f>
        <v>0</v>
      </c>
      <c r="X21" s="9">
        <f>TablesHandover!X21-$T21</f>
        <v>0</v>
      </c>
      <c r="Y21" s="9">
        <f>TablesHandover!Y21-$S21</f>
        <v>0</v>
      </c>
      <c r="Z21" s="9">
        <f>TablesHandover!Z21-$T21</f>
        <v>0</v>
      </c>
      <c r="AB21" s="5">
        <f>TablesHandover!AB21</f>
        <v>0</v>
      </c>
      <c r="AC21" s="5">
        <f>TablesHandover!AC21</f>
        <v>0</v>
      </c>
      <c r="AD21" s="9">
        <f>TablesHandover!AD21-$AB21</f>
        <v>0</v>
      </c>
      <c r="AE21" s="9">
        <f>TablesHandover!AE21-$AC21</f>
        <v>0</v>
      </c>
      <c r="AF21" s="9">
        <f>TablesHandover!AF21-$AB21</f>
        <v>0</v>
      </c>
      <c r="AG21" s="9">
        <f>TablesHandover!AG21-$AC21</f>
        <v>0</v>
      </c>
      <c r="AH21" s="9">
        <f>TablesHandover!AH21-$AB21</f>
        <v>0</v>
      </c>
      <c r="AI21" s="9">
        <f>TablesHandover!AI21-$AC21</f>
        <v>0</v>
      </c>
    </row>
    <row r="22" spans="1:35">
      <c r="A22" s="5">
        <f>TablesHandover!A22</f>
        <v>0</v>
      </c>
      <c r="B22" s="5">
        <f>TablesHandover!B22</f>
        <v>0</v>
      </c>
      <c r="C22" s="9">
        <f>TablesHandover!C22-$A22</f>
        <v>0</v>
      </c>
      <c r="D22" s="9">
        <f>TablesHandover!D22-$B22</f>
        <v>0</v>
      </c>
      <c r="E22" s="9">
        <f>TablesHandover!E22-$A22</f>
        <v>0</v>
      </c>
      <c r="F22" s="9">
        <f>TablesHandover!F22-$B22</f>
        <v>0</v>
      </c>
      <c r="G22" s="9">
        <f>TablesHandover!G22-$A22</f>
        <v>0</v>
      </c>
      <c r="H22" s="9">
        <f>TablesHandover!H22-$B22</f>
        <v>0</v>
      </c>
      <c r="I22" s="5"/>
      <c r="J22" s="5">
        <f>TablesHandover!J22</f>
        <v>0</v>
      </c>
      <c r="K22" s="5">
        <f>TablesHandover!K22</f>
        <v>0</v>
      </c>
      <c r="L22" s="9">
        <f>TablesHandover!L22-$J22</f>
        <v>0</v>
      </c>
      <c r="M22" s="9">
        <f>TablesHandover!M22-$K22</f>
        <v>0</v>
      </c>
      <c r="N22" s="9">
        <f>TablesHandover!N22-$J22</f>
        <v>0</v>
      </c>
      <c r="O22" s="9">
        <f>TablesHandover!O22-$K22</f>
        <v>0</v>
      </c>
      <c r="P22" s="9">
        <f>TablesHandover!P22-$J22</f>
        <v>0</v>
      </c>
      <c r="Q22" s="9">
        <f>TablesHandover!Q22-$K22</f>
        <v>0</v>
      </c>
      <c r="R22" s="5"/>
      <c r="S22" s="5">
        <f>TablesHandover!S22</f>
        <v>0</v>
      </c>
      <c r="T22" s="5">
        <f>TablesHandover!T22</f>
        <v>0</v>
      </c>
      <c r="U22" s="9">
        <f>TablesHandover!U22-$S22</f>
        <v>0</v>
      </c>
      <c r="V22" s="9">
        <f>TablesHandover!V22-$T22</f>
        <v>0</v>
      </c>
      <c r="W22" s="9">
        <f>TablesHandover!W22-$S22</f>
        <v>0</v>
      </c>
      <c r="X22" s="9">
        <f>TablesHandover!X22-$T22</f>
        <v>0</v>
      </c>
      <c r="Y22" s="9">
        <f>TablesHandover!Y22-$S22</f>
        <v>0</v>
      </c>
      <c r="Z22" s="9">
        <f>TablesHandover!Z22-$T22</f>
        <v>0</v>
      </c>
      <c r="AB22" s="5">
        <f>TablesHandover!AB22</f>
        <v>0</v>
      </c>
      <c r="AC22" s="5">
        <f>TablesHandover!AC22</f>
        <v>0</v>
      </c>
      <c r="AD22" s="9">
        <f>TablesHandover!AD22-$AB22</f>
        <v>0</v>
      </c>
      <c r="AE22" s="9">
        <f>TablesHandover!AE22-$AC22</f>
        <v>0</v>
      </c>
      <c r="AF22" s="9">
        <f>TablesHandover!AF22-$AB22</f>
        <v>0</v>
      </c>
      <c r="AG22" s="9">
        <f>TablesHandover!AG22-$AC22</f>
        <v>0</v>
      </c>
      <c r="AH22" s="9">
        <f>TablesHandover!AH22-$AB22</f>
        <v>0</v>
      </c>
      <c r="AI22" s="9">
        <f>TablesHandover!AI22-$AC22</f>
        <v>0</v>
      </c>
    </row>
    <row r="23" spans="1:35">
      <c r="A23" s="5">
        <f>TablesHandover!A23</f>
        <v>0</v>
      </c>
      <c r="B23" s="5">
        <f>TablesHandover!B23</f>
        <v>0</v>
      </c>
      <c r="C23" s="9">
        <f>TablesHandover!C23-$A23</f>
        <v>0</v>
      </c>
      <c r="D23" s="9">
        <f>TablesHandover!D23-$B23</f>
        <v>0</v>
      </c>
      <c r="E23" s="9">
        <f>TablesHandover!E23-$A23</f>
        <v>0</v>
      </c>
      <c r="F23" s="9">
        <f>TablesHandover!F23-$B23</f>
        <v>0</v>
      </c>
      <c r="G23" s="9">
        <f>TablesHandover!G23-$A23</f>
        <v>0</v>
      </c>
      <c r="H23" s="9">
        <f>TablesHandover!H23-$B23</f>
        <v>0</v>
      </c>
      <c r="I23" s="5"/>
      <c r="J23" s="5">
        <f>TablesHandover!J23</f>
        <v>0</v>
      </c>
      <c r="K23" s="5">
        <f>TablesHandover!K23</f>
        <v>0</v>
      </c>
      <c r="L23" s="9">
        <f>TablesHandover!L23-$J23</f>
        <v>0</v>
      </c>
      <c r="M23" s="9">
        <f>TablesHandover!M23-$K23</f>
        <v>0</v>
      </c>
      <c r="N23" s="9">
        <f>TablesHandover!N23-$J23</f>
        <v>0</v>
      </c>
      <c r="O23" s="9">
        <f>TablesHandover!O23-$K23</f>
        <v>0</v>
      </c>
      <c r="P23" s="9">
        <f>TablesHandover!P23-$J23</f>
        <v>0</v>
      </c>
      <c r="Q23" s="9">
        <f>TablesHandover!Q23-$K23</f>
        <v>0</v>
      </c>
      <c r="R23" s="5"/>
      <c r="S23" s="5">
        <f>TablesHandover!S23</f>
        <v>0</v>
      </c>
      <c r="T23" s="5">
        <f>TablesHandover!T23</f>
        <v>0</v>
      </c>
      <c r="U23" s="9">
        <f>TablesHandover!U23-$S23</f>
        <v>0</v>
      </c>
      <c r="V23" s="9">
        <f>TablesHandover!V23-$T23</f>
        <v>0</v>
      </c>
      <c r="W23" s="9">
        <f>TablesHandover!W23-$S23</f>
        <v>0</v>
      </c>
      <c r="X23" s="9">
        <f>TablesHandover!X23-$T23</f>
        <v>0</v>
      </c>
      <c r="Y23" s="9">
        <f>TablesHandover!Y23-$S23</f>
        <v>0</v>
      </c>
      <c r="Z23" s="9">
        <f>TablesHandover!Z23-$T23</f>
        <v>0</v>
      </c>
      <c r="AB23" s="5">
        <f>TablesHandover!AB23</f>
        <v>0</v>
      </c>
      <c r="AC23" s="5">
        <f>TablesHandover!AC23</f>
        <v>0</v>
      </c>
      <c r="AD23" s="9">
        <f>TablesHandover!AD23-$AB23</f>
        <v>0</v>
      </c>
      <c r="AE23" s="9">
        <f>TablesHandover!AE23-$AC23</f>
        <v>0</v>
      </c>
      <c r="AF23" s="9">
        <f>TablesHandover!AF23-$AB23</f>
        <v>0</v>
      </c>
      <c r="AG23" s="9">
        <f>TablesHandover!AG23-$AC23</f>
        <v>0</v>
      </c>
      <c r="AH23" s="9">
        <f>TablesHandover!AH23-$AB23</f>
        <v>0</v>
      </c>
      <c r="AI23" s="9">
        <f>TablesHandover!AI23-$AC23</f>
        <v>0</v>
      </c>
    </row>
    <row r="24" spans="1:35">
      <c r="A24" s="5">
        <f>TablesHandover!A24</f>
        <v>0</v>
      </c>
      <c r="B24" s="5">
        <f>TablesHandover!B24</f>
        <v>0</v>
      </c>
      <c r="C24" s="9">
        <f>TablesHandover!C24-$A24</f>
        <v>0</v>
      </c>
      <c r="D24" s="9">
        <f>TablesHandover!D24-$B24</f>
        <v>0</v>
      </c>
      <c r="E24" s="9">
        <f>TablesHandover!E24-$A24</f>
        <v>0</v>
      </c>
      <c r="F24" s="9">
        <f>TablesHandover!F24-$B24</f>
        <v>0</v>
      </c>
      <c r="G24" s="9">
        <f>TablesHandover!G24-$A24</f>
        <v>0</v>
      </c>
      <c r="H24" s="9">
        <f>TablesHandover!H24-$B24</f>
        <v>0</v>
      </c>
      <c r="I24" s="5"/>
      <c r="J24" s="5">
        <f>TablesHandover!J24</f>
        <v>0</v>
      </c>
      <c r="K24" s="5">
        <f>TablesHandover!K24</f>
        <v>0</v>
      </c>
      <c r="L24" s="9">
        <f>TablesHandover!L24-$J24</f>
        <v>0</v>
      </c>
      <c r="M24" s="9">
        <f>TablesHandover!M24-$K24</f>
        <v>0</v>
      </c>
      <c r="N24" s="9">
        <f>TablesHandover!N24-$J24</f>
        <v>0</v>
      </c>
      <c r="O24" s="9">
        <f>TablesHandover!O24-$K24</f>
        <v>0</v>
      </c>
      <c r="P24" s="9">
        <f>TablesHandover!P24-$J24</f>
        <v>0</v>
      </c>
      <c r="Q24" s="9">
        <f>TablesHandover!Q24-$K24</f>
        <v>0</v>
      </c>
      <c r="R24" s="5"/>
      <c r="S24" s="5">
        <f>TablesHandover!S24</f>
        <v>0</v>
      </c>
      <c r="T24" s="5">
        <f>TablesHandover!T24</f>
        <v>0</v>
      </c>
      <c r="U24" s="9">
        <f>TablesHandover!U24-$S24</f>
        <v>0</v>
      </c>
      <c r="V24" s="9">
        <f>TablesHandover!V24-$T24</f>
        <v>0</v>
      </c>
      <c r="W24" s="9">
        <f>TablesHandover!W24-$S24</f>
        <v>0</v>
      </c>
      <c r="X24" s="9">
        <f>TablesHandover!X24-$T24</f>
        <v>0</v>
      </c>
      <c r="Y24" s="9">
        <f>TablesHandover!Y24-$S24</f>
        <v>0</v>
      </c>
      <c r="Z24" s="9">
        <f>TablesHandover!Z24-$T24</f>
        <v>0</v>
      </c>
      <c r="AB24" s="5">
        <f>TablesHandover!AB24</f>
        <v>0</v>
      </c>
      <c r="AC24" s="5">
        <f>TablesHandover!AC24</f>
        <v>0</v>
      </c>
      <c r="AD24" s="9">
        <f>TablesHandover!AD24-$AB24</f>
        <v>0</v>
      </c>
      <c r="AE24" s="9">
        <f>TablesHandover!AE24-$AC24</f>
        <v>0</v>
      </c>
      <c r="AF24" s="9">
        <f>TablesHandover!AF24-$AB24</f>
        <v>0</v>
      </c>
      <c r="AG24" s="9">
        <f>TablesHandover!AG24-$AC24</f>
        <v>0</v>
      </c>
      <c r="AH24" s="9">
        <f>TablesHandover!AH24-$AB24</f>
        <v>0</v>
      </c>
      <c r="AI24" s="9">
        <f>TablesHandover!AI24-$AC24</f>
        <v>0</v>
      </c>
    </row>
    <row r="25" spans="1:35">
      <c r="A25" s="5">
        <f>TablesHandover!A25</f>
        <v>0</v>
      </c>
      <c r="B25" s="5">
        <f>TablesHandover!B25</f>
        <v>0</v>
      </c>
      <c r="C25" s="9">
        <f>TablesHandover!C25-$A25</f>
        <v>0</v>
      </c>
      <c r="D25" s="9">
        <f>TablesHandover!D25-$B25</f>
        <v>0</v>
      </c>
      <c r="E25" s="9">
        <f>TablesHandover!E25-$A25</f>
        <v>0</v>
      </c>
      <c r="F25" s="9">
        <f>TablesHandover!F25-$B25</f>
        <v>0</v>
      </c>
      <c r="G25" s="9">
        <f>TablesHandover!G25-$A25</f>
        <v>0</v>
      </c>
      <c r="H25" s="9">
        <f>TablesHandover!H25-$B25</f>
        <v>0</v>
      </c>
      <c r="I25" s="5"/>
      <c r="J25" s="5">
        <f>TablesHandover!J25</f>
        <v>0</v>
      </c>
      <c r="K25" s="5">
        <f>TablesHandover!K25</f>
        <v>0</v>
      </c>
      <c r="L25" s="9">
        <f>TablesHandover!L25-$J25</f>
        <v>0</v>
      </c>
      <c r="M25" s="9">
        <f>TablesHandover!M25-$K25</f>
        <v>0</v>
      </c>
      <c r="N25" s="9">
        <f>TablesHandover!N25-$J25</f>
        <v>0</v>
      </c>
      <c r="O25" s="9">
        <f>TablesHandover!O25-$K25</f>
        <v>0</v>
      </c>
      <c r="P25" s="9">
        <f>TablesHandover!P25-$J25</f>
        <v>0</v>
      </c>
      <c r="Q25" s="9">
        <f>TablesHandover!Q25-$K25</f>
        <v>0</v>
      </c>
      <c r="R25" s="5"/>
      <c r="S25" s="5">
        <f>TablesHandover!S25</f>
        <v>0</v>
      </c>
      <c r="T25" s="5">
        <f>TablesHandover!T25</f>
        <v>0</v>
      </c>
      <c r="U25" s="9">
        <f>TablesHandover!U25-$S25</f>
        <v>0</v>
      </c>
      <c r="V25" s="9">
        <f>TablesHandover!V25-$T25</f>
        <v>0</v>
      </c>
      <c r="W25" s="9">
        <f>TablesHandover!W25-$S25</f>
        <v>0</v>
      </c>
      <c r="X25" s="9">
        <f>TablesHandover!X25-$T25</f>
        <v>0</v>
      </c>
      <c r="Y25" s="9">
        <f>TablesHandover!Y25-$S25</f>
        <v>0</v>
      </c>
      <c r="Z25" s="9">
        <f>TablesHandover!Z25-$T25</f>
        <v>0</v>
      </c>
      <c r="AB25" s="5">
        <f>TablesHandover!AB25</f>
        <v>0</v>
      </c>
      <c r="AC25" s="5">
        <f>TablesHandover!AC25</f>
        <v>0</v>
      </c>
      <c r="AD25" s="9">
        <f>TablesHandover!AD25-$AB25</f>
        <v>0</v>
      </c>
      <c r="AE25" s="9">
        <f>TablesHandover!AE25-$AC25</f>
        <v>0</v>
      </c>
      <c r="AF25" s="9">
        <f>TablesHandover!AF25-$AB25</f>
        <v>0</v>
      </c>
      <c r="AG25" s="9">
        <f>TablesHandover!AG25-$AC25</f>
        <v>0</v>
      </c>
      <c r="AH25" s="9">
        <f>TablesHandover!AH25-$AB25</f>
        <v>0</v>
      </c>
      <c r="AI25" s="9">
        <f>TablesHandover!AI25-$AC25</f>
        <v>0</v>
      </c>
    </row>
    <row r="26" spans="1:35">
      <c r="A26" s="5">
        <f>TablesHandover!A26</f>
        <v>0</v>
      </c>
      <c r="B26" s="5">
        <f>TablesHandover!B26</f>
        <v>0</v>
      </c>
      <c r="C26" s="9">
        <f>TablesHandover!C26-$A26</f>
        <v>0</v>
      </c>
      <c r="D26" s="9">
        <f>TablesHandover!D26-$B26</f>
        <v>0</v>
      </c>
      <c r="E26" s="9">
        <f>TablesHandover!E26-$A26</f>
        <v>0</v>
      </c>
      <c r="F26" s="9">
        <f>TablesHandover!F26-$B26</f>
        <v>0</v>
      </c>
      <c r="G26" s="9">
        <f>TablesHandover!G26-$A26</f>
        <v>0</v>
      </c>
      <c r="H26" s="9">
        <f>TablesHandover!H26-$B26</f>
        <v>0</v>
      </c>
      <c r="I26" s="5"/>
      <c r="J26" s="5">
        <f>TablesHandover!J26</f>
        <v>0</v>
      </c>
      <c r="K26" s="5">
        <f>TablesHandover!K26</f>
        <v>0</v>
      </c>
      <c r="L26" s="9">
        <f>TablesHandover!L26-$J26</f>
        <v>0</v>
      </c>
      <c r="M26" s="9">
        <f>TablesHandover!M26-$K26</f>
        <v>0</v>
      </c>
      <c r="N26" s="9">
        <f>TablesHandover!N26-$J26</f>
        <v>0</v>
      </c>
      <c r="O26" s="9">
        <f>TablesHandover!O26-$K26</f>
        <v>0</v>
      </c>
      <c r="P26" s="9">
        <f>TablesHandover!P26-$J26</f>
        <v>0</v>
      </c>
      <c r="Q26" s="9">
        <f>TablesHandover!Q26-$K26</f>
        <v>0</v>
      </c>
      <c r="R26" s="5"/>
      <c r="S26" s="5">
        <f>TablesHandover!S26</f>
        <v>0</v>
      </c>
      <c r="T26" s="5">
        <f>TablesHandover!T26</f>
        <v>0</v>
      </c>
      <c r="U26" s="9">
        <f>TablesHandover!U26-$S26</f>
        <v>0</v>
      </c>
      <c r="V26" s="9">
        <f>TablesHandover!V26-$T26</f>
        <v>0</v>
      </c>
      <c r="W26" s="9">
        <f>TablesHandover!W26-$S26</f>
        <v>0</v>
      </c>
      <c r="X26" s="9">
        <f>TablesHandover!X26-$T26</f>
        <v>0</v>
      </c>
      <c r="Y26" s="9">
        <f>TablesHandover!Y26-$S26</f>
        <v>0</v>
      </c>
      <c r="Z26" s="9">
        <f>TablesHandover!Z26-$T26</f>
        <v>0</v>
      </c>
      <c r="AB26" s="5">
        <f>TablesHandover!AB26</f>
        <v>0</v>
      </c>
      <c r="AC26" s="5">
        <f>TablesHandover!AC26</f>
        <v>0</v>
      </c>
      <c r="AD26" s="9">
        <f>TablesHandover!AD26-$AB26</f>
        <v>0</v>
      </c>
      <c r="AE26" s="9">
        <f>TablesHandover!AE26-$AC26</f>
        <v>0</v>
      </c>
      <c r="AF26" s="9">
        <f>TablesHandover!AF26-$AB26</f>
        <v>0</v>
      </c>
      <c r="AG26" s="9">
        <f>TablesHandover!AG26-$AC26</f>
        <v>0</v>
      </c>
      <c r="AH26" s="9">
        <f>TablesHandover!AH26-$AB26</f>
        <v>0</v>
      </c>
      <c r="AI26" s="9">
        <f>TablesHandover!AI26-$AC26</f>
        <v>0</v>
      </c>
    </row>
    <row r="27" spans="1:35">
      <c r="A27" s="5">
        <f>TablesHandover!A27</f>
        <v>0</v>
      </c>
      <c r="B27" s="5">
        <f>TablesHandover!B27</f>
        <v>0</v>
      </c>
      <c r="C27" s="9">
        <f>TablesHandover!C27-$A27</f>
        <v>0</v>
      </c>
      <c r="D27" s="9">
        <f>TablesHandover!D27-$B27</f>
        <v>0</v>
      </c>
      <c r="E27" s="9">
        <f>TablesHandover!E27-$A27</f>
        <v>0</v>
      </c>
      <c r="F27" s="9">
        <f>TablesHandover!F27-$B27</f>
        <v>0</v>
      </c>
      <c r="G27" s="9">
        <f>TablesHandover!G27-$A27</f>
        <v>0</v>
      </c>
      <c r="H27" s="9">
        <f>TablesHandover!H27-$B27</f>
        <v>0</v>
      </c>
      <c r="I27" s="5"/>
      <c r="J27" s="5">
        <f>TablesHandover!J27</f>
        <v>0</v>
      </c>
      <c r="K27" s="5">
        <f>TablesHandover!K27</f>
        <v>0</v>
      </c>
      <c r="L27" s="9">
        <f>TablesHandover!L27-$J27</f>
        <v>0</v>
      </c>
      <c r="M27" s="9">
        <f>TablesHandover!M27-$K27</f>
        <v>0</v>
      </c>
      <c r="N27" s="9">
        <f>TablesHandover!N27-$J27</f>
        <v>0</v>
      </c>
      <c r="O27" s="9">
        <f>TablesHandover!O27-$K27</f>
        <v>0</v>
      </c>
      <c r="P27" s="9">
        <f>TablesHandover!P27-$J27</f>
        <v>0</v>
      </c>
      <c r="Q27" s="9">
        <f>TablesHandover!Q27-$K27</f>
        <v>0</v>
      </c>
      <c r="R27" s="5"/>
      <c r="S27" s="5">
        <f>TablesHandover!S27</f>
        <v>0</v>
      </c>
      <c r="T27" s="5">
        <f>TablesHandover!T27</f>
        <v>0</v>
      </c>
      <c r="U27" s="9">
        <f>TablesHandover!U27-$S27</f>
        <v>0</v>
      </c>
      <c r="V27" s="9">
        <f>TablesHandover!V27-$T27</f>
        <v>0</v>
      </c>
      <c r="W27" s="9">
        <f>TablesHandover!W27-$S27</f>
        <v>0</v>
      </c>
      <c r="X27" s="9">
        <f>TablesHandover!X27-$T27</f>
        <v>0</v>
      </c>
      <c r="Y27" s="9">
        <f>TablesHandover!Y27-$S27</f>
        <v>0</v>
      </c>
      <c r="Z27" s="9">
        <f>TablesHandover!Z27-$T27</f>
        <v>0</v>
      </c>
      <c r="AB27" s="5">
        <f>TablesHandover!AB27</f>
        <v>0</v>
      </c>
      <c r="AC27" s="5">
        <f>TablesHandover!AC27</f>
        <v>0</v>
      </c>
      <c r="AD27" s="9">
        <f>TablesHandover!AD27-$AB27</f>
        <v>0</v>
      </c>
      <c r="AE27" s="9">
        <f>TablesHandover!AE27-$AC27</f>
        <v>0</v>
      </c>
      <c r="AF27" s="9">
        <f>TablesHandover!AF27-$AB27</f>
        <v>0</v>
      </c>
      <c r="AG27" s="9">
        <f>TablesHandover!AG27-$AC27</f>
        <v>0</v>
      </c>
      <c r="AH27" s="9">
        <f>TablesHandover!AH27-$AB27</f>
        <v>0</v>
      </c>
      <c r="AI27" s="9">
        <f>TablesHandover!AI27-$AC27</f>
        <v>0</v>
      </c>
    </row>
    <row r="28" spans="1:35">
      <c r="A28" s="5">
        <f>TablesHandover!A28</f>
        <v>0</v>
      </c>
      <c r="B28" s="5">
        <f>TablesHandover!B28</f>
        <v>0</v>
      </c>
      <c r="C28" s="9">
        <f>TablesHandover!C28-$A28</f>
        <v>0</v>
      </c>
      <c r="D28" s="9">
        <f>TablesHandover!D28-$B28</f>
        <v>0</v>
      </c>
      <c r="E28" s="9">
        <f>TablesHandover!E28-$A28</f>
        <v>0</v>
      </c>
      <c r="F28" s="9">
        <f>TablesHandover!F28-$B28</f>
        <v>0</v>
      </c>
      <c r="G28" s="9">
        <f>TablesHandover!G28-$A28</f>
        <v>0</v>
      </c>
      <c r="H28" s="9">
        <f>TablesHandover!H28-$B28</f>
        <v>0</v>
      </c>
      <c r="I28" s="5"/>
      <c r="J28" s="5">
        <f>TablesHandover!J28</f>
        <v>0</v>
      </c>
      <c r="K28" s="5">
        <f>TablesHandover!K28</f>
        <v>0</v>
      </c>
      <c r="L28" s="9">
        <f>TablesHandover!L28-$J28</f>
        <v>0</v>
      </c>
      <c r="M28" s="9">
        <f>TablesHandover!M28-$K28</f>
        <v>0</v>
      </c>
      <c r="N28" s="9">
        <f>TablesHandover!N28-$J28</f>
        <v>0</v>
      </c>
      <c r="O28" s="9">
        <f>TablesHandover!O28-$K28</f>
        <v>0</v>
      </c>
      <c r="P28" s="9">
        <f>TablesHandover!P28-$J28</f>
        <v>0</v>
      </c>
      <c r="Q28" s="9">
        <f>TablesHandover!Q28-$K28</f>
        <v>0</v>
      </c>
      <c r="R28" s="5"/>
      <c r="S28" s="5">
        <f>TablesHandover!S28</f>
        <v>0</v>
      </c>
      <c r="T28" s="5">
        <f>TablesHandover!T28</f>
        <v>0</v>
      </c>
      <c r="U28" s="9">
        <f>TablesHandover!U28-$S28</f>
        <v>0</v>
      </c>
      <c r="V28" s="9">
        <f>TablesHandover!V28-$T28</f>
        <v>0</v>
      </c>
      <c r="W28" s="9">
        <f>TablesHandover!W28-$S28</f>
        <v>0</v>
      </c>
      <c r="X28" s="9">
        <f>TablesHandover!X28-$T28</f>
        <v>0</v>
      </c>
      <c r="Y28" s="9">
        <f>TablesHandover!Y28-$S28</f>
        <v>0</v>
      </c>
      <c r="Z28" s="9">
        <f>TablesHandover!Z28-$T28</f>
        <v>0</v>
      </c>
      <c r="AB28" s="5">
        <f>TablesHandover!AB28</f>
        <v>0</v>
      </c>
      <c r="AC28" s="5">
        <f>TablesHandover!AC28</f>
        <v>0</v>
      </c>
      <c r="AD28" s="9">
        <f>TablesHandover!AD28-$AB28</f>
        <v>0</v>
      </c>
      <c r="AE28" s="9">
        <f>TablesHandover!AE28-$AC28</f>
        <v>0</v>
      </c>
      <c r="AF28" s="9">
        <f>TablesHandover!AF28-$AB28</f>
        <v>0</v>
      </c>
      <c r="AG28" s="9">
        <f>TablesHandover!AG28-$AC28</f>
        <v>0</v>
      </c>
      <c r="AH28" s="9">
        <f>TablesHandover!AH28-$AB28</f>
        <v>0</v>
      </c>
      <c r="AI28" s="9">
        <f>TablesHandover!AI28-$AC28</f>
        <v>0</v>
      </c>
    </row>
    <row r="29" spans="1:35" ht="14.4">
      <c r="A29" s="3">
        <f>SUM(A19:A28)/10</f>
        <v>0</v>
      </c>
      <c r="B29" s="3">
        <f>SUM(B19:B28)/10</f>
        <v>0</v>
      </c>
      <c r="C29" s="7">
        <f t="shared" ref="C29:H29" si="4">((SUM(C19:C28)/10))</f>
        <v>0</v>
      </c>
      <c r="D29" s="7">
        <f t="shared" si="4"/>
        <v>0</v>
      </c>
      <c r="E29" s="7">
        <f t="shared" si="4"/>
        <v>0</v>
      </c>
      <c r="F29" s="7">
        <f t="shared" si="4"/>
        <v>0</v>
      </c>
      <c r="G29" s="7">
        <f t="shared" si="4"/>
        <v>0</v>
      </c>
      <c r="H29" s="7">
        <f t="shared" si="4"/>
        <v>0</v>
      </c>
      <c r="I29" s="5"/>
      <c r="J29" s="3">
        <f>SUM(J19:J28)/10</f>
        <v>0</v>
      </c>
      <c r="K29" s="3">
        <f>SUM(K19:K28)/10</f>
        <v>0</v>
      </c>
      <c r="L29" s="7">
        <f>((SUM(L19:L28)/10))</f>
        <v>0</v>
      </c>
      <c r="M29" s="7">
        <f>((SUM(M19:M28)/10))</f>
        <v>0</v>
      </c>
      <c r="N29" s="7">
        <f t="shared" ref="N29:Q29" si="5">((SUM(N19:N28)/10))</f>
        <v>0</v>
      </c>
      <c r="O29" s="7">
        <f t="shared" si="5"/>
        <v>0</v>
      </c>
      <c r="P29" s="7">
        <f t="shared" si="5"/>
        <v>0</v>
      </c>
      <c r="Q29" s="7">
        <f t="shared" si="5"/>
        <v>0</v>
      </c>
      <c r="R29" s="5"/>
      <c r="S29" s="3">
        <f>SUM(S19:S28)/10</f>
        <v>0</v>
      </c>
      <c r="T29" s="3">
        <f>SUM(T19:T28)/10</f>
        <v>0</v>
      </c>
      <c r="U29" s="7">
        <f>((SUM(U19:U28)/10))</f>
        <v>0</v>
      </c>
      <c r="V29" s="7">
        <f t="shared" ref="V29:Z29" si="6">((SUM(V19:V28)/10))</f>
        <v>0</v>
      </c>
      <c r="W29" s="7">
        <f t="shared" si="6"/>
        <v>0</v>
      </c>
      <c r="X29" s="7">
        <f t="shared" si="6"/>
        <v>0</v>
      </c>
      <c r="Y29" s="7">
        <f t="shared" si="6"/>
        <v>0</v>
      </c>
      <c r="Z29" s="7">
        <f t="shared" si="6"/>
        <v>0</v>
      </c>
      <c r="AB29" s="3">
        <f>SUM(AB19:AB28)/10</f>
        <v>0</v>
      </c>
      <c r="AC29" s="3">
        <f>SUM(AC19:AC28)/10</f>
        <v>0</v>
      </c>
      <c r="AD29" s="7">
        <f>((SUM(AD19:AD28)/10))</f>
        <v>0</v>
      </c>
      <c r="AE29" s="7">
        <f t="shared" ref="AE29:AI29" si="7">((SUM(AE19:AE28)/10))</f>
        <v>0</v>
      </c>
      <c r="AF29" s="7">
        <f t="shared" si="7"/>
        <v>0</v>
      </c>
      <c r="AG29" s="7">
        <f t="shared" si="7"/>
        <v>0</v>
      </c>
      <c r="AH29" s="7">
        <f t="shared" si="7"/>
        <v>0</v>
      </c>
      <c r="AI29" s="7">
        <f t="shared" si="7"/>
        <v>0</v>
      </c>
    </row>
    <row r="30" spans="1:35">
      <c r="A30" s="1"/>
      <c r="B30" s="1"/>
      <c r="C30" s="1"/>
      <c r="D30" s="1"/>
      <c r="E30" s="1"/>
      <c r="F30" s="1"/>
      <c r="G30" s="1"/>
      <c r="H30" s="1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B30" s="1"/>
      <c r="AC30" s="1"/>
      <c r="AD30" s="1"/>
      <c r="AE30" s="1"/>
      <c r="AF30" s="1"/>
      <c r="AG30" s="1"/>
      <c r="AH30" s="1"/>
      <c r="AI30" s="1"/>
    </row>
    <row r="31" spans="1:35">
      <c r="A31" s="13" t="s">
        <v>15</v>
      </c>
      <c r="B31" s="13"/>
      <c r="C31" s="13"/>
      <c r="D31" s="13"/>
      <c r="E31" s="13"/>
      <c r="F31" s="13"/>
      <c r="G31" s="13"/>
      <c r="H31" s="13"/>
      <c r="I31" s="1"/>
      <c r="J31" s="13" t="s">
        <v>16</v>
      </c>
      <c r="K31" s="13"/>
      <c r="L31" s="13"/>
      <c r="M31" s="13"/>
      <c r="N31" s="13"/>
      <c r="O31" s="13"/>
      <c r="P31" s="13"/>
      <c r="Q31" s="13"/>
      <c r="R31" s="1"/>
      <c r="S31" s="13" t="s">
        <v>17</v>
      </c>
      <c r="T31" s="13"/>
      <c r="U31" s="13"/>
      <c r="V31" s="13"/>
      <c r="W31" s="13"/>
      <c r="X31" s="13"/>
      <c r="Y31" s="13"/>
      <c r="Z31" s="13"/>
      <c r="AB31" s="13" t="s">
        <v>18</v>
      </c>
      <c r="AC31" s="13"/>
      <c r="AD31" s="13"/>
      <c r="AE31" s="13"/>
      <c r="AF31" s="13"/>
      <c r="AG31" s="13"/>
      <c r="AH31" s="13"/>
      <c r="AI31" s="13"/>
    </row>
    <row r="32" spans="1:35" ht="14.4">
      <c r="A32" s="16" t="s">
        <v>42</v>
      </c>
      <c r="B32" s="12"/>
      <c r="C32" s="11" t="s">
        <v>1</v>
      </c>
      <c r="D32" s="11"/>
      <c r="E32" s="11" t="s">
        <v>2</v>
      </c>
      <c r="F32" s="11"/>
      <c r="G32" s="11" t="s">
        <v>0</v>
      </c>
      <c r="H32" s="11"/>
      <c r="I32" s="1"/>
      <c r="J32" s="16" t="s">
        <v>42</v>
      </c>
      <c r="K32" s="12"/>
      <c r="L32" s="11" t="s">
        <v>1</v>
      </c>
      <c r="M32" s="11"/>
      <c r="N32" s="11" t="s">
        <v>2</v>
      </c>
      <c r="O32" s="11"/>
      <c r="P32" s="11" t="s">
        <v>0</v>
      </c>
      <c r="Q32" s="11"/>
      <c r="R32" s="1"/>
      <c r="S32" s="16" t="s">
        <v>42</v>
      </c>
      <c r="T32" s="12"/>
      <c r="U32" s="11" t="s">
        <v>1</v>
      </c>
      <c r="V32" s="11"/>
      <c r="W32" s="11" t="s">
        <v>2</v>
      </c>
      <c r="X32" s="11"/>
      <c r="Y32" s="11" t="s">
        <v>0</v>
      </c>
      <c r="Z32" s="11"/>
      <c r="AB32" s="16" t="s">
        <v>42</v>
      </c>
      <c r="AC32" s="12"/>
      <c r="AD32" s="11" t="s">
        <v>1</v>
      </c>
      <c r="AE32" s="11"/>
      <c r="AF32" s="11" t="s">
        <v>2</v>
      </c>
      <c r="AG32" s="11"/>
      <c r="AH32" s="11" t="s">
        <v>0</v>
      </c>
      <c r="AI32" s="11"/>
    </row>
    <row r="33" spans="1:35" ht="28.8">
      <c r="A33" s="2" t="s">
        <v>3</v>
      </c>
      <c r="B33" s="2" t="s">
        <v>4</v>
      </c>
      <c r="C33" s="2" t="s">
        <v>3</v>
      </c>
      <c r="D33" s="2" t="s">
        <v>4</v>
      </c>
      <c r="E33" s="2" t="s">
        <v>3</v>
      </c>
      <c r="F33" s="2" t="s">
        <v>4</v>
      </c>
      <c r="G33" s="2" t="s">
        <v>3</v>
      </c>
      <c r="H33" s="2" t="s">
        <v>4</v>
      </c>
      <c r="I33" s="1"/>
      <c r="J33" s="2" t="s">
        <v>3</v>
      </c>
      <c r="K33" s="2" t="s">
        <v>4</v>
      </c>
      <c r="L33" s="2" t="s">
        <v>3</v>
      </c>
      <c r="M33" s="2" t="s">
        <v>4</v>
      </c>
      <c r="N33" s="2" t="s">
        <v>3</v>
      </c>
      <c r="O33" s="2" t="s">
        <v>4</v>
      </c>
      <c r="P33" s="2" t="s">
        <v>3</v>
      </c>
      <c r="Q33" s="2" t="s">
        <v>4</v>
      </c>
      <c r="R33" s="1"/>
      <c r="S33" s="2" t="s">
        <v>3</v>
      </c>
      <c r="T33" s="2" t="s">
        <v>4</v>
      </c>
      <c r="U33" s="2" t="s">
        <v>3</v>
      </c>
      <c r="V33" s="2" t="s">
        <v>4</v>
      </c>
      <c r="W33" s="2" t="s">
        <v>3</v>
      </c>
      <c r="X33" s="2" t="s">
        <v>4</v>
      </c>
      <c r="Y33" s="2" t="s">
        <v>3</v>
      </c>
      <c r="Z33" s="2" t="s">
        <v>4</v>
      </c>
      <c r="AB33" s="2" t="s">
        <v>3</v>
      </c>
      <c r="AC33" s="2" t="s">
        <v>4</v>
      </c>
      <c r="AD33" s="2" t="s">
        <v>3</v>
      </c>
      <c r="AE33" s="2" t="s">
        <v>4</v>
      </c>
      <c r="AF33" s="2" t="s">
        <v>3</v>
      </c>
      <c r="AG33" s="2" t="s">
        <v>4</v>
      </c>
      <c r="AH33" s="2" t="s">
        <v>3</v>
      </c>
      <c r="AI33" s="2" t="s">
        <v>4</v>
      </c>
    </row>
    <row r="34" spans="1:35">
      <c r="A34" s="5">
        <f>TablesHandover!A34</f>
        <v>57935</v>
      </c>
      <c r="B34" s="5">
        <f>TablesHandover!B34</f>
        <v>57934</v>
      </c>
      <c r="C34" s="18" t="s">
        <v>43</v>
      </c>
      <c r="D34" s="18" t="s">
        <v>43</v>
      </c>
      <c r="E34" s="18" t="s">
        <v>43</v>
      </c>
      <c r="F34" s="18" t="s">
        <v>43</v>
      </c>
      <c r="G34" s="9">
        <f>TablesHandover!G34-$A34</f>
        <v>20081</v>
      </c>
      <c r="H34" s="9">
        <f>TablesHandover!H34-$B34</f>
        <v>20084</v>
      </c>
      <c r="I34" s="1"/>
      <c r="J34" s="5">
        <f>TablesHandover!J34</f>
        <v>28975</v>
      </c>
      <c r="K34" s="5">
        <f>TablesHandover!K34</f>
        <v>28974</v>
      </c>
      <c r="L34" s="18" t="s">
        <v>43</v>
      </c>
      <c r="M34" s="18" t="s">
        <v>43</v>
      </c>
      <c r="N34" s="18" t="s">
        <v>43</v>
      </c>
      <c r="O34" s="18" t="s">
        <v>43</v>
      </c>
      <c r="P34" s="9">
        <f>TablesHandover!P34-$J34</f>
        <v>10136</v>
      </c>
      <c r="Q34" s="9">
        <f>TablesHandover!Q34-$K34</f>
        <v>10137</v>
      </c>
      <c r="R34" s="5"/>
      <c r="S34" s="5">
        <f>TablesHandover!S34</f>
        <v>5786</v>
      </c>
      <c r="T34" s="5">
        <f>TablesHandover!T34</f>
        <v>5785</v>
      </c>
      <c r="U34" s="9">
        <f>TablesHandover!U34-$S34</f>
        <v>181</v>
      </c>
      <c r="V34" s="9">
        <f>TablesHandover!V34-$T34</f>
        <v>183</v>
      </c>
      <c r="W34" s="9">
        <f>TablesHandover!W34-$S34</f>
        <v>1997</v>
      </c>
      <c r="X34" s="9">
        <f>TablesHandover!X34-$T34</f>
        <v>1999</v>
      </c>
      <c r="Y34" s="9">
        <f>TablesHandover!Y34-$S34</f>
        <v>2075</v>
      </c>
      <c r="Z34" s="9">
        <f>TablesHandover!Z34-$T34</f>
        <v>2079</v>
      </c>
      <c r="AB34" s="5">
        <f>TablesHandover!AB34</f>
        <v>580</v>
      </c>
      <c r="AC34" s="5">
        <f>TablesHandover!AC34</f>
        <v>579</v>
      </c>
      <c r="AD34" s="9">
        <f>TablesHandover!AD34-$AB34</f>
        <v>23</v>
      </c>
      <c r="AE34" s="9">
        <f>TablesHandover!AE34-$AC34</f>
        <v>26</v>
      </c>
      <c r="AF34" s="9">
        <f>TablesHandover!AF34-$AB34</f>
        <v>194</v>
      </c>
      <c r="AG34" s="9">
        <f>TablesHandover!AG34-$AC34</f>
        <v>196</v>
      </c>
      <c r="AH34" s="9">
        <f>TablesHandover!AH34-$AB34</f>
        <v>201</v>
      </c>
      <c r="AI34" s="9">
        <f>TablesHandover!AI34-$AC34</f>
        <v>204</v>
      </c>
    </row>
    <row r="35" spans="1:35">
      <c r="A35" s="5">
        <f>TablesHandover!A35</f>
        <v>57890</v>
      </c>
      <c r="B35" s="5">
        <f>TablesHandover!B35</f>
        <v>57889</v>
      </c>
      <c r="C35" s="18" t="s">
        <v>43</v>
      </c>
      <c r="D35" s="18" t="s">
        <v>43</v>
      </c>
      <c r="E35" s="18" t="s">
        <v>43</v>
      </c>
      <c r="F35" s="18" t="s">
        <v>43</v>
      </c>
      <c r="G35" s="9">
        <f>TablesHandover!G35-$A35</f>
        <v>20164</v>
      </c>
      <c r="H35" s="9">
        <f>TablesHandover!H35-$B35</f>
        <v>20168</v>
      </c>
      <c r="I35" s="5"/>
      <c r="J35" s="5">
        <f>TablesHandover!J35</f>
        <v>28949</v>
      </c>
      <c r="K35" s="5">
        <f>TablesHandover!K35</f>
        <v>28949</v>
      </c>
      <c r="L35" s="18" t="s">
        <v>43</v>
      </c>
      <c r="M35" s="18" t="s">
        <v>43</v>
      </c>
      <c r="N35" s="18" t="s">
        <v>43</v>
      </c>
      <c r="O35" s="18" t="s">
        <v>43</v>
      </c>
      <c r="P35" s="9">
        <f>TablesHandover!P35-$J35</f>
        <v>10434</v>
      </c>
      <c r="Q35" s="9">
        <f>TablesHandover!Q35-$K35</f>
        <v>10435</v>
      </c>
      <c r="R35" s="5"/>
      <c r="S35" s="5">
        <f>TablesHandover!S35</f>
        <v>5798</v>
      </c>
      <c r="T35" s="5">
        <f>TablesHandover!T35</f>
        <v>5797</v>
      </c>
      <c r="U35" s="9">
        <f>TablesHandover!U35-$S35</f>
        <v>152</v>
      </c>
      <c r="V35" s="9">
        <f>TablesHandover!V35-$T35</f>
        <v>155</v>
      </c>
      <c r="W35" s="9">
        <f>TablesHandover!W35-$S35</f>
        <v>1984</v>
      </c>
      <c r="X35" s="9">
        <f>TablesHandover!X35-$T35</f>
        <v>1987</v>
      </c>
      <c r="Y35" s="9">
        <f>TablesHandover!Y35-$S35</f>
        <v>2034</v>
      </c>
      <c r="Z35" s="9">
        <f>TablesHandover!Z35-$T35</f>
        <v>2037</v>
      </c>
      <c r="AB35" s="5">
        <f>TablesHandover!AB35</f>
        <v>580</v>
      </c>
      <c r="AC35" s="5">
        <f>TablesHandover!AC35</f>
        <v>579</v>
      </c>
      <c r="AD35" s="9">
        <f>TablesHandover!AD35-$AB35</f>
        <v>21</v>
      </c>
      <c r="AE35" s="9">
        <f>TablesHandover!AE35-$AC35</f>
        <v>25</v>
      </c>
      <c r="AF35" s="9">
        <f>TablesHandover!AF35-$AB35</f>
        <v>211</v>
      </c>
      <c r="AG35" s="9">
        <f>TablesHandover!AG35-$AC35</f>
        <v>214</v>
      </c>
      <c r="AH35" s="9">
        <f>TablesHandover!AH35-$AB35</f>
        <v>208</v>
      </c>
      <c r="AI35" s="9">
        <f>TablesHandover!AI35-$AC35</f>
        <v>211</v>
      </c>
    </row>
    <row r="36" spans="1:35">
      <c r="A36" s="5">
        <f>TablesHandover!A36</f>
        <v>57897</v>
      </c>
      <c r="B36" s="5">
        <f>TablesHandover!B36</f>
        <v>57897</v>
      </c>
      <c r="C36" s="18" t="s">
        <v>43</v>
      </c>
      <c r="D36" s="18" t="s">
        <v>43</v>
      </c>
      <c r="E36" s="18" t="s">
        <v>43</v>
      </c>
      <c r="F36" s="18" t="s">
        <v>43</v>
      </c>
      <c r="G36" s="9">
        <f>TablesHandover!G36-$A36</f>
        <v>20344</v>
      </c>
      <c r="H36" s="9">
        <f>TablesHandover!H36-$B36</f>
        <v>20346</v>
      </c>
      <c r="I36" s="5"/>
      <c r="J36" s="5">
        <f>TablesHandover!J36</f>
        <v>28962</v>
      </c>
      <c r="K36" s="5">
        <f>TablesHandover!K36</f>
        <v>28961</v>
      </c>
      <c r="L36" s="18" t="s">
        <v>43</v>
      </c>
      <c r="M36" s="18" t="s">
        <v>43</v>
      </c>
      <c r="N36" s="18" t="s">
        <v>43</v>
      </c>
      <c r="O36" s="18" t="s">
        <v>43</v>
      </c>
      <c r="P36" s="9">
        <f>TablesHandover!P36-$J36</f>
        <v>10219</v>
      </c>
      <c r="Q36" s="9">
        <f>TablesHandover!Q36-$K36</f>
        <v>10223</v>
      </c>
      <c r="R36" s="5"/>
      <c r="S36" s="5">
        <f>TablesHandover!S36</f>
        <v>5792</v>
      </c>
      <c r="T36" s="5">
        <f>TablesHandover!T36</f>
        <v>5792</v>
      </c>
      <c r="U36" s="9">
        <f>TablesHandover!U36-$S36</f>
        <v>182</v>
      </c>
      <c r="V36" s="9">
        <f>TablesHandover!V36-$T36</f>
        <v>184</v>
      </c>
      <c r="W36" s="9">
        <f>TablesHandover!W36-$S36</f>
        <v>1976</v>
      </c>
      <c r="X36" s="9">
        <f>TablesHandover!X36-$T36</f>
        <v>1978</v>
      </c>
      <c r="Y36" s="9">
        <f>TablesHandover!Y36-$S36</f>
        <v>2051</v>
      </c>
      <c r="Z36" s="9">
        <f>TablesHandover!Z36-$T36</f>
        <v>2053</v>
      </c>
      <c r="AB36" s="5">
        <f>TablesHandover!AB36</f>
        <v>578</v>
      </c>
      <c r="AC36" s="5">
        <f>TablesHandover!AC36</f>
        <v>577</v>
      </c>
      <c r="AD36" s="9">
        <f>TablesHandover!AD36-$AB36</f>
        <v>28</v>
      </c>
      <c r="AE36" s="9">
        <f>TablesHandover!AE36-$AC36</f>
        <v>31</v>
      </c>
      <c r="AF36" s="9">
        <f>TablesHandover!AF36-$AB36</f>
        <v>208</v>
      </c>
      <c r="AG36" s="9">
        <f>TablesHandover!AG36-$AC36</f>
        <v>213</v>
      </c>
      <c r="AH36" s="9">
        <f>TablesHandover!AH36-$AB36</f>
        <v>215</v>
      </c>
      <c r="AI36" s="9">
        <f>TablesHandover!AI36-$AC36</f>
        <v>219</v>
      </c>
    </row>
    <row r="37" spans="1:35">
      <c r="A37" s="5">
        <f>TablesHandover!A37</f>
        <v>57871</v>
      </c>
      <c r="B37" s="5">
        <f>TablesHandover!B37</f>
        <v>57870</v>
      </c>
      <c r="C37" s="18" t="s">
        <v>43</v>
      </c>
      <c r="D37" s="18" t="s">
        <v>43</v>
      </c>
      <c r="E37" s="18" t="s">
        <v>43</v>
      </c>
      <c r="F37" s="18" t="s">
        <v>43</v>
      </c>
      <c r="G37" s="9">
        <f>TablesHandover!G37-$A37</f>
        <v>20160</v>
      </c>
      <c r="H37" s="9">
        <f>TablesHandover!H37-$B37</f>
        <v>20163</v>
      </c>
      <c r="I37" s="5"/>
      <c r="J37" s="5">
        <f>TablesHandover!J37</f>
        <v>28976</v>
      </c>
      <c r="K37" s="5">
        <f>TablesHandover!K37</f>
        <v>28975</v>
      </c>
      <c r="L37" s="18" t="s">
        <v>43</v>
      </c>
      <c r="M37" s="18" t="s">
        <v>43</v>
      </c>
      <c r="N37" s="18" t="s">
        <v>43</v>
      </c>
      <c r="O37" s="18" t="s">
        <v>43</v>
      </c>
      <c r="P37" s="9">
        <f>TablesHandover!P37-$J37</f>
        <v>10226</v>
      </c>
      <c r="Q37" s="9">
        <f>TablesHandover!Q37-$K37</f>
        <v>10229</v>
      </c>
      <c r="R37" s="5"/>
      <c r="S37" s="5">
        <f>TablesHandover!S37</f>
        <v>5783</v>
      </c>
      <c r="T37" s="5">
        <f>TablesHandover!T37</f>
        <v>5783</v>
      </c>
      <c r="U37" s="9">
        <f>TablesHandover!U37-$S37</f>
        <v>164</v>
      </c>
      <c r="V37" s="9">
        <f>TablesHandover!V37-$T37</f>
        <v>166</v>
      </c>
      <c r="W37" s="9">
        <f>TablesHandover!W37-$S37</f>
        <v>1988</v>
      </c>
      <c r="X37" s="9">
        <f>TablesHandover!X37-$T37</f>
        <v>1990</v>
      </c>
      <c r="Y37" s="9">
        <f>TablesHandover!Y37-$S37</f>
        <v>2060</v>
      </c>
      <c r="Z37" s="9">
        <f>TablesHandover!Z37-$T37</f>
        <v>2063</v>
      </c>
      <c r="AB37" s="5">
        <f>TablesHandover!AB37</f>
        <v>580</v>
      </c>
      <c r="AC37" s="5">
        <f>TablesHandover!AC37</f>
        <v>579</v>
      </c>
      <c r="AD37" s="9">
        <f>TablesHandover!AD37-$AB37</f>
        <v>14</v>
      </c>
      <c r="AE37" s="9">
        <f>TablesHandover!AE37-$AC37</f>
        <v>18</v>
      </c>
      <c r="AF37" s="9">
        <f>TablesHandover!AF37-$AB37</f>
        <v>244</v>
      </c>
      <c r="AG37" s="9">
        <f>TablesHandover!AG37-$AC37</f>
        <v>247</v>
      </c>
      <c r="AH37" s="9">
        <f>TablesHandover!AH37-$AB37</f>
        <v>202</v>
      </c>
      <c r="AI37" s="9">
        <f>TablesHandover!AI37-$AC37</f>
        <v>202</v>
      </c>
    </row>
    <row r="38" spans="1:35">
      <c r="A38" s="5">
        <f>TablesHandover!A38</f>
        <v>57937</v>
      </c>
      <c r="B38" s="5">
        <f>TablesHandover!B38</f>
        <v>57937</v>
      </c>
      <c r="C38" s="18" t="s">
        <v>43</v>
      </c>
      <c r="D38" s="18" t="s">
        <v>43</v>
      </c>
      <c r="E38" s="18" t="s">
        <v>43</v>
      </c>
      <c r="F38" s="18" t="s">
        <v>43</v>
      </c>
      <c r="G38" s="9">
        <f>TablesHandover!G38-$A38</f>
        <v>20152</v>
      </c>
      <c r="H38" s="9">
        <f>TablesHandover!H38-$B38</f>
        <v>20153</v>
      </c>
      <c r="I38" s="5"/>
      <c r="J38" s="5">
        <f>TablesHandover!J38</f>
        <v>28981</v>
      </c>
      <c r="K38" s="5">
        <f>TablesHandover!K38</f>
        <v>28980</v>
      </c>
      <c r="L38" s="18" t="s">
        <v>43</v>
      </c>
      <c r="M38" s="18" t="s">
        <v>43</v>
      </c>
      <c r="N38" s="18" t="s">
        <v>43</v>
      </c>
      <c r="O38" s="18" t="s">
        <v>43</v>
      </c>
      <c r="P38" s="9">
        <f>TablesHandover!P38-$J38</f>
        <v>10180</v>
      </c>
      <c r="Q38" s="9">
        <f>TablesHandover!Q38-$K38</f>
        <v>10184</v>
      </c>
      <c r="R38" s="5"/>
      <c r="S38" s="5">
        <f>TablesHandover!S38</f>
        <v>5787</v>
      </c>
      <c r="T38" s="5">
        <f>TablesHandover!T38</f>
        <v>5786</v>
      </c>
      <c r="U38" s="9">
        <f>TablesHandover!U38-$S38</f>
        <v>166</v>
      </c>
      <c r="V38" s="9">
        <f>TablesHandover!V38-$T38</f>
        <v>170</v>
      </c>
      <c r="W38" s="9">
        <f>TablesHandover!W38-$S38</f>
        <v>2016</v>
      </c>
      <c r="X38" s="9">
        <f>TablesHandover!X38-$T38</f>
        <v>2019</v>
      </c>
      <c r="Y38" s="9">
        <f>TablesHandover!Y38-$S38</f>
        <v>2164</v>
      </c>
      <c r="Z38" s="9">
        <f>TablesHandover!Z38-$T38</f>
        <v>2167</v>
      </c>
      <c r="AB38" s="5">
        <f>TablesHandover!AB38</f>
        <v>578</v>
      </c>
      <c r="AC38" s="5">
        <f>TablesHandover!AC38</f>
        <v>577</v>
      </c>
      <c r="AD38" s="9">
        <f>TablesHandover!AD38-$AB38</f>
        <v>16</v>
      </c>
      <c r="AE38" s="9">
        <f>TablesHandover!AE38-$AC38</f>
        <v>19</v>
      </c>
      <c r="AF38" s="9">
        <f>TablesHandover!AF38-$AB38</f>
        <v>217</v>
      </c>
      <c r="AG38" s="9">
        <f>TablesHandover!AG38-$AC38</f>
        <v>220</v>
      </c>
      <c r="AH38" s="9">
        <f>TablesHandover!AH38-$AB38</f>
        <v>262</v>
      </c>
      <c r="AI38" s="9">
        <f>TablesHandover!AI38-$AC38</f>
        <v>265</v>
      </c>
    </row>
    <row r="39" spans="1:35">
      <c r="A39" s="5">
        <f>TablesHandover!A39</f>
        <v>57925</v>
      </c>
      <c r="B39" s="5">
        <f>TablesHandover!B39</f>
        <v>57924</v>
      </c>
      <c r="C39" s="18" t="s">
        <v>43</v>
      </c>
      <c r="D39" s="18" t="s">
        <v>43</v>
      </c>
      <c r="E39" s="18" t="s">
        <v>43</v>
      </c>
      <c r="F39" s="18" t="s">
        <v>43</v>
      </c>
      <c r="G39" s="9">
        <f>TablesHandover!G39-$A39</f>
        <v>20143</v>
      </c>
      <c r="H39" s="9">
        <f>TablesHandover!H39-$B39</f>
        <v>20146</v>
      </c>
      <c r="I39" s="5"/>
      <c r="J39" s="5">
        <f>TablesHandover!J39</f>
        <v>28999</v>
      </c>
      <c r="K39" s="5">
        <f>TablesHandover!K39</f>
        <v>28999</v>
      </c>
      <c r="L39" s="18" t="s">
        <v>43</v>
      </c>
      <c r="M39" s="18" t="s">
        <v>43</v>
      </c>
      <c r="N39" s="18" t="s">
        <v>43</v>
      </c>
      <c r="O39" s="18" t="s">
        <v>43</v>
      </c>
      <c r="P39" s="9">
        <f>TablesHandover!P39-$J39</f>
        <v>10166</v>
      </c>
      <c r="Q39" s="9">
        <f>TablesHandover!Q39-$K39</f>
        <v>10168</v>
      </c>
      <c r="R39" s="5"/>
      <c r="S39" s="5">
        <f>TablesHandover!S39</f>
        <v>5797</v>
      </c>
      <c r="T39" s="5">
        <f>TablesHandover!T39</f>
        <v>5796</v>
      </c>
      <c r="U39" s="9">
        <f>TablesHandover!U39-$S39</f>
        <v>170</v>
      </c>
      <c r="V39" s="9">
        <f>TablesHandover!V39-$T39</f>
        <v>173</v>
      </c>
      <c r="W39" s="9">
        <f>TablesHandover!W39-$S39</f>
        <v>2095</v>
      </c>
      <c r="X39" s="9">
        <f>TablesHandover!X39-$T39</f>
        <v>2098</v>
      </c>
      <c r="Y39" s="9">
        <f>TablesHandover!Y39-$S39</f>
        <v>2066</v>
      </c>
      <c r="Z39" s="9">
        <f>TablesHandover!Z39-$T39</f>
        <v>2070</v>
      </c>
      <c r="AB39" s="5">
        <f>TablesHandover!AB39</f>
        <v>580</v>
      </c>
      <c r="AC39" s="5">
        <f>TablesHandover!AC39</f>
        <v>579</v>
      </c>
      <c r="AD39" s="9">
        <f>TablesHandover!AD39-$AB39</f>
        <v>30</v>
      </c>
      <c r="AE39" s="9">
        <f>TablesHandover!AE39-$AC39</f>
        <v>33</v>
      </c>
      <c r="AF39" s="9">
        <f>TablesHandover!AF39-$AB39</f>
        <v>221</v>
      </c>
      <c r="AG39" s="9">
        <f>TablesHandover!AG39-$AC39</f>
        <v>223</v>
      </c>
      <c r="AH39" s="9">
        <f>TablesHandover!AH39-$AB39</f>
        <v>194</v>
      </c>
      <c r="AI39" s="9">
        <f>TablesHandover!AI39-$AC39</f>
        <v>197</v>
      </c>
    </row>
    <row r="40" spans="1:35">
      <c r="A40" s="5">
        <f>TablesHandover!A40</f>
        <v>57844</v>
      </c>
      <c r="B40" s="5">
        <f>TablesHandover!B40</f>
        <v>57843</v>
      </c>
      <c r="C40" s="18" t="s">
        <v>43</v>
      </c>
      <c r="D40" s="18" t="s">
        <v>43</v>
      </c>
      <c r="E40" s="18" t="s">
        <v>43</v>
      </c>
      <c r="F40" s="18" t="s">
        <v>43</v>
      </c>
      <c r="G40" s="9">
        <f>TablesHandover!G40-$A40</f>
        <v>20194</v>
      </c>
      <c r="H40" s="9">
        <f>TablesHandover!H40-$B40</f>
        <v>20197</v>
      </c>
      <c r="I40" s="5"/>
      <c r="J40" s="5">
        <f>TablesHandover!J40</f>
        <v>28945</v>
      </c>
      <c r="K40" s="5">
        <f>TablesHandover!K40</f>
        <v>28943</v>
      </c>
      <c r="L40" s="18" t="s">
        <v>43</v>
      </c>
      <c r="M40" s="18" t="s">
        <v>43</v>
      </c>
      <c r="N40" s="18" t="s">
        <v>43</v>
      </c>
      <c r="O40" s="18" t="s">
        <v>43</v>
      </c>
      <c r="P40" s="9">
        <f>TablesHandover!P40-$J40</f>
        <v>10283</v>
      </c>
      <c r="Q40" s="9">
        <f>TablesHandover!Q40-$K40</f>
        <v>10287</v>
      </c>
      <c r="R40" s="5"/>
      <c r="S40" s="5">
        <f>TablesHandover!S40</f>
        <v>5793</v>
      </c>
      <c r="T40" s="5">
        <f>TablesHandover!T40</f>
        <v>5793</v>
      </c>
      <c r="U40" s="9">
        <f>TablesHandover!U40-$S40</f>
        <v>160</v>
      </c>
      <c r="V40" s="9">
        <f>TablesHandover!V40-$T40</f>
        <v>162</v>
      </c>
      <c r="W40" s="9">
        <f>TablesHandover!W40-$S40</f>
        <v>2068</v>
      </c>
      <c r="X40" s="9">
        <f>TablesHandover!X40-$T40</f>
        <v>2071</v>
      </c>
      <c r="Y40" s="9">
        <f>TablesHandover!Y40-$S40</f>
        <v>2047</v>
      </c>
      <c r="Z40" s="9">
        <f>TablesHandover!Z40-$T40</f>
        <v>2050</v>
      </c>
      <c r="AB40" s="5">
        <f>TablesHandover!AB40</f>
        <v>581</v>
      </c>
      <c r="AC40" s="5">
        <f>TablesHandover!AC40</f>
        <v>580</v>
      </c>
      <c r="AD40" s="9">
        <f>TablesHandover!AD40-$AB40</f>
        <v>16</v>
      </c>
      <c r="AE40" s="9">
        <f>TablesHandover!AE40-$AC40</f>
        <v>20</v>
      </c>
      <c r="AF40" s="9">
        <f>TablesHandover!AF40-$AB40</f>
        <v>186</v>
      </c>
      <c r="AG40" s="9">
        <f>TablesHandover!AG40-$AC40</f>
        <v>191</v>
      </c>
      <c r="AH40" s="9">
        <f>TablesHandover!AH40-$AB40</f>
        <v>197</v>
      </c>
      <c r="AI40" s="9">
        <f>TablesHandover!AI40-$AC40</f>
        <v>200</v>
      </c>
    </row>
    <row r="41" spans="1:35">
      <c r="A41" s="5">
        <f>TablesHandover!A41</f>
        <v>57881</v>
      </c>
      <c r="B41" s="5">
        <f>TablesHandover!B41</f>
        <v>57880</v>
      </c>
      <c r="C41" s="18" t="s">
        <v>43</v>
      </c>
      <c r="D41" s="18" t="s">
        <v>43</v>
      </c>
      <c r="E41" s="18" t="s">
        <v>43</v>
      </c>
      <c r="F41" s="18" t="s">
        <v>43</v>
      </c>
      <c r="G41" s="9">
        <f>TablesHandover!G41-$A41</f>
        <v>20161</v>
      </c>
      <c r="H41" s="9">
        <f>TablesHandover!H41-$B41</f>
        <v>20163</v>
      </c>
      <c r="I41" s="5"/>
      <c r="J41" s="5">
        <f>TablesHandover!J41</f>
        <v>28935</v>
      </c>
      <c r="K41" s="5">
        <f>TablesHandover!K41</f>
        <v>28934</v>
      </c>
      <c r="L41" s="18" t="s">
        <v>43</v>
      </c>
      <c r="M41" s="18" t="s">
        <v>43</v>
      </c>
      <c r="N41" s="18" t="s">
        <v>43</v>
      </c>
      <c r="O41" s="18" t="s">
        <v>43</v>
      </c>
      <c r="P41" s="9">
        <f>TablesHandover!P41-$J41</f>
        <v>10282</v>
      </c>
      <c r="Q41" s="9">
        <f>TablesHandover!Q41-$K41</f>
        <v>10285</v>
      </c>
      <c r="R41" s="5"/>
      <c r="S41" s="5">
        <f>TablesHandover!S41</f>
        <v>5793</v>
      </c>
      <c r="T41" s="5">
        <f>TablesHandover!T41</f>
        <v>5792</v>
      </c>
      <c r="U41" s="9">
        <f>TablesHandover!U41-$S41</f>
        <v>179</v>
      </c>
      <c r="V41" s="9">
        <f>TablesHandover!V41-$T41</f>
        <v>182</v>
      </c>
      <c r="W41" s="9">
        <f>TablesHandover!W41-$S41</f>
        <v>1959</v>
      </c>
      <c r="X41" s="9">
        <f>TablesHandover!X41-$T41</f>
        <v>1963</v>
      </c>
      <c r="Y41" s="9">
        <f>TablesHandover!Y41-$S41</f>
        <v>2086</v>
      </c>
      <c r="Z41" s="9">
        <f>TablesHandover!Z41-$T41</f>
        <v>2089</v>
      </c>
      <c r="AB41" s="5">
        <f>TablesHandover!AB41</f>
        <v>582</v>
      </c>
      <c r="AC41" s="5">
        <f>TablesHandover!AC41</f>
        <v>581</v>
      </c>
      <c r="AD41" s="9">
        <f>TablesHandover!AD41-$AB41</f>
        <v>16</v>
      </c>
      <c r="AE41" s="9">
        <f>TablesHandover!AE41-$AC41</f>
        <v>20</v>
      </c>
      <c r="AF41" s="9">
        <f>TablesHandover!AF41-$AB41</f>
        <v>207</v>
      </c>
      <c r="AG41" s="9">
        <f>TablesHandover!AG41-$AC41</f>
        <v>209</v>
      </c>
      <c r="AH41" s="9">
        <f>TablesHandover!AH41-$AB41</f>
        <v>204</v>
      </c>
      <c r="AI41" s="9">
        <f>TablesHandover!AI41-$AC41</f>
        <v>207</v>
      </c>
    </row>
    <row r="42" spans="1:35">
      <c r="A42" s="5">
        <f>TablesHandover!A42</f>
        <v>57906</v>
      </c>
      <c r="B42" s="5">
        <f>TablesHandover!B42</f>
        <v>57906</v>
      </c>
      <c r="C42" s="18" t="s">
        <v>43</v>
      </c>
      <c r="D42" s="18" t="s">
        <v>43</v>
      </c>
      <c r="E42" s="18" t="s">
        <v>43</v>
      </c>
      <c r="F42" s="18" t="s">
        <v>43</v>
      </c>
      <c r="G42" s="9">
        <f>TablesHandover!G42-$A42</f>
        <v>20103</v>
      </c>
      <c r="H42" s="9">
        <f>TablesHandover!H42-$B42</f>
        <v>20104</v>
      </c>
      <c r="I42" s="5"/>
      <c r="J42" s="5">
        <f>TablesHandover!J42</f>
        <v>28925</v>
      </c>
      <c r="K42" s="5">
        <f>TablesHandover!K42</f>
        <v>28925</v>
      </c>
      <c r="L42" s="18" t="s">
        <v>43</v>
      </c>
      <c r="M42" s="18" t="s">
        <v>43</v>
      </c>
      <c r="N42" s="18" t="s">
        <v>43</v>
      </c>
      <c r="O42" s="18" t="s">
        <v>43</v>
      </c>
      <c r="P42" s="9">
        <f>TablesHandover!P42-$J42</f>
        <v>10266</v>
      </c>
      <c r="Q42" s="9">
        <f>TablesHandover!Q42-$K42</f>
        <v>10268</v>
      </c>
      <c r="R42" s="5"/>
      <c r="S42" s="5">
        <f>TablesHandover!S42</f>
        <v>5797</v>
      </c>
      <c r="T42" s="5">
        <f>TablesHandover!T42</f>
        <v>5795</v>
      </c>
      <c r="U42" s="9">
        <f>TablesHandover!U42-$S42</f>
        <v>177</v>
      </c>
      <c r="V42" s="9">
        <f>TablesHandover!V42-$T42</f>
        <v>181</v>
      </c>
      <c r="W42" s="9">
        <f>TablesHandover!W42-$S42</f>
        <v>2013</v>
      </c>
      <c r="X42" s="9">
        <f>TablesHandover!X42-$T42</f>
        <v>2017</v>
      </c>
      <c r="Y42" s="9">
        <f>TablesHandover!Y42-$S42</f>
        <v>2060</v>
      </c>
      <c r="Z42" s="9">
        <f>TablesHandover!Z42-$T42</f>
        <v>2064</v>
      </c>
      <c r="AB42" s="5">
        <f>TablesHandover!AB42</f>
        <v>578</v>
      </c>
      <c r="AC42" s="5">
        <f>TablesHandover!AC42</f>
        <v>578</v>
      </c>
      <c r="AD42" s="9">
        <f>TablesHandover!AD42-$AB42</f>
        <v>19</v>
      </c>
      <c r="AE42" s="9">
        <f>TablesHandover!AE42-$AC42</f>
        <v>21</v>
      </c>
      <c r="AF42" s="9">
        <f>TablesHandover!AF42-$AB42</f>
        <v>212</v>
      </c>
      <c r="AG42" s="9">
        <f>TablesHandover!AG42-$AC42</f>
        <v>215</v>
      </c>
      <c r="AH42" s="9">
        <f>TablesHandover!AH42-$AB42</f>
        <v>212</v>
      </c>
      <c r="AI42" s="9">
        <f>TablesHandover!AI42-$AC42</f>
        <v>215</v>
      </c>
    </row>
    <row r="43" spans="1:35">
      <c r="A43" s="5">
        <f>TablesHandover!A43</f>
        <v>57917</v>
      </c>
      <c r="B43" s="5">
        <f>TablesHandover!B43</f>
        <v>57916</v>
      </c>
      <c r="C43" s="18" t="s">
        <v>43</v>
      </c>
      <c r="D43" s="18" t="s">
        <v>43</v>
      </c>
      <c r="E43" s="18" t="s">
        <v>43</v>
      </c>
      <c r="F43" s="18" t="s">
        <v>43</v>
      </c>
      <c r="G43" s="9">
        <f>TablesHandover!G43-$A43</f>
        <v>20055</v>
      </c>
      <c r="H43" s="9">
        <f>TablesHandover!H43-$B43</f>
        <v>20057</v>
      </c>
      <c r="I43" s="5"/>
      <c r="J43" s="5">
        <f>TablesHandover!J43</f>
        <v>28947</v>
      </c>
      <c r="K43" s="5">
        <f>TablesHandover!K43</f>
        <v>28947</v>
      </c>
      <c r="L43" s="18" t="s">
        <v>43</v>
      </c>
      <c r="M43" s="18" t="s">
        <v>43</v>
      </c>
      <c r="N43" s="18" t="s">
        <v>43</v>
      </c>
      <c r="O43" s="18" t="s">
        <v>43</v>
      </c>
      <c r="P43" s="9">
        <f>TablesHandover!P43-$J43</f>
        <v>10220</v>
      </c>
      <c r="Q43" s="9">
        <f>TablesHandover!Q43-$K43</f>
        <v>10222</v>
      </c>
      <c r="R43" s="5"/>
      <c r="S43" s="5">
        <f>TablesHandover!S43</f>
        <v>5790</v>
      </c>
      <c r="T43" s="5">
        <f>TablesHandover!T43</f>
        <v>5789</v>
      </c>
      <c r="U43" s="9">
        <f>TablesHandover!U43-$S43</f>
        <v>153</v>
      </c>
      <c r="V43" s="9">
        <f>TablesHandover!V43-$T43</f>
        <v>156</v>
      </c>
      <c r="W43" s="9">
        <f>TablesHandover!W43-$S43</f>
        <v>2000</v>
      </c>
      <c r="X43" s="9">
        <f>TablesHandover!X43-$T43</f>
        <v>2004</v>
      </c>
      <c r="Y43" s="9">
        <f>TablesHandover!Y43-$S43</f>
        <v>2081</v>
      </c>
      <c r="Z43" s="9">
        <f>TablesHandover!Z43-$T43</f>
        <v>2083</v>
      </c>
      <c r="AB43" s="5">
        <f>TablesHandover!AB43</f>
        <v>578</v>
      </c>
      <c r="AC43" s="5">
        <f>TablesHandover!AC43</f>
        <v>578</v>
      </c>
      <c r="AD43" s="9">
        <f>TablesHandover!AD43-$AB43</f>
        <v>26</v>
      </c>
      <c r="AE43" s="9">
        <f>TablesHandover!AE43-$AC43</f>
        <v>27</v>
      </c>
      <c r="AF43" s="9">
        <f>TablesHandover!AF43-$AB43</f>
        <v>191</v>
      </c>
      <c r="AG43" s="9">
        <f>TablesHandover!AG43-$AC43</f>
        <v>192</v>
      </c>
      <c r="AH43" s="9">
        <f>TablesHandover!AH43-$AB43</f>
        <v>225</v>
      </c>
      <c r="AI43" s="9">
        <f>TablesHandover!AI43-$AC43</f>
        <v>227</v>
      </c>
    </row>
    <row r="44" spans="1:35" ht="14.4">
      <c r="A44" s="3">
        <f>SUM(A34:A43)/10</f>
        <v>57900.3</v>
      </c>
      <c r="B44" s="3">
        <f>SUM(B34:B43)/10</f>
        <v>57899.6</v>
      </c>
      <c r="C44" s="7" t="s">
        <v>43</v>
      </c>
      <c r="D44" s="7" t="s">
        <v>43</v>
      </c>
      <c r="E44" s="7" t="s">
        <v>43</v>
      </c>
      <c r="F44" s="7" t="s">
        <v>43</v>
      </c>
      <c r="G44" s="7">
        <f t="shared" ref="C44:H44" si="8">((SUM(G34:G43)/10))</f>
        <v>20155.7</v>
      </c>
      <c r="H44" s="7">
        <f t="shared" si="8"/>
        <v>20158.099999999999</v>
      </c>
      <c r="I44" s="5"/>
      <c r="J44" s="3">
        <f>SUM(J34:J43)/10</f>
        <v>28959.4</v>
      </c>
      <c r="K44" s="3">
        <f>SUM(K34:K43)/10</f>
        <v>28958.7</v>
      </c>
      <c r="L44" s="7" t="s">
        <v>43</v>
      </c>
      <c r="M44" s="7" t="s">
        <v>43</v>
      </c>
      <c r="N44" s="7" t="s">
        <v>43</v>
      </c>
      <c r="O44" s="7" t="s">
        <v>43</v>
      </c>
      <c r="P44" s="7">
        <f t="shared" ref="N44:Q44" si="9">((SUM(P34:P43)/10))</f>
        <v>10241.200000000001</v>
      </c>
      <c r="Q44" s="7">
        <f t="shared" si="9"/>
        <v>10243.799999999999</v>
      </c>
      <c r="R44" s="5"/>
      <c r="S44" s="3">
        <f>SUM(S34:S43)/10</f>
        <v>5791.6</v>
      </c>
      <c r="T44" s="3">
        <f>SUM(T34:T43)/10</f>
        <v>5790.8</v>
      </c>
      <c r="U44" s="7">
        <f>((SUM(U34:U43)/10))</f>
        <v>168.4</v>
      </c>
      <c r="V44" s="7">
        <f t="shared" ref="V44:Z44" si="10">((SUM(V34:V43)/10))</f>
        <v>171.2</v>
      </c>
      <c r="W44" s="7">
        <f t="shared" si="10"/>
        <v>2009.6</v>
      </c>
      <c r="X44" s="7">
        <f t="shared" si="10"/>
        <v>2012.6</v>
      </c>
      <c r="Y44" s="7">
        <f t="shared" si="10"/>
        <v>2072.4</v>
      </c>
      <c r="Z44" s="7">
        <f t="shared" si="10"/>
        <v>2075.5</v>
      </c>
      <c r="AB44" s="3">
        <f>SUM(AB34:AB43)/10</f>
        <v>579.5</v>
      </c>
      <c r="AC44" s="3">
        <f>SUM(AC34:AC43)/10</f>
        <v>578.70000000000005</v>
      </c>
      <c r="AD44" s="7">
        <f>((SUM(AD34:AD43)/10))</f>
        <v>20.9</v>
      </c>
      <c r="AE44" s="7">
        <f t="shared" ref="AE44:AI44" si="11">((SUM(AE34:AE43)/10))</f>
        <v>24</v>
      </c>
      <c r="AF44" s="7">
        <f t="shared" si="11"/>
        <v>209.1</v>
      </c>
      <c r="AG44" s="7">
        <f t="shared" si="11"/>
        <v>212</v>
      </c>
      <c r="AH44" s="7">
        <f t="shared" si="11"/>
        <v>212</v>
      </c>
      <c r="AI44" s="7">
        <f t="shared" si="11"/>
        <v>214.7</v>
      </c>
    </row>
    <row r="45" spans="1:35">
      <c r="A45" s="1"/>
      <c r="B45" s="1"/>
      <c r="C45" s="1"/>
      <c r="D45" s="1"/>
      <c r="E45" s="1"/>
      <c r="F45" s="1"/>
      <c r="G45" s="1"/>
      <c r="H45" s="1"/>
      <c r="I45" s="5"/>
      <c r="J45" s="1"/>
      <c r="K45" s="1"/>
      <c r="L45" s="1"/>
      <c r="M45" s="1"/>
      <c r="N45" s="1"/>
      <c r="O45" s="1"/>
      <c r="P45" s="1"/>
      <c r="Q45" s="1"/>
      <c r="R45" s="5"/>
      <c r="S45" s="1"/>
      <c r="T45" s="1"/>
      <c r="U45" s="1"/>
      <c r="V45" s="1"/>
      <c r="W45" s="1"/>
      <c r="X45" s="1"/>
      <c r="Y45" s="1"/>
      <c r="Z45" s="1"/>
      <c r="AB45" s="1"/>
      <c r="AC45" s="1"/>
      <c r="AD45" s="1"/>
      <c r="AE45" s="1"/>
      <c r="AF45" s="1"/>
      <c r="AG45" s="1"/>
      <c r="AH45" s="1"/>
      <c r="AI45" s="1"/>
    </row>
    <row r="46" spans="1:35">
      <c r="A46" s="13" t="s">
        <v>6</v>
      </c>
      <c r="B46" s="13"/>
      <c r="C46" s="13"/>
      <c r="D46" s="13"/>
      <c r="E46" s="13"/>
      <c r="F46" s="13"/>
      <c r="G46" s="13"/>
      <c r="H46" s="13"/>
      <c r="I46" s="5"/>
      <c r="J46" s="13" t="s">
        <v>19</v>
      </c>
      <c r="K46" s="13"/>
      <c r="L46" s="13"/>
      <c r="M46" s="13"/>
      <c r="N46" s="13"/>
      <c r="O46" s="13"/>
      <c r="P46" s="13"/>
      <c r="Q46" s="13"/>
      <c r="R46" s="1"/>
      <c r="S46" s="13" t="s">
        <v>20</v>
      </c>
      <c r="T46" s="13"/>
      <c r="U46" s="13"/>
      <c r="V46" s="13"/>
      <c r="W46" s="13"/>
      <c r="X46" s="13"/>
      <c r="Y46" s="13"/>
      <c r="Z46" s="13"/>
      <c r="AB46" s="13" t="s">
        <v>21</v>
      </c>
      <c r="AC46" s="13"/>
      <c r="AD46" s="13"/>
      <c r="AE46" s="13"/>
      <c r="AF46" s="13"/>
      <c r="AG46" s="13"/>
      <c r="AH46" s="13"/>
      <c r="AI46" s="13"/>
    </row>
    <row r="47" spans="1:35" ht="14.4">
      <c r="A47" s="16" t="s">
        <v>42</v>
      </c>
      <c r="B47" s="12"/>
      <c r="C47" s="11" t="s">
        <v>1</v>
      </c>
      <c r="D47" s="11"/>
      <c r="E47" s="11" t="s">
        <v>2</v>
      </c>
      <c r="F47" s="11"/>
      <c r="G47" s="11" t="s">
        <v>0</v>
      </c>
      <c r="H47" s="11"/>
      <c r="I47" s="1"/>
      <c r="J47" s="16" t="s">
        <v>42</v>
      </c>
      <c r="K47" s="12"/>
      <c r="L47" s="11" t="s">
        <v>1</v>
      </c>
      <c r="M47" s="11"/>
      <c r="N47" s="11" t="s">
        <v>2</v>
      </c>
      <c r="O47" s="11"/>
      <c r="P47" s="11" t="s">
        <v>0</v>
      </c>
      <c r="Q47" s="11"/>
      <c r="R47" s="1"/>
      <c r="S47" s="16" t="s">
        <v>42</v>
      </c>
      <c r="T47" s="12"/>
      <c r="U47" s="11" t="s">
        <v>1</v>
      </c>
      <c r="V47" s="11"/>
      <c r="W47" s="11" t="s">
        <v>2</v>
      </c>
      <c r="X47" s="11"/>
      <c r="Y47" s="11" t="s">
        <v>0</v>
      </c>
      <c r="Z47" s="11"/>
      <c r="AB47" s="16" t="s">
        <v>42</v>
      </c>
      <c r="AC47" s="12"/>
      <c r="AD47" s="11" t="s">
        <v>1</v>
      </c>
      <c r="AE47" s="11"/>
      <c r="AF47" s="11" t="s">
        <v>2</v>
      </c>
      <c r="AG47" s="11"/>
      <c r="AH47" s="11" t="s">
        <v>0</v>
      </c>
      <c r="AI47" s="11"/>
    </row>
    <row r="48" spans="1:35" ht="28.8">
      <c r="A48" s="2" t="s">
        <v>3</v>
      </c>
      <c r="B48" s="2" t="s">
        <v>4</v>
      </c>
      <c r="C48" s="2" t="s">
        <v>3</v>
      </c>
      <c r="D48" s="2" t="s">
        <v>4</v>
      </c>
      <c r="E48" s="2" t="s">
        <v>3</v>
      </c>
      <c r="F48" s="2" t="s">
        <v>4</v>
      </c>
      <c r="G48" s="2" t="s">
        <v>3</v>
      </c>
      <c r="H48" s="2" t="s">
        <v>4</v>
      </c>
      <c r="I48" s="1"/>
      <c r="J48" s="2" t="s">
        <v>3</v>
      </c>
      <c r="K48" s="2" t="s">
        <v>4</v>
      </c>
      <c r="L48" s="2" t="s">
        <v>3</v>
      </c>
      <c r="M48" s="2" t="s">
        <v>4</v>
      </c>
      <c r="N48" s="2" t="s">
        <v>3</v>
      </c>
      <c r="O48" s="2" t="s">
        <v>4</v>
      </c>
      <c r="P48" s="2" t="s">
        <v>3</v>
      </c>
      <c r="Q48" s="2" t="s">
        <v>4</v>
      </c>
      <c r="R48" s="1"/>
      <c r="S48" s="2" t="s">
        <v>3</v>
      </c>
      <c r="T48" s="2" t="s">
        <v>4</v>
      </c>
      <c r="U48" s="2" t="s">
        <v>3</v>
      </c>
      <c r="V48" s="2" t="s">
        <v>4</v>
      </c>
      <c r="W48" s="2" t="s">
        <v>3</v>
      </c>
      <c r="X48" s="2" t="s">
        <v>4</v>
      </c>
      <c r="Y48" s="2" t="s">
        <v>3</v>
      </c>
      <c r="Z48" s="2" t="s">
        <v>4</v>
      </c>
      <c r="AB48" s="2" t="s">
        <v>3</v>
      </c>
      <c r="AC48" s="2" t="s">
        <v>4</v>
      </c>
      <c r="AD48" s="2" t="s">
        <v>3</v>
      </c>
      <c r="AE48" s="2" t="s">
        <v>4</v>
      </c>
      <c r="AF48" s="2" t="s">
        <v>3</v>
      </c>
      <c r="AG48" s="2" t="s">
        <v>4</v>
      </c>
      <c r="AH48" s="2" t="s">
        <v>3</v>
      </c>
      <c r="AI48" s="2" t="s">
        <v>4</v>
      </c>
    </row>
    <row r="49" spans="1:35">
      <c r="A49" s="5">
        <f>TablesHandover!A49</f>
        <v>108365</v>
      </c>
      <c r="B49" s="5">
        <f>TablesHandover!B49</f>
        <v>108364</v>
      </c>
      <c r="C49" s="18" t="s">
        <v>43</v>
      </c>
      <c r="D49" s="18" t="s">
        <v>43</v>
      </c>
      <c r="E49" s="18" t="s">
        <v>43</v>
      </c>
      <c r="F49" s="18" t="s">
        <v>43</v>
      </c>
      <c r="G49" s="9">
        <f>TablesHandover!G49-$A49</f>
        <v>21687</v>
      </c>
      <c r="H49" s="9">
        <f>TablesHandover!H49-$B49</f>
        <v>21690</v>
      </c>
      <c r="I49" s="1"/>
      <c r="J49" s="5">
        <f>TablesHandover!J49</f>
        <v>54150</v>
      </c>
      <c r="K49" s="5">
        <f>TablesHandover!K49</f>
        <v>54150</v>
      </c>
      <c r="L49" s="18" t="s">
        <v>43</v>
      </c>
      <c r="M49" s="18" t="s">
        <v>43</v>
      </c>
      <c r="N49" s="18" t="s">
        <v>43</v>
      </c>
      <c r="O49" s="18" t="s">
        <v>43</v>
      </c>
      <c r="P49" s="9">
        <f>TablesHandover!P49-$J49</f>
        <v>11013</v>
      </c>
      <c r="Q49" s="9">
        <f>TablesHandover!Q49-$K49</f>
        <v>11014</v>
      </c>
      <c r="R49" s="1"/>
      <c r="S49" s="5">
        <f>TablesHandover!S49</f>
        <v>10853</v>
      </c>
      <c r="T49" s="5">
        <f>TablesHandover!T49</f>
        <v>10852</v>
      </c>
      <c r="U49" s="9">
        <f>TablesHandover!U49-$S49</f>
        <v>150</v>
      </c>
      <c r="V49" s="9">
        <f>TablesHandover!V49-$T49</f>
        <v>153</v>
      </c>
      <c r="W49" s="9">
        <f>TablesHandover!W49-$S49</f>
        <v>2141</v>
      </c>
      <c r="X49" s="9">
        <f>TablesHandover!X49-$T49</f>
        <v>2143</v>
      </c>
      <c r="Y49" s="9">
        <f>TablesHandover!Y49-$S49</f>
        <v>2158</v>
      </c>
      <c r="Z49" s="9">
        <f>TablesHandover!Z49-$T49</f>
        <v>2161</v>
      </c>
      <c r="AB49" s="5">
        <f>TablesHandover!AB49</f>
        <v>1084</v>
      </c>
      <c r="AC49" s="5">
        <f>TablesHandover!AC49</f>
        <v>1082</v>
      </c>
      <c r="AD49" s="9">
        <f>TablesHandover!AD49-$AB49</f>
        <v>42</v>
      </c>
      <c r="AE49" s="9">
        <f>TablesHandover!AE49-$AC49</f>
        <v>45</v>
      </c>
      <c r="AF49" s="9">
        <f>TablesHandover!AF49-$AB49</f>
        <v>217</v>
      </c>
      <c r="AG49" s="9">
        <f>TablesHandover!AG49-$AC49</f>
        <v>221</v>
      </c>
      <c r="AH49" s="9">
        <f>TablesHandover!AH49-$AB49</f>
        <v>237</v>
      </c>
      <c r="AI49" s="9">
        <f>TablesHandover!AI49-$AC49</f>
        <v>241</v>
      </c>
    </row>
    <row r="50" spans="1:35">
      <c r="A50" s="5">
        <f>TablesHandover!A50</f>
        <v>108332</v>
      </c>
      <c r="B50" s="5">
        <f>TablesHandover!B50</f>
        <v>108330</v>
      </c>
      <c r="C50" s="18" t="s">
        <v>43</v>
      </c>
      <c r="D50" s="18" t="s">
        <v>43</v>
      </c>
      <c r="E50" s="18" t="s">
        <v>43</v>
      </c>
      <c r="F50" s="18" t="s">
        <v>43</v>
      </c>
      <c r="G50" s="9">
        <f>TablesHandover!G50-$A50</f>
        <v>21654</v>
      </c>
      <c r="H50" s="9">
        <f>TablesHandover!H50-$B50</f>
        <v>21658</v>
      </c>
      <c r="I50" s="1"/>
      <c r="J50" s="5">
        <f>TablesHandover!J50</f>
        <v>54188</v>
      </c>
      <c r="K50" s="5">
        <f>TablesHandover!K50</f>
        <v>54187</v>
      </c>
      <c r="L50" s="18" t="s">
        <v>43</v>
      </c>
      <c r="M50" s="18" t="s">
        <v>43</v>
      </c>
      <c r="N50" s="18" t="s">
        <v>43</v>
      </c>
      <c r="O50" s="18" t="s">
        <v>43</v>
      </c>
      <c r="P50" s="9">
        <f>TablesHandover!P50-$J50</f>
        <v>11037</v>
      </c>
      <c r="Q50" s="9">
        <f>TablesHandover!Q50-$K50</f>
        <v>11039</v>
      </c>
      <c r="R50" s="1"/>
      <c r="S50" s="5">
        <f>TablesHandover!S50</f>
        <v>10840</v>
      </c>
      <c r="T50" s="5">
        <f>TablesHandover!T50</f>
        <v>10839</v>
      </c>
      <c r="U50" s="9">
        <f>TablesHandover!U50-$S50</f>
        <v>167</v>
      </c>
      <c r="V50" s="9">
        <f>TablesHandover!V50-$T50</f>
        <v>170</v>
      </c>
      <c r="W50" s="9">
        <f>TablesHandover!W50-$S50</f>
        <v>2161</v>
      </c>
      <c r="X50" s="9">
        <f>TablesHandover!X50-$T50</f>
        <v>2167</v>
      </c>
      <c r="Y50" s="9">
        <f>TablesHandover!Y50-$S50</f>
        <v>2188</v>
      </c>
      <c r="Z50" s="9">
        <f>TablesHandover!Z50-$T50</f>
        <v>2190</v>
      </c>
      <c r="AB50" s="5">
        <f>TablesHandover!AB50</f>
        <v>1091</v>
      </c>
      <c r="AC50" s="5">
        <f>TablesHandover!AC50</f>
        <v>1089</v>
      </c>
      <c r="AD50" s="9">
        <f>TablesHandover!AD50-$AB50</f>
        <v>16</v>
      </c>
      <c r="AE50" s="9">
        <f>TablesHandover!AE50-$AC50</f>
        <v>20</v>
      </c>
      <c r="AF50" s="9">
        <f>TablesHandover!AF50-$AB50</f>
        <v>211</v>
      </c>
      <c r="AG50" s="9">
        <f>TablesHandover!AG50-$AC50</f>
        <v>214</v>
      </c>
      <c r="AH50" s="9">
        <f>TablesHandover!AH50-$AB50</f>
        <v>233</v>
      </c>
      <c r="AI50" s="9">
        <f>TablesHandover!AI50-$AC50</f>
        <v>235</v>
      </c>
    </row>
    <row r="51" spans="1:35">
      <c r="A51" s="5">
        <f>TablesHandover!A51</f>
        <v>108382</v>
      </c>
      <c r="B51" s="5">
        <f>TablesHandover!B51</f>
        <v>108379</v>
      </c>
      <c r="C51" s="18" t="s">
        <v>43</v>
      </c>
      <c r="D51" s="18" t="s">
        <v>43</v>
      </c>
      <c r="E51" s="18" t="s">
        <v>43</v>
      </c>
      <c r="F51" s="18" t="s">
        <v>43</v>
      </c>
      <c r="G51" s="9">
        <f>TablesHandover!G51-$A51</f>
        <v>22634</v>
      </c>
      <c r="H51" s="9">
        <f>TablesHandover!H51-$B51</f>
        <v>22638</v>
      </c>
      <c r="I51" s="1"/>
      <c r="J51" s="5">
        <f>TablesHandover!J51</f>
        <v>54204</v>
      </c>
      <c r="K51" s="5">
        <f>TablesHandover!K51</f>
        <v>54203</v>
      </c>
      <c r="L51" s="18" t="s">
        <v>43</v>
      </c>
      <c r="M51" s="18" t="s">
        <v>43</v>
      </c>
      <c r="N51" s="18" t="s">
        <v>43</v>
      </c>
      <c r="O51" s="18" t="s">
        <v>43</v>
      </c>
      <c r="P51" s="9">
        <f>TablesHandover!P51-$J51</f>
        <v>10952</v>
      </c>
      <c r="Q51" s="9">
        <f>TablesHandover!Q51-$K51</f>
        <v>10955</v>
      </c>
      <c r="R51" s="5"/>
      <c r="S51" s="5">
        <f>TablesHandover!S51</f>
        <v>10842</v>
      </c>
      <c r="T51" s="5">
        <f>TablesHandover!T51</f>
        <v>10841</v>
      </c>
      <c r="U51" s="9">
        <f>TablesHandover!U51-$S51</f>
        <v>188</v>
      </c>
      <c r="V51" s="9">
        <f>TablesHandover!V51-$T51</f>
        <v>189</v>
      </c>
      <c r="W51" s="9">
        <f>TablesHandover!W51-$S51</f>
        <v>2169</v>
      </c>
      <c r="X51" s="9">
        <f>TablesHandover!X51-$T51</f>
        <v>2172</v>
      </c>
      <c r="Y51" s="9">
        <f>TablesHandover!Y51-$S51</f>
        <v>2216</v>
      </c>
      <c r="Z51" s="9">
        <f>TablesHandover!Z51-$T51</f>
        <v>2216</v>
      </c>
      <c r="AB51" s="5">
        <f>TablesHandover!AB51</f>
        <v>1083</v>
      </c>
      <c r="AC51" s="5">
        <f>TablesHandover!AC51</f>
        <v>1082</v>
      </c>
      <c r="AD51" s="9">
        <f>TablesHandover!AD51-$AB51</f>
        <v>30</v>
      </c>
      <c r="AE51" s="9">
        <f>TablesHandover!AE51-$AC51</f>
        <v>33</v>
      </c>
      <c r="AF51" s="9">
        <f>TablesHandover!AF51-$AB51</f>
        <v>235</v>
      </c>
      <c r="AG51" s="9">
        <f>TablesHandover!AG51-$AC51</f>
        <v>237</v>
      </c>
      <c r="AH51" s="9">
        <f>TablesHandover!AH51-$AB51</f>
        <v>233</v>
      </c>
      <c r="AI51" s="9">
        <f>TablesHandover!AI51-$AC51</f>
        <v>236</v>
      </c>
    </row>
    <row r="52" spans="1:35">
      <c r="A52" s="5">
        <f>TablesHandover!A52</f>
        <v>108297</v>
      </c>
      <c r="B52" s="5">
        <f>TablesHandover!B52</f>
        <v>108295</v>
      </c>
      <c r="C52" s="18" t="s">
        <v>43</v>
      </c>
      <c r="D52" s="18" t="s">
        <v>43</v>
      </c>
      <c r="E52" s="18" t="s">
        <v>43</v>
      </c>
      <c r="F52" s="18" t="s">
        <v>43</v>
      </c>
      <c r="G52" s="9">
        <f>TablesHandover!G52-$A52</f>
        <v>22055</v>
      </c>
      <c r="H52" s="9">
        <f>TablesHandover!H52-$B52</f>
        <v>22058</v>
      </c>
      <c r="I52" s="5"/>
      <c r="J52" s="5">
        <f>TablesHandover!J52</f>
        <v>54142</v>
      </c>
      <c r="K52" s="5">
        <f>TablesHandover!K52</f>
        <v>54141</v>
      </c>
      <c r="L52" s="18" t="s">
        <v>43</v>
      </c>
      <c r="M52" s="18" t="s">
        <v>43</v>
      </c>
      <c r="N52" s="18" t="s">
        <v>43</v>
      </c>
      <c r="O52" s="18" t="s">
        <v>43</v>
      </c>
      <c r="P52" s="9">
        <f>TablesHandover!P52-$J52</f>
        <v>11023</v>
      </c>
      <c r="Q52" s="9">
        <f>TablesHandover!Q52-$K52</f>
        <v>11024</v>
      </c>
      <c r="R52" s="5"/>
      <c r="S52" s="5">
        <f>TablesHandover!S52</f>
        <v>10834</v>
      </c>
      <c r="T52" s="5">
        <f>TablesHandover!T52</f>
        <v>10833</v>
      </c>
      <c r="U52" s="9">
        <f>TablesHandover!U52-$S52</f>
        <v>194</v>
      </c>
      <c r="V52" s="9">
        <f>TablesHandover!V52-$T52</f>
        <v>197</v>
      </c>
      <c r="W52" s="9">
        <f>TablesHandover!W52-$S52</f>
        <v>2133</v>
      </c>
      <c r="X52" s="9">
        <f>TablesHandover!X52-$T52</f>
        <v>2136</v>
      </c>
      <c r="Y52" s="9">
        <f>TablesHandover!Y52-$S52</f>
        <v>2229</v>
      </c>
      <c r="Z52" s="9">
        <f>TablesHandover!Z52-$T52</f>
        <v>2231</v>
      </c>
      <c r="AB52" s="5">
        <f>TablesHandover!AB52</f>
        <v>1092</v>
      </c>
      <c r="AC52" s="5">
        <f>TablesHandover!AC52</f>
        <v>1091</v>
      </c>
      <c r="AD52" s="9">
        <f>TablesHandover!AD52-$AB52</f>
        <v>29</v>
      </c>
      <c r="AE52" s="9">
        <f>TablesHandover!AE52-$AC52</f>
        <v>32</v>
      </c>
      <c r="AF52" s="9">
        <f>TablesHandover!AF52-$AB52</f>
        <v>211</v>
      </c>
      <c r="AG52" s="9">
        <f>TablesHandover!AG52-$AC52</f>
        <v>213</v>
      </c>
      <c r="AH52" s="9">
        <f>TablesHandover!AH52-$AB52</f>
        <v>229</v>
      </c>
      <c r="AI52" s="9">
        <f>TablesHandover!AI52-$AC52</f>
        <v>232</v>
      </c>
    </row>
    <row r="53" spans="1:35">
      <c r="A53" s="5">
        <f>TablesHandover!A53</f>
        <v>108330</v>
      </c>
      <c r="B53" s="5">
        <f>TablesHandover!B53</f>
        <v>108329</v>
      </c>
      <c r="C53" s="18" t="s">
        <v>43</v>
      </c>
      <c r="D53" s="18" t="s">
        <v>43</v>
      </c>
      <c r="E53" s="18" t="s">
        <v>43</v>
      </c>
      <c r="F53" s="18" t="s">
        <v>43</v>
      </c>
      <c r="G53" s="9">
        <f>TablesHandover!G53-$A53</f>
        <v>22197</v>
      </c>
      <c r="H53" s="9">
        <f>TablesHandover!H53-$B53</f>
        <v>22198</v>
      </c>
      <c r="I53" s="5"/>
      <c r="J53" s="5">
        <f>TablesHandover!J53</f>
        <v>54199</v>
      </c>
      <c r="K53" s="5">
        <f>TablesHandover!K53</f>
        <v>54197</v>
      </c>
      <c r="L53" s="18" t="s">
        <v>43</v>
      </c>
      <c r="M53" s="18" t="s">
        <v>43</v>
      </c>
      <c r="N53" s="18" t="s">
        <v>43</v>
      </c>
      <c r="O53" s="18" t="s">
        <v>43</v>
      </c>
      <c r="P53" s="9">
        <f>TablesHandover!P53-$J53</f>
        <v>11037</v>
      </c>
      <c r="Q53" s="9">
        <f>TablesHandover!Q53-$K53</f>
        <v>11039</v>
      </c>
      <c r="R53" s="5"/>
      <c r="S53" s="5">
        <f>TablesHandover!S53</f>
        <v>10836</v>
      </c>
      <c r="T53" s="5">
        <f>TablesHandover!T53</f>
        <v>10835</v>
      </c>
      <c r="U53" s="9">
        <f>TablesHandover!U53-$S53</f>
        <v>199</v>
      </c>
      <c r="V53" s="9">
        <f>TablesHandover!V53-$T53</f>
        <v>202</v>
      </c>
      <c r="W53" s="9">
        <f>TablesHandover!W53-$S53</f>
        <v>2188</v>
      </c>
      <c r="X53" s="9">
        <f>TablesHandover!X53-$T53</f>
        <v>2191</v>
      </c>
      <c r="Y53" s="9">
        <f>TablesHandover!Y53-$S53</f>
        <v>2217</v>
      </c>
      <c r="Z53" s="9">
        <f>TablesHandover!Z53-$T53</f>
        <v>2220</v>
      </c>
      <c r="AB53" s="5">
        <f>TablesHandover!AB53</f>
        <v>1084</v>
      </c>
      <c r="AC53" s="5">
        <f>TablesHandover!AC53</f>
        <v>1082</v>
      </c>
      <c r="AD53" s="9">
        <f>TablesHandover!AD53-$AB53</f>
        <v>31</v>
      </c>
      <c r="AE53" s="9">
        <f>TablesHandover!AE53-$AC53</f>
        <v>35</v>
      </c>
      <c r="AF53" s="9">
        <f>TablesHandover!AF53-$AB53</f>
        <v>248</v>
      </c>
      <c r="AG53" s="9">
        <f>TablesHandover!AG53-$AC53</f>
        <v>245</v>
      </c>
      <c r="AH53" s="9">
        <f>TablesHandover!AH53-$AB53</f>
        <v>223</v>
      </c>
      <c r="AI53" s="9">
        <f>TablesHandover!AI53-$AC53</f>
        <v>226</v>
      </c>
    </row>
    <row r="54" spans="1:35">
      <c r="A54" s="5">
        <f>TablesHandover!A54</f>
        <v>108314</v>
      </c>
      <c r="B54" s="5">
        <f>TablesHandover!B54</f>
        <v>108313</v>
      </c>
      <c r="C54" s="18" t="s">
        <v>43</v>
      </c>
      <c r="D54" s="18" t="s">
        <v>43</v>
      </c>
      <c r="E54" s="18" t="s">
        <v>43</v>
      </c>
      <c r="F54" s="18" t="s">
        <v>43</v>
      </c>
      <c r="G54" s="9">
        <f>TablesHandover!G54-$A54</f>
        <v>22223</v>
      </c>
      <c r="H54" s="9">
        <f>TablesHandover!H54-$B54</f>
        <v>22224</v>
      </c>
      <c r="I54" s="5"/>
      <c r="J54" s="5">
        <f>TablesHandover!J54</f>
        <v>54203</v>
      </c>
      <c r="K54" s="5">
        <f>TablesHandover!K54</f>
        <v>54202</v>
      </c>
      <c r="L54" s="18" t="s">
        <v>43</v>
      </c>
      <c r="M54" s="18" t="s">
        <v>43</v>
      </c>
      <c r="N54" s="18" t="s">
        <v>43</v>
      </c>
      <c r="O54" s="18" t="s">
        <v>43</v>
      </c>
      <c r="P54" s="9">
        <f>TablesHandover!P54-$J54</f>
        <v>11010</v>
      </c>
      <c r="Q54" s="9">
        <f>TablesHandover!Q54-$K54</f>
        <v>11013</v>
      </c>
      <c r="R54" s="5"/>
      <c r="S54" s="5">
        <f>TablesHandover!S54</f>
        <v>10845</v>
      </c>
      <c r="T54" s="5">
        <f>TablesHandover!T54</f>
        <v>10844</v>
      </c>
      <c r="U54" s="9">
        <f>TablesHandover!U54-$S54</f>
        <v>178</v>
      </c>
      <c r="V54" s="9">
        <f>TablesHandover!V54-$T54</f>
        <v>181</v>
      </c>
      <c r="W54" s="9">
        <f>TablesHandover!W54-$S54</f>
        <v>2138</v>
      </c>
      <c r="X54" s="9">
        <f>TablesHandover!X54-$T54</f>
        <v>2140</v>
      </c>
      <c r="Y54" s="9">
        <f>TablesHandover!Y54-$S54</f>
        <v>2185</v>
      </c>
      <c r="Z54" s="9">
        <f>TablesHandover!Z54-$T54</f>
        <v>2186</v>
      </c>
      <c r="AB54" s="5">
        <f>TablesHandover!AB54</f>
        <v>1082</v>
      </c>
      <c r="AC54" s="5">
        <f>TablesHandover!AC54</f>
        <v>1082</v>
      </c>
      <c r="AD54" s="9">
        <f>TablesHandover!AD54-$AB54</f>
        <v>25</v>
      </c>
      <c r="AE54" s="9">
        <f>TablesHandover!AE54-$AC54</f>
        <v>27</v>
      </c>
      <c r="AF54" s="9">
        <f>TablesHandover!AF54-$AB54</f>
        <v>246</v>
      </c>
      <c r="AG54" s="9">
        <f>TablesHandover!AG54-$AC54</f>
        <v>247</v>
      </c>
      <c r="AH54" s="9">
        <f>TablesHandover!AH54-$AB54</f>
        <v>262</v>
      </c>
      <c r="AI54" s="9">
        <f>TablesHandover!AI54-$AC54</f>
        <v>265</v>
      </c>
    </row>
    <row r="55" spans="1:35">
      <c r="A55" s="5">
        <f>TablesHandover!A55</f>
        <v>108332</v>
      </c>
      <c r="B55" s="5">
        <f>TablesHandover!B55</f>
        <v>108331</v>
      </c>
      <c r="C55" s="18" t="s">
        <v>43</v>
      </c>
      <c r="D55" s="18" t="s">
        <v>43</v>
      </c>
      <c r="E55" s="18" t="s">
        <v>43</v>
      </c>
      <c r="F55" s="18" t="s">
        <v>43</v>
      </c>
      <c r="G55" s="9">
        <f>TablesHandover!G55-$A55</f>
        <v>22116</v>
      </c>
      <c r="H55" s="9">
        <f>TablesHandover!H55-$B55</f>
        <v>22118</v>
      </c>
      <c r="I55" s="5"/>
      <c r="J55" s="5">
        <f>TablesHandover!J55</f>
        <v>54330</v>
      </c>
      <c r="K55" s="5">
        <f>TablesHandover!K55</f>
        <v>54329</v>
      </c>
      <c r="L55" s="18" t="s">
        <v>43</v>
      </c>
      <c r="M55" s="18" t="s">
        <v>43</v>
      </c>
      <c r="N55" s="18" t="s">
        <v>43</v>
      </c>
      <c r="O55" s="18" t="s">
        <v>43</v>
      </c>
      <c r="P55" s="9">
        <f>TablesHandover!P55-$J55</f>
        <v>10797</v>
      </c>
      <c r="Q55" s="9">
        <f>TablesHandover!Q55-$K55</f>
        <v>10799</v>
      </c>
      <c r="R55" s="5"/>
      <c r="S55" s="5">
        <f>TablesHandover!S55</f>
        <v>10836</v>
      </c>
      <c r="T55" s="5">
        <f>TablesHandover!T55</f>
        <v>10836</v>
      </c>
      <c r="U55" s="9">
        <f>TablesHandover!U55-$S55</f>
        <v>186</v>
      </c>
      <c r="V55" s="9">
        <f>TablesHandover!V55-$T55</f>
        <v>187</v>
      </c>
      <c r="W55" s="9">
        <f>TablesHandover!W55-$S55</f>
        <v>2154</v>
      </c>
      <c r="X55" s="9">
        <f>TablesHandover!X55-$T55</f>
        <v>2155</v>
      </c>
      <c r="Y55" s="9">
        <f>TablesHandover!Y55-$S55</f>
        <v>2202</v>
      </c>
      <c r="Z55" s="9">
        <f>TablesHandover!Z55-$T55</f>
        <v>2204</v>
      </c>
      <c r="AB55" s="5">
        <f>TablesHandover!AB55</f>
        <v>1093</v>
      </c>
      <c r="AC55" s="5">
        <f>TablesHandover!AC55</f>
        <v>1091</v>
      </c>
      <c r="AD55" s="9">
        <f>TablesHandover!AD55-$AB55</f>
        <v>14</v>
      </c>
      <c r="AE55" s="9">
        <f>TablesHandover!AE55-$AC55</f>
        <v>17</v>
      </c>
      <c r="AF55" s="9">
        <f>TablesHandover!AF55-$AB55</f>
        <v>206</v>
      </c>
      <c r="AG55" s="9">
        <f>TablesHandover!AG55-$AC55</f>
        <v>210</v>
      </c>
      <c r="AH55" s="9">
        <f>TablesHandover!AH55-$AB55</f>
        <v>221</v>
      </c>
      <c r="AI55" s="9">
        <f>TablesHandover!AI55-$AC55</f>
        <v>225</v>
      </c>
    </row>
    <row r="56" spans="1:35">
      <c r="A56" s="5">
        <f>TablesHandover!A56</f>
        <v>108300</v>
      </c>
      <c r="B56" s="5">
        <f>TablesHandover!B56</f>
        <v>108299</v>
      </c>
      <c r="C56" s="18" t="s">
        <v>43</v>
      </c>
      <c r="D56" s="18" t="s">
        <v>43</v>
      </c>
      <c r="E56" s="18" t="s">
        <v>43</v>
      </c>
      <c r="F56" s="18" t="s">
        <v>43</v>
      </c>
      <c r="G56" s="9">
        <f>TablesHandover!G56-$A56</f>
        <v>22221</v>
      </c>
      <c r="H56" s="9">
        <f>TablesHandover!H56-$B56</f>
        <v>22223</v>
      </c>
      <c r="I56" s="5"/>
      <c r="J56" s="5">
        <f>TablesHandover!J56</f>
        <v>54212</v>
      </c>
      <c r="K56" s="5">
        <f>TablesHandover!K56</f>
        <v>54210</v>
      </c>
      <c r="L56" s="18" t="s">
        <v>43</v>
      </c>
      <c r="M56" s="18" t="s">
        <v>43</v>
      </c>
      <c r="N56" s="18" t="s">
        <v>43</v>
      </c>
      <c r="O56" s="18" t="s">
        <v>43</v>
      </c>
      <c r="P56" s="9">
        <f>TablesHandover!P56-$J56</f>
        <v>10799</v>
      </c>
      <c r="Q56" s="9">
        <f>TablesHandover!Q56-$K56</f>
        <v>10802</v>
      </c>
      <c r="R56" s="5"/>
      <c r="S56" s="5">
        <f>TablesHandover!S56</f>
        <v>10855</v>
      </c>
      <c r="T56" s="5">
        <f>TablesHandover!T56</f>
        <v>10853</v>
      </c>
      <c r="U56" s="9">
        <f>TablesHandover!U56-$S56</f>
        <v>149</v>
      </c>
      <c r="V56" s="9">
        <f>TablesHandover!V56-$T56</f>
        <v>158</v>
      </c>
      <c r="W56" s="9">
        <f>TablesHandover!W56-$S56</f>
        <v>2100</v>
      </c>
      <c r="X56" s="9">
        <f>TablesHandover!X56-$T56</f>
        <v>2143</v>
      </c>
      <c r="Y56" s="9">
        <f>TablesHandover!Y56-$S56</f>
        <v>2170</v>
      </c>
      <c r="Z56" s="9">
        <f>TablesHandover!Z56-$T56</f>
        <v>2173</v>
      </c>
      <c r="AB56" s="5">
        <f>TablesHandover!AB56</f>
        <v>1080</v>
      </c>
      <c r="AC56" s="5">
        <f>TablesHandover!AC56</f>
        <v>1079</v>
      </c>
      <c r="AD56" s="9">
        <f>TablesHandover!AD56-$AB56</f>
        <v>26</v>
      </c>
      <c r="AE56" s="9">
        <f>TablesHandover!AE56-$AC56</f>
        <v>29</v>
      </c>
      <c r="AF56" s="9">
        <f>TablesHandover!AF56-$AB56</f>
        <v>232</v>
      </c>
      <c r="AG56" s="9">
        <f>TablesHandover!AG56-$AC56</f>
        <v>235</v>
      </c>
      <c r="AH56" s="9">
        <f>TablesHandover!AH56-$AB56</f>
        <v>246</v>
      </c>
      <c r="AI56" s="9">
        <f>TablesHandover!AI56-$AC56</f>
        <v>248</v>
      </c>
    </row>
    <row r="57" spans="1:35">
      <c r="A57" s="5">
        <f>TablesHandover!A57</f>
        <v>108352</v>
      </c>
      <c r="B57" s="5">
        <f>TablesHandover!B57</f>
        <v>108351</v>
      </c>
      <c r="C57" s="18" t="s">
        <v>43</v>
      </c>
      <c r="D57" s="18" t="s">
        <v>43</v>
      </c>
      <c r="E57" s="18" t="s">
        <v>43</v>
      </c>
      <c r="F57" s="18" t="s">
        <v>43</v>
      </c>
      <c r="G57" s="9">
        <f>TablesHandover!G57-$A57</f>
        <v>22026</v>
      </c>
      <c r="H57" s="9">
        <f>TablesHandover!H57-$B57</f>
        <v>22027</v>
      </c>
      <c r="I57" s="5"/>
      <c r="J57" s="5">
        <f>TablesHandover!J57</f>
        <v>54146</v>
      </c>
      <c r="K57" s="5">
        <f>TablesHandover!K57</f>
        <v>54148</v>
      </c>
      <c r="L57" s="18" t="s">
        <v>43</v>
      </c>
      <c r="M57" s="18" t="s">
        <v>43</v>
      </c>
      <c r="N57" s="18" t="s">
        <v>43</v>
      </c>
      <c r="O57" s="18" t="s">
        <v>43</v>
      </c>
      <c r="P57" s="9">
        <f>TablesHandover!P57-$J57</f>
        <v>10869</v>
      </c>
      <c r="Q57" s="9">
        <f>TablesHandover!Q57-$K57</f>
        <v>10868</v>
      </c>
      <c r="R57" s="5"/>
      <c r="S57" s="5">
        <f>TablesHandover!S57</f>
        <v>10841</v>
      </c>
      <c r="T57" s="5">
        <f>TablesHandover!T57</f>
        <v>10840</v>
      </c>
      <c r="U57" s="9">
        <f>TablesHandover!U57-$S57</f>
        <v>181</v>
      </c>
      <c r="V57" s="9">
        <f>TablesHandover!V57-$T57</f>
        <v>184</v>
      </c>
      <c r="W57" s="9">
        <f>TablesHandover!W57-$S57</f>
        <v>2152</v>
      </c>
      <c r="X57" s="9">
        <f>TablesHandover!X57-$T57</f>
        <v>2155</v>
      </c>
      <c r="Y57" s="9">
        <f>TablesHandover!Y57-$S57</f>
        <v>2179</v>
      </c>
      <c r="Z57" s="9">
        <f>TablesHandover!Z57-$T57</f>
        <v>2181</v>
      </c>
      <c r="AB57" s="5">
        <f>TablesHandover!AB57</f>
        <v>1086</v>
      </c>
      <c r="AC57" s="5">
        <f>TablesHandover!AC57</f>
        <v>1085</v>
      </c>
      <c r="AD57" s="9">
        <f>TablesHandover!AD57-$AB57</f>
        <v>14</v>
      </c>
      <c r="AE57" s="9">
        <f>TablesHandover!AE57-$AC57</f>
        <v>17</v>
      </c>
      <c r="AF57" s="9">
        <f>TablesHandover!AF57-$AB57</f>
        <v>233</v>
      </c>
      <c r="AG57" s="9">
        <f>TablesHandover!AG57-$AC57</f>
        <v>235</v>
      </c>
      <c r="AH57" s="9">
        <f>TablesHandover!AH57-$AB57</f>
        <v>214</v>
      </c>
      <c r="AI57" s="9">
        <f>TablesHandover!AI57-$AC57</f>
        <v>216</v>
      </c>
    </row>
    <row r="58" spans="1:35">
      <c r="A58" s="5">
        <f>TablesHandover!A58</f>
        <v>108291</v>
      </c>
      <c r="B58" s="5">
        <f>TablesHandover!B58</f>
        <v>108289</v>
      </c>
      <c r="C58" s="18" t="s">
        <v>43</v>
      </c>
      <c r="D58" s="18" t="s">
        <v>43</v>
      </c>
      <c r="E58" s="18" t="s">
        <v>43</v>
      </c>
      <c r="F58" s="18" t="s">
        <v>43</v>
      </c>
      <c r="G58" s="9">
        <f>TablesHandover!G58-$A58</f>
        <v>22128</v>
      </c>
      <c r="H58" s="9">
        <f>TablesHandover!H58-$B58</f>
        <v>22131</v>
      </c>
      <c r="I58" s="5"/>
      <c r="J58" s="5">
        <f>TablesHandover!J58</f>
        <v>54199</v>
      </c>
      <c r="K58" s="5">
        <f>TablesHandover!K58</f>
        <v>54198</v>
      </c>
      <c r="L58" s="18" t="s">
        <v>43</v>
      </c>
      <c r="M58" s="18" t="s">
        <v>43</v>
      </c>
      <c r="N58" s="18" t="s">
        <v>43</v>
      </c>
      <c r="O58" s="18" t="s">
        <v>43</v>
      </c>
      <c r="P58" s="9">
        <f>TablesHandover!P58-$J58</f>
        <v>10910</v>
      </c>
      <c r="Q58" s="9">
        <f>TablesHandover!Q58-$K58</f>
        <v>10913</v>
      </c>
      <c r="R58" s="5"/>
      <c r="S58" s="5">
        <f>TablesHandover!S58</f>
        <v>10851</v>
      </c>
      <c r="T58" s="5">
        <f>TablesHandover!T58</f>
        <v>10849</v>
      </c>
      <c r="U58" s="9">
        <f>TablesHandover!U58-$S58</f>
        <v>192</v>
      </c>
      <c r="V58" s="9">
        <f>TablesHandover!V58-$T58</f>
        <v>195</v>
      </c>
      <c r="W58" s="9">
        <f>TablesHandover!W58-$S58</f>
        <v>2151</v>
      </c>
      <c r="X58" s="9">
        <f>TablesHandover!X58-$T58</f>
        <v>2156</v>
      </c>
      <c r="Y58" s="9">
        <f>TablesHandover!Y58-$S58</f>
        <v>2209</v>
      </c>
      <c r="Z58" s="9">
        <f>TablesHandover!Z58-$T58</f>
        <v>2213</v>
      </c>
      <c r="AB58" s="5">
        <f>TablesHandover!AB58</f>
        <v>1079</v>
      </c>
      <c r="AC58" s="5">
        <f>TablesHandover!AC58</f>
        <v>1078</v>
      </c>
      <c r="AD58" s="9">
        <f>TablesHandover!AD58-$AB58</f>
        <v>27</v>
      </c>
      <c r="AE58" s="9">
        <f>TablesHandover!AE58-$AC58</f>
        <v>28</v>
      </c>
      <c r="AF58" s="9">
        <f>TablesHandover!AF58-$AB58</f>
        <v>241</v>
      </c>
      <c r="AG58" s="9">
        <f>TablesHandover!AG58-$AC58</f>
        <v>243</v>
      </c>
      <c r="AH58" s="9">
        <f>TablesHandover!AH58-$AB58</f>
        <v>246</v>
      </c>
      <c r="AI58" s="9">
        <f>TablesHandover!AI58-$AC58</f>
        <v>249</v>
      </c>
    </row>
    <row r="59" spans="1:35" ht="14.4">
      <c r="A59" s="3">
        <f>SUM(A49:A58)/12</f>
        <v>90274.583333333328</v>
      </c>
      <c r="B59" s="3">
        <f>SUM(B49:B58)/12</f>
        <v>90273.333333333328</v>
      </c>
      <c r="C59" s="7" t="s">
        <v>43</v>
      </c>
      <c r="D59" s="7" t="s">
        <v>43</v>
      </c>
      <c r="E59" s="7" t="s">
        <v>43</v>
      </c>
      <c r="F59" s="7" t="s">
        <v>43</v>
      </c>
      <c r="G59" s="7">
        <f t="shared" ref="C59:H59" si="12">((SUM(G49:G58)/10))</f>
        <v>22094.1</v>
      </c>
      <c r="H59" s="7">
        <f t="shared" si="12"/>
        <v>22096.5</v>
      </c>
      <c r="I59" s="5"/>
      <c r="J59" s="3">
        <f>SUM(J49:J58)/10</f>
        <v>54197.3</v>
      </c>
      <c r="K59" s="3">
        <f>SUM(K49:K58)/10</f>
        <v>54196.5</v>
      </c>
      <c r="L59" s="7" t="s">
        <v>43</v>
      </c>
      <c r="M59" s="7" t="s">
        <v>43</v>
      </c>
      <c r="N59" s="7" t="s">
        <v>43</v>
      </c>
      <c r="O59" s="7" t="s">
        <v>43</v>
      </c>
      <c r="P59" s="7">
        <f t="shared" ref="P59" si="13">((SUM(P49:P58)/10))</f>
        <v>10944.7</v>
      </c>
      <c r="Q59" s="7">
        <f t="shared" ref="Q59" si="14">((SUM(Q49:Q58)/10))</f>
        <v>10946.6</v>
      </c>
      <c r="R59" s="5"/>
      <c r="S59" s="3">
        <f>SUM(S49:S58)/10</f>
        <v>10843.3</v>
      </c>
      <c r="T59" s="3">
        <f>SUM(T49:T58)/10</f>
        <v>10842.2</v>
      </c>
      <c r="U59" s="7">
        <f>((SUM(U49:U58)/10))</f>
        <v>178.4</v>
      </c>
      <c r="V59" s="7">
        <f t="shared" ref="V59:Z59" si="15">((SUM(V49:V58)/10))</f>
        <v>181.6</v>
      </c>
      <c r="W59" s="7">
        <f t="shared" si="15"/>
        <v>2148.6999999999998</v>
      </c>
      <c r="X59" s="7">
        <f t="shared" si="15"/>
        <v>2155.8000000000002</v>
      </c>
      <c r="Y59" s="7">
        <f>((SUM(Y49:Y58)/10))</f>
        <v>2195.3000000000002</v>
      </c>
      <c r="Z59" s="7">
        <f t="shared" si="15"/>
        <v>2197.5</v>
      </c>
      <c r="AB59" s="3">
        <f>SUM(AB49:AB58)/10</f>
        <v>1085.4000000000001</v>
      </c>
      <c r="AC59" s="3">
        <f>SUM(AC49:AC58)/10</f>
        <v>1084.0999999999999</v>
      </c>
      <c r="AD59" s="7">
        <f>((SUM(AD49:AD58)/10))</f>
        <v>25.4</v>
      </c>
      <c r="AE59" s="7">
        <f t="shared" ref="AE59:AI59" si="16">((SUM(AE49:AE58)/10))</f>
        <v>28.3</v>
      </c>
      <c r="AF59" s="7">
        <f t="shared" si="16"/>
        <v>228</v>
      </c>
      <c r="AG59" s="7">
        <f t="shared" si="16"/>
        <v>230</v>
      </c>
      <c r="AH59" s="7">
        <f t="shared" si="16"/>
        <v>234.4</v>
      </c>
      <c r="AI59" s="7">
        <f t="shared" si="16"/>
        <v>237.3</v>
      </c>
    </row>
  </sheetData>
  <mergeCells count="80">
    <mergeCell ref="AB47:AC47"/>
    <mergeCell ref="AD47:AE47"/>
    <mergeCell ref="AF47:AG47"/>
    <mergeCell ref="AH47:AI47"/>
    <mergeCell ref="N47:O47"/>
    <mergeCell ref="P47:Q47"/>
    <mergeCell ref="S47:T47"/>
    <mergeCell ref="U47:V47"/>
    <mergeCell ref="W47:X47"/>
    <mergeCell ref="Y47:Z47"/>
    <mergeCell ref="A47:B47"/>
    <mergeCell ref="C47:D47"/>
    <mergeCell ref="E47:F47"/>
    <mergeCell ref="G47:H47"/>
    <mergeCell ref="J47:K47"/>
    <mergeCell ref="L47:M47"/>
    <mergeCell ref="AB32:AC32"/>
    <mergeCell ref="AD32:AE32"/>
    <mergeCell ref="AF32:AG32"/>
    <mergeCell ref="AH32:AI32"/>
    <mergeCell ref="A46:H46"/>
    <mergeCell ref="J46:Q46"/>
    <mergeCell ref="S46:Z46"/>
    <mergeCell ref="AB46:AI46"/>
    <mergeCell ref="N32:O32"/>
    <mergeCell ref="P32:Q32"/>
    <mergeCell ref="S32:T32"/>
    <mergeCell ref="U32:V32"/>
    <mergeCell ref="W32:X32"/>
    <mergeCell ref="Y32:Z32"/>
    <mergeCell ref="A32:B32"/>
    <mergeCell ref="C32:D32"/>
    <mergeCell ref="E32:F32"/>
    <mergeCell ref="G32:H32"/>
    <mergeCell ref="J32:K32"/>
    <mergeCell ref="L32:M32"/>
    <mergeCell ref="AB17:AC17"/>
    <mergeCell ref="AD17:AE17"/>
    <mergeCell ref="AF17:AG17"/>
    <mergeCell ref="AH17:AI17"/>
    <mergeCell ref="A31:H31"/>
    <mergeCell ref="J31:Q31"/>
    <mergeCell ref="S31:Z31"/>
    <mergeCell ref="AB31:AI31"/>
    <mergeCell ref="N17:O17"/>
    <mergeCell ref="P17:Q17"/>
    <mergeCell ref="S17:T17"/>
    <mergeCell ref="U17:V17"/>
    <mergeCell ref="W17:X17"/>
    <mergeCell ref="Y17:Z17"/>
    <mergeCell ref="A17:B17"/>
    <mergeCell ref="C17:D17"/>
    <mergeCell ref="E17:F17"/>
    <mergeCell ref="G17:H17"/>
    <mergeCell ref="J17:K17"/>
    <mergeCell ref="L17:M17"/>
    <mergeCell ref="AB2:AC2"/>
    <mergeCell ref="AD2:AE2"/>
    <mergeCell ref="AF2:AG2"/>
    <mergeCell ref="AH2:AI2"/>
    <mergeCell ref="A16:H16"/>
    <mergeCell ref="J16:Q16"/>
    <mergeCell ref="S16:Z16"/>
    <mergeCell ref="AB16:AI16"/>
    <mergeCell ref="N2:O2"/>
    <mergeCell ref="P2:Q2"/>
    <mergeCell ref="S2:T2"/>
    <mergeCell ref="U2:V2"/>
    <mergeCell ref="W2:X2"/>
    <mergeCell ref="Y2:Z2"/>
    <mergeCell ref="A1:H1"/>
    <mergeCell ref="J1:Q1"/>
    <mergeCell ref="S1:Z1"/>
    <mergeCell ref="AB1:AI1"/>
    <mergeCell ref="A2:B2"/>
    <mergeCell ref="C2:D2"/>
    <mergeCell ref="E2:F2"/>
    <mergeCell ref="G2:H2"/>
    <mergeCell ref="J2:K2"/>
    <mergeCell ref="L2:M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TablesMQTT</vt:lpstr>
      <vt:lpstr>TablesMQTT2</vt:lpstr>
      <vt:lpstr>Graphs</vt:lpstr>
      <vt:lpstr>Graphs per msg</vt:lpstr>
      <vt:lpstr>TablesHandover</vt:lpstr>
      <vt:lpstr>TablesHandover2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Márcia Rocha</dc:creator>
  <cp:lastModifiedBy>Márcia Rocha</cp:lastModifiedBy>
  <cp:revision>6</cp:revision>
  <dcterms:created xsi:type="dcterms:W3CDTF">2023-04-24T20:18:57Z</dcterms:created>
  <dcterms:modified xsi:type="dcterms:W3CDTF">2023-06-10T21:28:04Z</dcterms:modified>
</cp:coreProperties>
</file>