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d57\Desktop\Mestrado_ISEP\ADACORSA\WSSL\database\"/>
    </mc:Choice>
  </mc:AlternateContent>
  <xr:revisionPtr revIDLastSave="0" documentId="13_ncr:1_{5EF19629-0B2F-4C61-B80A-9FD870953962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TablesMQTT" sheetId="2" r:id="rId1"/>
    <sheet name="TablesMQTT2" sheetId="5" r:id="rId2"/>
    <sheet name="Graphs" sheetId="3" r:id="rId3"/>
    <sheet name="Graphs per msg" sheetId="4" r:id="rId4"/>
    <sheet name="delays" sheetId="7" r:id="rId5"/>
  </sheets>
  <externalReferences>
    <externalReference r:id="rId6"/>
  </externalReferences>
  <definedNames>
    <definedName name="DadosExternos_1" localSheetId="4" hidden="1">delays!$A$1:$B$101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AB21" i="5"/>
  <c r="AC21" i="5"/>
  <c r="AB22" i="5"/>
  <c r="AC22" i="5"/>
  <c r="AB23" i="5"/>
  <c r="AC23" i="5"/>
  <c r="AB24" i="5"/>
  <c r="AF24" i="5" s="1"/>
  <c r="AC24" i="5"/>
  <c r="AE24" i="5" s="1"/>
  <c r="AB25" i="5"/>
  <c r="AC25" i="5"/>
  <c r="AB26" i="5"/>
  <c r="AC26" i="5"/>
  <c r="AB27" i="5"/>
  <c r="AC27" i="5"/>
  <c r="AB28" i="5"/>
  <c r="AF28" i="5" s="1"/>
  <c r="AC28" i="5"/>
  <c r="AE28" i="5" s="1"/>
  <c r="AB29" i="5"/>
  <c r="AC29" i="5"/>
  <c r="AC20" i="5"/>
  <c r="AI20" i="5" s="1"/>
  <c r="AB20" i="5"/>
  <c r="AF20" i="5" s="1"/>
  <c r="S21" i="5"/>
  <c r="T21" i="5"/>
  <c r="S22" i="5"/>
  <c r="T22" i="5"/>
  <c r="S23" i="5"/>
  <c r="T23" i="5"/>
  <c r="S24" i="5"/>
  <c r="W24" i="5" s="1"/>
  <c r="T24" i="5"/>
  <c r="X24" i="5" s="1"/>
  <c r="S25" i="5"/>
  <c r="T25" i="5"/>
  <c r="S26" i="5"/>
  <c r="T26" i="5"/>
  <c r="S27" i="5"/>
  <c r="T27" i="5"/>
  <c r="S28" i="5"/>
  <c r="W28" i="5" s="1"/>
  <c r="T28" i="5"/>
  <c r="X28" i="5" s="1"/>
  <c r="S29" i="5"/>
  <c r="T29" i="5"/>
  <c r="T20" i="5"/>
  <c r="S20" i="5"/>
  <c r="J21" i="5"/>
  <c r="K21" i="5"/>
  <c r="J22" i="5"/>
  <c r="K22" i="5"/>
  <c r="J23" i="5"/>
  <c r="K23" i="5"/>
  <c r="J24" i="5"/>
  <c r="J30" i="5" s="1"/>
  <c r="K24" i="5"/>
  <c r="K30" i="5" s="1"/>
  <c r="J25" i="5"/>
  <c r="K25" i="5"/>
  <c r="J26" i="5"/>
  <c r="K26" i="5"/>
  <c r="J27" i="5"/>
  <c r="K27" i="5"/>
  <c r="J28" i="5"/>
  <c r="P28" i="5" s="1"/>
  <c r="K28" i="5"/>
  <c r="Q28" i="5" s="1"/>
  <c r="J29" i="5"/>
  <c r="K29" i="5"/>
  <c r="K20" i="5"/>
  <c r="J20" i="5"/>
  <c r="N20" i="5" s="1"/>
  <c r="A21" i="5"/>
  <c r="B21" i="5"/>
  <c r="A22" i="5"/>
  <c r="B22" i="5"/>
  <c r="A23" i="5"/>
  <c r="B23" i="5"/>
  <c r="A24" i="5"/>
  <c r="G24" i="5" s="1"/>
  <c r="B24" i="5"/>
  <c r="D24" i="5" s="1"/>
  <c r="A25" i="5"/>
  <c r="B25" i="5"/>
  <c r="A26" i="5"/>
  <c r="B26" i="5"/>
  <c r="A27" i="5"/>
  <c r="B27" i="5"/>
  <c r="A28" i="5"/>
  <c r="E28" i="5" s="1"/>
  <c r="B28" i="5"/>
  <c r="H28" i="5" s="1"/>
  <c r="A29" i="5"/>
  <c r="B29" i="5"/>
  <c r="B20" i="5"/>
  <c r="A20" i="5"/>
  <c r="C20" i="5" s="1"/>
  <c r="AB5" i="5"/>
  <c r="AC5" i="5"/>
  <c r="AB6" i="5"/>
  <c r="AC6" i="5"/>
  <c r="AB7" i="5"/>
  <c r="AC7" i="5"/>
  <c r="AB8" i="5"/>
  <c r="AB14" i="5" s="1"/>
  <c r="AC8" i="5"/>
  <c r="AB9" i="5"/>
  <c r="AC9" i="5"/>
  <c r="AB10" i="5"/>
  <c r="AC10" i="5"/>
  <c r="AB11" i="5"/>
  <c r="AC11" i="5"/>
  <c r="AB12" i="5"/>
  <c r="AF12" i="5" s="1"/>
  <c r="AC12" i="5"/>
  <c r="AB13" i="5"/>
  <c r="AC13" i="5"/>
  <c r="AC4" i="5"/>
  <c r="AB4" i="5"/>
  <c r="S5" i="5"/>
  <c r="T5" i="5"/>
  <c r="S6" i="5"/>
  <c r="T6" i="5"/>
  <c r="S7" i="5"/>
  <c r="T7" i="5"/>
  <c r="S8" i="5"/>
  <c r="T8" i="5"/>
  <c r="Z8" i="5" s="1"/>
  <c r="S9" i="5"/>
  <c r="T9" i="5"/>
  <c r="S10" i="5"/>
  <c r="T10" i="5"/>
  <c r="S11" i="5"/>
  <c r="T11" i="5"/>
  <c r="S12" i="5"/>
  <c r="T12" i="5"/>
  <c r="V12" i="5" s="1"/>
  <c r="S13" i="5"/>
  <c r="T13" i="5"/>
  <c r="T4" i="5"/>
  <c r="S4" i="5"/>
  <c r="Y4" i="5" s="1"/>
  <c r="J5" i="5"/>
  <c r="N5" i="5" s="1"/>
  <c r="K5" i="5"/>
  <c r="J6" i="5"/>
  <c r="K6" i="5"/>
  <c r="J7" i="5"/>
  <c r="K7" i="5"/>
  <c r="J8" i="5"/>
  <c r="P8" i="5" s="1"/>
  <c r="K8" i="5"/>
  <c r="J9" i="5"/>
  <c r="P9" i="5" s="1"/>
  <c r="K9" i="5"/>
  <c r="J10" i="5"/>
  <c r="K10" i="5"/>
  <c r="J11" i="5"/>
  <c r="K11" i="5"/>
  <c r="J12" i="5"/>
  <c r="N12" i="5" s="1"/>
  <c r="K12" i="5"/>
  <c r="J13" i="5"/>
  <c r="N13" i="5" s="1"/>
  <c r="K13" i="5"/>
  <c r="K4" i="5"/>
  <c r="J4" i="5"/>
  <c r="A13" i="5"/>
  <c r="B13" i="5"/>
  <c r="D13" i="5" s="1"/>
  <c r="A5" i="5"/>
  <c r="B5" i="5"/>
  <c r="A6" i="5"/>
  <c r="B6" i="5"/>
  <c r="A7" i="5"/>
  <c r="B7" i="5"/>
  <c r="A8" i="5"/>
  <c r="B8" i="5"/>
  <c r="D8" i="5" s="1"/>
  <c r="A9" i="5"/>
  <c r="B9" i="5"/>
  <c r="A10" i="5"/>
  <c r="B10" i="5"/>
  <c r="A11" i="5"/>
  <c r="B11" i="5"/>
  <c r="A12" i="5"/>
  <c r="B12" i="5"/>
  <c r="F12" i="5" s="1"/>
  <c r="B4" i="5"/>
  <c r="F4" i="5" s="1"/>
  <c r="A4" i="5"/>
  <c r="AI62" i="5"/>
  <c r="AH62" i="5"/>
  <c r="AG62" i="5"/>
  <c r="AF62" i="5"/>
  <c r="AE62" i="5"/>
  <c r="AD62" i="5"/>
  <c r="AD53" i="5"/>
  <c r="AE53" i="5"/>
  <c r="AF53" i="5"/>
  <c r="AG53" i="5"/>
  <c r="AH53" i="5"/>
  <c r="AI53" i="5"/>
  <c r="AD54" i="5"/>
  <c r="AE54" i="5"/>
  <c r="AF54" i="5"/>
  <c r="AG54" i="5"/>
  <c r="AH54" i="5"/>
  <c r="AI54" i="5"/>
  <c r="AD55" i="5"/>
  <c r="AE55" i="5"/>
  <c r="AF55" i="5"/>
  <c r="AG55" i="5"/>
  <c r="AH55" i="5"/>
  <c r="AI55" i="5"/>
  <c r="AD56" i="5"/>
  <c r="AE56" i="5"/>
  <c r="AF56" i="5"/>
  <c r="AG56" i="5"/>
  <c r="AH56" i="5"/>
  <c r="AI56" i="5"/>
  <c r="AD57" i="5"/>
  <c r="AE57" i="5"/>
  <c r="AF57" i="5"/>
  <c r="AG57" i="5"/>
  <c r="AH57" i="5"/>
  <c r="AI57" i="5"/>
  <c r="AD58" i="5"/>
  <c r="AE58" i="5"/>
  <c r="AF58" i="5"/>
  <c r="AG58" i="5"/>
  <c r="AH58" i="5"/>
  <c r="AI58" i="5"/>
  <c r="AD59" i="5"/>
  <c r="AE59" i="5"/>
  <c r="AF59" i="5"/>
  <c r="AG59" i="5"/>
  <c r="AH59" i="5"/>
  <c r="AI59" i="5"/>
  <c r="AD60" i="5"/>
  <c r="AE60" i="5"/>
  <c r="AF60" i="5"/>
  <c r="AG60" i="5"/>
  <c r="AH60" i="5"/>
  <c r="AI60" i="5"/>
  <c r="AD61" i="5"/>
  <c r="AE61" i="5"/>
  <c r="AF61" i="5"/>
  <c r="AG61" i="5"/>
  <c r="AH61" i="5"/>
  <c r="AI61" i="5"/>
  <c r="AF52" i="5"/>
  <c r="AG52" i="5"/>
  <c r="AH52" i="5"/>
  <c r="AI52" i="5"/>
  <c r="AE52" i="5"/>
  <c r="AD52" i="5"/>
  <c r="Z62" i="5"/>
  <c r="Y62" i="5"/>
  <c r="X62" i="5"/>
  <c r="W62" i="5"/>
  <c r="V62" i="5"/>
  <c r="U62" i="5"/>
  <c r="U53" i="5"/>
  <c r="V53" i="5"/>
  <c r="W53" i="5"/>
  <c r="X53" i="5"/>
  <c r="Y53" i="5"/>
  <c r="Z53" i="5"/>
  <c r="U54" i="5"/>
  <c r="V54" i="5"/>
  <c r="W54" i="5"/>
  <c r="X54" i="5"/>
  <c r="Y54" i="5"/>
  <c r="Z54" i="5"/>
  <c r="U55" i="5"/>
  <c r="V55" i="5"/>
  <c r="W55" i="5"/>
  <c r="X55" i="5"/>
  <c r="Y55" i="5"/>
  <c r="Z55" i="5"/>
  <c r="U56" i="5"/>
  <c r="V56" i="5"/>
  <c r="W56" i="5"/>
  <c r="X56" i="5"/>
  <c r="Y56" i="5"/>
  <c r="Z56" i="5"/>
  <c r="U57" i="5"/>
  <c r="V57" i="5"/>
  <c r="W57" i="5"/>
  <c r="X57" i="5"/>
  <c r="Y57" i="5"/>
  <c r="Z57" i="5"/>
  <c r="U58" i="5"/>
  <c r="V58" i="5"/>
  <c r="W58" i="5"/>
  <c r="X58" i="5"/>
  <c r="Y58" i="5"/>
  <c r="Z58" i="5"/>
  <c r="U59" i="5"/>
  <c r="V59" i="5"/>
  <c r="W59" i="5"/>
  <c r="X59" i="5"/>
  <c r="Y59" i="5"/>
  <c r="Z59" i="5"/>
  <c r="U60" i="5"/>
  <c r="V60" i="5"/>
  <c r="W60" i="5"/>
  <c r="X60" i="5"/>
  <c r="Y60" i="5"/>
  <c r="Z60" i="5"/>
  <c r="U61" i="5"/>
  <c r="V61" i="5"/>
  <c r="W61" i="5"/>
  <c r="X61" i="5"/>
  <c r="Y61" i="5"/>
  <c r="Z61" i="5"/>
  <c r="W52" i="5"/>
  <c r="X52" i="5"/>
  <c r="Y52" i="5"/>
  <c r="Z52" i="5"/>
  <c r="V52" i="5"/>
  <c r="U52" i="5"/>
  <c r="C53" i="5"/>
  <c r="D53" i="5"/>
  <c r="E53" i="5"/>
  <c r="F53" i="5"/>
  <c r="G53" i="5"/>
  <c r="H53" i="5"/>
  <c r="C54" i="5"/>
  <c r="D54" i="5"/>
  <c r="D62" i="5" s="1"/>
  <c r="E54" i="5"/>
  <c r="F54" i="5"/>
  <c r="G54" i="5"/>
  <c r="H54" i="5"/>
  <c r="C55" i="5"/>
  <c r="D55" i="5"/>
  <c r="E55" i="5"/>
  <c r="F55" i="5"/>
  <c r="G55" i="5"/>
  <c r="H55" i="5"/>
  <c r="C56" i="5"/>
  <c r="D56" i="5"/>
  <c r="E56" i="5"/>
  <c r="F56" i="5"/>
  <c r="G56" i="5"/>
  <c r="H56" i="5"/>
  <c r="C57" i="5"/>
  <c r="D57" i="5"/>
  <c r="E57" i="5"/>
  <c r="F57" i="5"/>
  <c r="G57" i="5"/>
  <c r="H57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H52" i="5"/>
  <c r="G52" i="5"/>
  <c r="G62" i="5" s="1"/>
  <c r="F52" i="5"/>
  <c r="E52" i="5"/>
  <c r="E62" i="5" s="1"/>
  <c r="D52" i="5"/>
  <c r="C52" i="5"/>
  <c r="C36" i="5"/>
  <c r="D36" i="5"/>
  <c r="E36" i="5"/>
  <c r="F36" i="5"/>
  <c r="G36" i="5"/>
  <c r="H36" i="5"/>
  <c r="D59" i="2"/>
  <c r="E59" i="2"/>
  <c r="F59" i="2"/>
  <c r="G59" i="2"/>
  <c r="H59" i="2"/>
  <c r="C59" i="2"/>
  <c r="B59" i="2"/>
  <c r="C31" i="3"/>
  <c r="A59" i="2"/>
  <c r="L53" i="5"/>
  <c r="M53" i="5"/>
  <c r="N53" i="5"/>
  <c r="O53" i="5"/>
  <c r="P53" i="5"/>
  <c r="Q53" i="5"/>
  <c r="L54" i="5"/>
  <c r="M54" i="5"/>
  <c r="N54" i="5"/>
  <c r="O54" i="5"/>
  <c r="P54" i="5"/>
  <c r="Q54" i="5"/>
  <c r="L55" i="5"/>
  <c r="M55" i="5"/>
  <c r="N55" i="5"/>
  <c r="O55" i="5"/>
  <c r="P55" i="5"/>
  <c r="Q55" i="5"/>
  <c r="L56" i="5"/>
  <c r="M56" i="5"/>
  <c r="N56" i="5"/>
  <c r="O56" i="5"/>
  <c r="P56" i="5"/>
  <c r="Q56" i="5"/>
  <c r="L57" i="5"/>
  <c r="M57" i="5"/>
  <c r="N57" i="5"/>
  <c r="O57" i="5"/>
  <c r="P57" i="5"/>
  <c r="Q57" i="5"/>
  <c r="L58" i="5"/>
  <c r="M58" i="5"/>
  <c r="N58" i="5"/>
  <c r="O58" i="5"/>
  <c r="P58" i="5"/>
  <c r="Q58" i="5"/>
  <c r="L59" i="5"/>
  <c r="M59" i="5"/>
  <c r="N59" i="5"/>
  <c r="O59" i="5"/>
  <c r="P59" i="5"/>
  <c r="Q59" i="5"/>
  <c r="L60" i="5"/>
  <c r="M60" i="5"/>
  <c r="N60" i="5"/>
  <c r="O60" i="5"/>
  <c r="P60" i="5"/>
  <c r="Q60" i="5"/>
  <c r="L61" i="5"/>
  <c r="M61" i="5"/>
  <c r="N61" i="5"/>
  <c r="O61" i="5"/>
  <c r="P61" i="5"/>
  <c r="Q61" i="5"/>
  <c r="N52" i="5"/>
  <c r="O52" i="5"/>
  <c r="P52" i="5"/>
  <c r="Q52" i="5"/>
  <c r="M52" i="5"/>
  <c r="L52" i="5"/>
  <c r="Y63" i="5"/>
  <c r="F29" i="4" s="1"/>
  <c r="AI45" i="5"/>
  <c r="AH45" i="5"/>
  <c r="AG45" i="5"/>
  <c r="AF45" i="5"/>
  <c r="AE45" i="5"/>
  <c r="AD45" i="5"/>
  <c r="AI44" i="5"/>
  <c r="AH44" i="5"/>
  <c r="AG44" i="5"/>
  <c r="AF44" i="5"/>
  <c r="AE44" i="5"/>
  <c r="AD44" i="5"/>
  <c r="AI43" i="5"/>
  <c r="AH43" i="5"/>
  <c r="AG43" i="5"/>
  <c r="AF43" i="5"/>
  <c r="AE43" i="5"/>
  <c r="AD43" i="5"/>
  <c r="AI42" i="5"/>
  <c r="AH42" i="5"/>
  <c r="AG42" i="5"/>
  <c r="AF42" i="5"/>
  <c r="AE42" i="5"/>
  <c r="AD42" i="5"/>
  <c r="AI41" i="5"/>
  <c r="AH41" i="5"/>
  <c r="AG41" i="5"/>
  <c r="AF41" i="5"/>
  <c r="AE41" i="5"/>
  <c r="AD41" i="5"/>
  <c r="AI40" i="5"/>
  <c r="AH40" i="5"/>
  <c r="AG40" i="5"/>
  <c r="AF40" i="5"/>
  <c r="AE40" i="5"/>
  <c r="AD40" i="5"/>
  <c r="AI39" i="5"/>
  <c r="AH39" i="5"/>
  <c r="AG39" i="5"/>
  <c r="AF39" i="5"/>
  <c r="AE39" i="5"/>
  <c r="AD39" i="5"/>
  <c r="AI38" i="5"/>
  <c r="AH38" i="5"/>
  <c r="AG38" i="5"/>
  <c r="AF38" i="5"/>
  <c r="AE38" i="5"/>
  <c r="AD38" i="5"/>
  <c r="AI37" i="5"/>
  <c r="AH37" i="5"/>
  <c r="AG37" i="5"/>
  <c r="AF37" i="5"/>
  <c r="AE37" i="5"/>
  <c r="AD37" i="5"/>
  <c r="AI36" i="5"/>
  <c r="AH36" i="5"/>
  <c r="AG36" i="5"/>
  <c r="AF36" i="5"/>
  <c r="AE36" i="5"/>
  <c r="AD36" i="5"/>
  <c r="AI29" i="5"/>
  <c r="AH29" i="5"/>
  <c r="AG29" i="5"/>
  <c r="AF29" i="5"/>
  <c r="AE29" i="5"/>
  <c r="AD29" i="5"/>
  <c r="AG28" i="5"/>
  <c r="AI27" i="5"/>
  <c r="AH27" i="5"/>
  <c r="AG27" i="5"/>
  <c r="AF27" i="5"/>
  <c r="AE27" i="5"/>
  <c r="AD27" i="5"/>
  <c r="AI26" i="5"/>
  <c r="AH26" i="5"/>
  <c r="AG26" i="5"/>
  <c r="AF26" i="5"/>
  <c r="AE26" i="5"/>
  <c r="AD26" i="5"/>
  <c r="AI25" i="5"/>
  <c r="AH25" i="5"/>
  <c r="AG25" i="5"/>
  <c r="AF25" i="5"/>
  <c r="AE25" i="5"/>
  <c r="AD25" i="5"/>
  <c r="AH24" i="5"/>
  <c r="AG24" i="5"/>
  <c r="AI23" i="5"/>
  <c r="AH23" i="5"/>
  <c r="AG23" i="5"/>
  <c r="AF23" i="5"/>
  <c r="AE23" i="5"/>
  <c r="AD23" i="5"/>
  <c r="AI22" i="5"/>
  <c r="AH22" i="5"/>
  <c r="AG22" i="5"/>
  <c r="AF22" i="5"/>
  <c r="AE22" i="5"/>
  <c r="AD22" i="5"/>
  <c r="AI21" i="5"/>
  <c r="AH21" i="5"/>
  <c r="AG21" i="5"/>
  <c r="AF21" i="5"/>
  <c r="AE21" i="5"/>
  <c r="AD21" i="5"/>
  <c r="AH20" i="5"/>
  <c r="AG20" i="5"/>
  <c r="AI5" i="5"/>
  <c r="AI6" i="5"/>
  <c r="AI7" i="5"/>
  <c r="AI8" i="5"/>
  <c r="AI9" i="5"/>
  <c r="AI10" i="5"/>
  <c r="AI11" i="5"/>
  <c r="AI12" i="5"/>
  <c r="AI13" i="5"/>
  <c r="AH5" i="5"/>
  <c r="AH6" i="5"/>
  <c r="AH7" i="5"/>
  <c r="AH9" i="5"/>
  <c r="AH10" i="5"/>
  <c r="AH11" i="5"/>
  <c r="AH13" i="5"/>
  <c r="AG5" i="5"/>
  <c r="AG6" i="5"/>
  <c r="AG7" i="5"/>
  <c r="AG8" i="5"/>
  <c r="AG9" i="5"/>
  <c r="AG10" i="5"/>
  <c r="AG11" i="5"/>
  <c r="AG12" i="5"/>
  <c r="AG13" i="5"/>
  <c r="AF13" i="5"/>
  <c r="AF5" i="5"/>
  <c r="AF6" i="5"/>
  <c r="AF7" i="5"/>
  <c r="AF9" i="5"/>
  <c r="AF10" i="5"/>
  <c r="AF11" i="5"/>
  <c r="AI4" i="5"/>
  <c r="AH4" i="5"/>
  <c r="AG4" i="5"/>
  <c r="AF4" i="5"/>
  <c r="AE5" i="5"/>
  <c r="AE6" i="5"/>
  <c r="AE7" i="5"/>
  <c r="AE8" i="5"/>
  <c r="AE9" i="5"/>
  <c r="AE10" i="5"/>
  <c r="AE11" i="5"/>
  <c r="AE12" i="5"/>
  <c r="AE13" i="5"/>
  <c r="AD5" i="5"/>
  <c r="AD6" i="5"/>
  <c r="AD7" i="5"/>
  <c r="AD9" i="5"/>
  <c r="AD10" i="5"/>
  <c r="AD11" i="5"/>
  <c r="AD13" i="5"/>
  <c r="AE4" i="5"/>
  <c r="AD4" i="5"/>
  <c r="AC62" i="5"/>
  <c r="AE63" i="5" s="1"/>
  <c r="C28" i="4" s="1"/>
  <c r="AB62" i="5"/>
  <c r="AC46" i="5"/>
  <c r="AB46" i="5"/>
  <c r="AC14" i="5"/>
  <c r="Z45" i="5"/>
  <c r="Y45" i="5"/>
  <c r="X45" i="5"/>
  <c r="W45" i="5"/>
  <c r="V45" i="5"/>
  <c r="U45" i="5"/>
  <c r="Z44" i="5"/>
  <c r="Y44" i="5"/>
  <c r="X44" i="5"/>
  <c r="W44" i="5"/>
  <c r="V44" i="5"/>
  <c r="U44" i="5"/>
  <c r="Z43" i="5"/>
  <c r="Y43" i="5"/>
  <c r="X43" i="5"/>
  <c r="W43" i="5"/>
  <c r="V43" i="5"/>
  <c r="U43" i="5"/>
  <c r="Z42" i="5"/>
  <c r="Y42" i="5"/>
  <c r="X42" i="5"/>
  <c r="W42" i="5"/>
  <c r="V42" i="5"/>
  <c r="U42" i="5"/>
  <c r="Z41" i="5"/>
  <c r="Y41" i="5"/>
  <c r="X41" i="5"/>
  <c r="W41" i="5"/>
  <c r="V41" i="5"/>
  <c r="U41" i="5"/>
  <c r="Z40" i="5"/>
  <c r="Y40" i="5"/>
  <c r="X40" i="5"/>
  <c r="W40" i="5"/>
  <c r="V40" i="5"/>
  <c r="U40" i="5"/>
  <c r="Z39" i="5"/>
  <c r="Y39" i="5"/>
  <c r="X39" i="5"/>
  <c r="W39" i="5"/>
  <c r="V39" i="5"/>
  <c r="U39" i="5"/>
  <c r="Z38" i="5"/>
  <c r="Y38" i="5"/>
  <c r="X38" i="5"/>
  <c r="W38" i="5"/>
  <c r="V38" i="5"/>
  <c r="U38" i="5"/>
  <c r="Z37" i="5"/>
  <c r="Y37" i="5"/>
  <c r="X37" i="5"/>
  <c r="W37" i="5"/>
  <c r="V37" i="5"/>
  <c r="U37" i="5"/>
  <c r="Z36" i="5"/>
  <c r="Y36" i="5"/>
  <c r="X36" i="5"/>
  <c r="W36" i="5"/>
  <c r="V36" i="5"/>
  <c r="U36" i="5"/>
  <c r="Z29" i="5"/>
  <c r="Y29" i="5"/>
  <c r="X29" i="5"/>
  <c r="W29" i="5"/>
  <c r="V29" i="5"/>
  <c r="U29" i="5"/>
  <c r="Y28" i="5"/>
  <c r="Z27" i="5"/>
  <c r="Y27" i="5"/>
  <c r="X27" i="5"/>
  <c r="W27" i="5"/>
  <c r="V27" i="5"/>
  <c r="U27" i="5"/>
  <c r="Z26" i="5"/>
  <c r="Y26" i="5"/>
  <c r="X26" i="5"/>
  <c r="W26" i="5"/>
  <c r="V26" i="5"/>
  <c r="U26" i="5"/>
  <c r="Z25" i="5"/>
  <c r="Y25" i="5"/>
  <c r="X25" i="5"/>
  <c r="W25" i="5"/>
  <c r="V25" i="5"/>
  <c r="U25" i="5"/>
  <c r="Y24" i="5"/>
  <c r="Z23" i="5"/>
  <c r="Y23" i="5"/>
  <c r="X23" i="5"/>
  <c r="W23" i="5"/>
  <c r="V23" i="5"/>
  <c r="U23" i="5"/>
  <c r="Z22" i="5"/>
  <c r="Y22" i="5"/>
  <c r="X22" i="5"/>
  <c r="W22" i="5"/>
  <c r="V22" i="5"/>
  <c r="U22" i="5"/>
  <c r="Z21" i="5"/>
  <c r="Y21" i="5"/>
  <c r="X21" i="5"/>
  <c r="W21" i="5"/>
  <c r="V21" i="5"/>
  <c r="U21" i="5"/>
  <c r="Z20" i="5"/>
  <c r="Y20" i="5"/>
  <c r="X20" i="5"/>
  <c r="W20" i="5"/>
  <c r="V20" i="5"/>
  <c r="U20" i="5"/>
  <c r="Q45" i="5"/>
  <c r="P45" i="5"/>
  <c r="O45" i="5"/>
  <c r="N45" i="5"/>
  <c r="M45" i="5"/>
  <c r="L45" i="5"/>
  <c r="Q44" i="5"/>
  <c r="P44" i="5"/>
  <c r="O44" i="5"/>
  <c r="N44" i="5"/>
  <c r="M44" i="5"/>
  <c r="L44" i="5"/>
  <c r="Q43" i="5"/>
  <c r="P43" i="5"/>
  <c r="O43" i="5"/>
  <c r="N43" i="5"/>
  <c r="M43" i="5"/>
  <c r="L43" i="5"/>
  <c r="Q42" i="5"/>
  <c r="P42" i="5"/>
  <c r="O42" i="5"/>
  <c r="N42" i="5"/>
  <c r="M42" i="5"/>
  <c r="L42" i="5"/>
  <c r="Q41" i="5"/>
  <c r="P41" i="5"/>
  <c r="O41" i="5"/>
  <c r="N41" i="5"/>
  <c r="M41" i="5"/>
  <c r="L41" i="5"/>
  <c r="Q40" i="5"/>
  <c r="P40" i="5"/>
  <c r="O40" i="5"/>
  <c r="N40" i="5"/>
  <c r="M40" i="5"/>
  <c r="L40" i="5"/>
  <c r="Q39" i="5"/>
  <c r="P39" i="5"/>
  <c r="O39" i="5"/>
  <c r="N39" i="5"/>
  <c r="M39" i="5"/>
  <c r="L39" i="5"/>
  <c r="Q38" i="5"/>
  <c r="P38" i="5"/>
  <c r="O38" i="5"/>
  <c r="N38" i="5"/>
  <c r="M38" i="5"/>
  <c r="L38" i="5"/>
  <c r="Q37" i="5"/>
  <c r="P37" i="5"/>
  <c r="O37" i="5"/>
  <c r="N37" i="5"/>
  <c r="M37" i="5"/>
  <c r="L37" i="5"/>
  <c r="Q36" i="5"/>
  <c r="P36" i="5"/>
  <c r="O36" i="5"/>
  <c r="N36" i="5"/>
  <c r="M36" i="5"/>
  <c r="L36" i="5"/>
  <c r="Q29" i="5"/>
  <c r="P29" i="5"/>
  <c r="O29" i="5"/>
  <c r="N29" i="5"/>
  <c r="M29" i="5"/>
  <c r="L29" i="5"/>
  <c r="L28" i="5"/>
  <c r="Q27" i="5"/>
  <c r="P27" i="5"/>
  <c r="O27" i="5"/>
  <c r="N27" i="5"/>
  <c r="M27" i="5"/>
  <c r="L27" i="5"/>
  <c r="Q26" i="5"/>
  <c r="P26" i="5"/>
  <c r="O26" i="5"/>
  <c r="N26" i="5"/>
  <c r="M26" i="5"/>
  <c r="L26" i="5"/>
  <c r="Q25" i="5"/>
  <c r="P25" i="5"/>
  <c r="O25" i="5"/>
  <c r="N25" i="5"/>
  <c r="M25" i="5"/>
  <c r="L25" i="5"/>
  <c r="L24" i="5"/>
  <c r="Q23" i="5"/>
  <c r="P23" i="5"/>
  <c r="O23" i="5"/>
  <c r="N23" i="5"/>
  <c r="M23" i="5"/>
  <c r="L23" i="5"/>
  <c r="Q22" i="5"/>
  <c r="P22" i="5"/>
  <c r="O22" i="5"/>
  <c r="N22" i="5"/>
  <c r="M22" i="5"/>
  <c r="L22" i="5"/>
  <c r="Q21" i="5"/>
  <c r="P21" i="5"/>
  <c r="O21" i="5"/>
  <c r="N21" i="5"/>
  <c r="M21" i="5"/>
  <c r="L21" i="5"/>
  <c r="Q20" i="5"/>
  <c r="P20" i="5"/>
  <c r="O20" i="5"/>
  <c r="M20" i="5"/>
  <c r="L20" i="5"/>
  <c r="H45" i="5"/>
  <c r="G45" i="5"/>
  <c r="F45" i="5"/>
  <c r="E45" i="5"/>
  <c r="D45" i="5"/>
  <c r="C45" i="5"/>
  <c r="H44" i="5"/>
  <c r="G44" i="5"/>
  <c r="F44" i="5"/>
  <c r="E44" i="5"/>
  <c r="D44" i="5"/>
  <c r="C44" i="5"/>
  <c r="H43" i="5"/>
  <c r="G43" i="5"/>
  <c r="F43" i="5"/>
  <c r="E43" i="5"/>
  <c r="D43" i="5"/>
  <c r="C43" i="5"/>
  <c r="H42" i="5"/>
  <c r="G42" i="5"/>
  <c r="F42" i="5"/>
  <c r="E42" i="5"/>
  <c r="D42" i="5"/>
  <c r="C42" i="5"/>
  <c r="H41" i="5"/>
  <c r="G41" i="5"/>
  <c r="F41" i="5"/>
  <c r="E41" i="5"/>
  <c r="D41" i="5"/>
  <c r="C41" i="5"/>
  <c r="H40" i="5"/>
  <c r="G40" i="5"/>
  <c r="F40" i="5"/>
  <c r="E40" i="5"/>
  <c r="D40" i="5"/>
  <c r="C40" i="5"/>
  <c r="H39" i="5"/>
  <c r="G39" i="5"/>
  <c r="F39" i="5"/>
  <c r="E39" i="5"/>
  <c r="D39" i="5"/>
  <c r="C39" i="5"/>
  <c r="H38" i="5"/>
  <c r="G38" i="5"/>
  <c r="F38" i="5"/>
  <c r="E38" i="5"/>
  <c r="D38" i="5"/>
  <c r="C38" i="5"/>
  <c r="H37" i="5"/>
  <c r="G37" i="5"/>
  <c r="F37" i="5"/>
  <c r="E37" i="5"/>
  <c r="D37" i="5"/>
  <c r="C37" i="5"/>
  <c r="F20" i="5"/>
  <c r="H29" i="5"/>
  <c r="G29" i="5"/>
  <c r="F29" i="5"/>
  <c r="E29" i="5"/>
  <c r="D29" i="5"/>
  <c r="C29" i="5"/>
  <c r="C28" i="5"/>
  <c r="H27" i="5"/>
  <c r="G27" i="5"/>
  <c r="F27" i="5"/>
  <c r="E27" i="5"/>
  <c r="D27" i="5"/>
  <c r="C27" i="5"/>
  <c r="H26" i="5"/>
  <c r="G26" i="5"/>
  <c r="F26" i="5"/>
  <c r="E26" i="5"/>
  <c r="D26" i="5"/>
  <c r="C26" i="5"/>
  <c r="H25" i="5"/>
  <c r="G25" i="5"/>
  <c r="F25" i="5"/>
  <c r="E25" i="5"/>
  <c r="D25" i="5"/>
  <c r="C25" i="5"/>
  <c r="C24" i="5"/>
  <c r="H23" i="5"/>
  <c r="G23" i="5"/>
  <c r="F23" i="5"/>
  <c r="E23" i="5"/>
  <c r="D23" i="5"/>
  <c r="C23" i="5"/>
  <c r="H22" i="5"/>
  <c r="G22" i="5"/>
  <c r="F22" i="5"/>
  <c r="E22" i="5"/>
  <c r="D22" i="5"/>
  <c r="C22" i="5"/>
  <c r="H21" i="5"/>
  <c r="G21" i="5"/>
  <c r="F21" i="5"/>
  <c r="E21" i="5"/>
  <c r="D21" i="5"/>
  <c r="C21" i="5"/>
  <c r="H20" i="5"/>
  <c r="G20" i="5"/>
  <c r="E20" i="5"/>
  <c r="D20" i="5"/>
  <c r="Z5" i="5"/>
  <c r="Z6" i="5"/>
  <c r="Z7" i="5"/>
  <c r="Z9" i="5"/>
  <c r="Z10" i="5"/>
  <c r="Z11" i="5"/>
  <c r="Z13" i="5"/>
  <c r="Y5" i="5"/>
  <c r="Y6" i="5"/>
  <c r="Y7" i="5"/>
  <c r="Y8" i="5"/>
  <c r="Y9" i="5"/>
  <c r="Y10" i="5"/>
  <c r="Y11" i="5"/>
  <c r="Y12" i="5"/>
  <c r="Y13" i="5"/>
  <c r="X5" i="5"/>
  <c r="X6" i="5"/>
  <c r="X7" i="5"/>
  <c r="X9" i="5"/>
  <c r="X10" i="5"/>
  <c r="X11" i="5"/>
  <c r="X12" i="5"/>
  <c r="X13" i="5"/>
  <c r="W5" i="5"/>
  <c r="W6" i="5"/>
  <c r="W7" i="5"/>
  <c r="W8" i="5"/>
  <c r="W9" i="5"/>
  <c r="W10" i="5"/>
  <c r="W11" i="5"/>
  <c r="W12" i="5"/>
  <c r="W13" i="5"/>
  <c r="V13" i="5"/>
  <c r="V5" i="5"/>
  <c r="V6" i="5"/>
  <c r="V7" i="5"/>
  <c r="V9" i="5"/>
  <c r="V10" i="5"/>
  <c r="V11" i="5"/>
  <c r="U5" i="5"/>
  <c r="U6" i="5"/>
  <c r="U7" i="5"/>
  <c r="U8" i="5"/>
  <c r="U9" i="5"/>
  <c r="U10" i="5"/>
  <c r="U11" i="5"/>
  <c r="U12" i="5"/>
  <c r="U13" i="5"/>
  <c r="W4" i="5"/>
  <c r="X4" i="5"/>
  <c r="Z4" i="5"/>
  <c r="V4" i="5"/>
  <c r="M5" i="5"/>
  <c r="M6" i="5"/>
  <c r="M7" i="5"/>
  <c r="M8" i="5"/>
  <c r="M9" i="5"/>
  <c r="M10" i="5"/>
  <c r="M11" i="5"/>
  <c r="M12" i="5"/>
  <c r="M13" i="5"/>
  <c r="Q13" i="5"/>
  <c r="Q5" i="5"/>
  <c r="Q6" i="5"/>
  <c r="Q7" i="5"/>
  <c r="Q8" i="5"/>
  <c r="Q9" i="5"/>
  <c r="Q10" i="5"/>
  <c r="Q11" i="5"/>
  <c r="Q12" i="5"/>
  <c r="P5" i="5"/>
  <c r="P6" i="5"/>
  <c r="P7" i="5"/>
  <c r="P10" i="5"/>
  <c r="P11" i="5"/>
  <c r="P13" i="5"/>
  <c r="O5" i="5"/>
  <c r="O6" i="5"/>
  <c r="O7" i="5"/>
  <c r="O8" i="5"/>
  <c r="O9" i="5"/>
  <c r="O10" i="5"/>
  <c r="O11" i="5"/>
  <c r="O12" i="5"/>
  <c r="O13" i="5"/>
  <c r="L4" i="5"/>
  <c r="N6" i="5"/>
  <c r="N7" i="5"/>
  <c r="N8" i="5"/>
  <c r="N10" i="5"/>
  <c r="N11" i="5"/>
  <c r="L6" i="5"/>
  <c r="L7" i="5"/>
  <c r="L9" i="5"/>
  <c r="L10" i="5"/>
  <c r="L11" i="5"/>
  <c r="Q4" i="5"/>
  <c r="P4" i="5"/>
  <c r="O4" i="5"/>
  <c r="N4" i="5"/>
  <c r="M4" i="5"/>
  <c r="H5" i="5"/>
  <c r="H6" i="5"/>
  <c r="H7" i="5"/>
  <c r="H8" i="5"/>
  <c r="H9" i="5"/>
  <c r="H10" i="5"/>
  <c r="H11" i="5"/>
  <c r="H13" i="5"/>
  <c r="G5" i="5"/>
  <c r="G6" i="5"/>
  <c r="G7" i="5"/>
  <c r="G8" i="5"/>
  <c r="G9" i="5"/>
  <c r="G10" i="5"/>
  <c r="G11" i="5"/>
  <c r="G12" i="5"/>
  <c r="G13" i="5"/>
  <c r="H4" i="5"/>
  <c r="G4" i="5"/>
  <c r="F13" i="5"/>
  <c r="F5" i="5"/>
  <c r="F6" i="5"/>
  <c r="F7" i="5"/>
  <c r="F9" i="5"/>
  <c r="F10" i="5"/>
  <c r="F11" i="5"/>
  <c r="E5" i="5"/>
  <c r="E6" i="5"/>
  <c r="E7" i="5"/>
  <c r="E8" i="5"/>
  <c r="E9" i="5"/>
  <c r="E10" i="5"/>
  <c r="E11" i="5"/>
  <c r="E12" i="5"/>
  <c r="E13" i="5"/>
  <c r="E4" i="5"/>
  <c r="D11" i="5"/>
  <c r="D10" i="5"/>
  <c r="D9" i="5"/>
  <c r="D7" i="5"/>
  <c r="D6" i="5"/>
  <c r="D5" i="5"/>
  <c r="C13" i="5"/>
  <c r="C5" i="5"/>
  <c r="C6" i="5"/>
  <c r="C7" i="5"/>
  <c r="C8" i="5"/>
  <c r="C9" i="5"/>
  <c r="C10" i="5"/>
  <c r="C11" i="5"/>
  <c r="C12" i="5"/>
  <c r="D4" i="5"/>
  <c r="C4" i="5"/>
  <c r="L71" i="2"/>
  <c r="T62" i="5"/>
  <c r="V63" i="5" s="1"/>
  <c r="C29" i="4" s="1"/>
  <c r="S62" i="5"/>
  <c r="K62" i="5"/>
  <c r="J62" i="5"/>
  <c r="B62" i="5"/>
  <c r="A62" i="5"/>
  <c r="T46" i="5"/>
  <c r="S46" i="5"/>
  <c r="K46" i="5"/>
  <c r="J46" i="5"/>
  <c r="B46" i="5"/>
  <c r="A46" i="5"/>
  <c r="S14" i="5"/>
  <c r="K14" i="5"/>
  <c r="A14" i="5"/>
  <c r="K31" i="4"/>
  <c r="L31" i="4"/>
  <c r="M31" i="4"/>
  <c r="N31" i="4"/>
  <c r="O31" i="4"/>
  <c r="J31" i="4"/>
  <c r="K30" i="4"/>
  <c r="L30" i="4"/>
  <c r="M30" i="4"/>
  <c r="N30" i="4"/>
  <c r="O30" i="4"/>
  <c r="J30" i="4"/>
  <c r="K29" i="4"/>
  <c r="L29" i="4"/>
  <c r="M29" i="4"/>
  <c r="N29" i="4"/>
  <c r="O29" i="4"/>
  <c r="J29" i="4"/>
  <c r="K28" i="4"/>
  <c r="L28" i="4"/>
  <c r="M28" i="4"/>
  <c r="N28" i="4"/>
  <c r="O28" i="4"/>
  <c r="J28" i="4"/>
  <c r="K23" i="4"/>
  <c r="L23" i="4"/>
  <c r="M23" i="4"/>
  <c r="N23" i="4"/>
  <c r="O23" i="4"/>
  <c r="J23" i="4"/>
  <c r="K22" i="4"/>
  <c r="L22" i="4"/>
  <c r="M22" i="4"/>
  <c r="N22" i="4"/>
  <c r="O22" i="4"/>
  <c r="J22" i="4"/>
  <c r="K21" i="4"/>
  <c r="L21" i="4"/>
  <c r="M21" i="4"/>
  <c r="N21" i="4"/>
  <c r="O21" i="4"/>
  <c r="J21" i="4"/>
  <c r="K20" i="4"/>
  <c r="L20" i="4"/>
  <c r="M20" i="4"/>
  <c r="N20" i="4"/>
  <c r="O20" i="4"/>
  <c r="J20" i="4"/>
  <c r="K15" i="4"/>
  <c r="L15" i="4"/>
  <c r="M15" i="4"/>
  <c r="N15" i="4"/>
  <c r="O15" i="4"/>
  <c r="J15" i="4"/>
  <c r="K14" i="4"/>
  <c r="L14" i="4"/>
  <c r="M14" i="4"/>
  <c r="N14" i="4"/>
  <c r="O14" i="4"/>
  <c r="J14" i="4"/>
  <c r="O13" i="4"/>
  <c r="K13" i="4"/>
  <c r="L13" i="4"/>
  <c r="M13" i="4"/>
  <c r="N13" i="4"/>
  <c r="J13" i="4"/>
  <c r="K12" i="4"/>
  <c r="L12" i="4"/>
  <c r="M12" i="4"/>
  <c r="N12" i="4"/>
  <c r="O12" i="4"/>
  <c r="J12" i="4"/>
  <c r="K4" i="4"/>
  <c r="L4" i="4"/>
  <c r="M4" i="4"/>
  <c r="N4" i="4"/>
  <c r="O4" i="4"/>
  <c r="J5" i="4"/>
  <c r="K5" i="4"/>
  <c r="L5" i="4"/>
  <c r="M5" i="4"/>
  <c r="N5" i="4"/>
  <c r="O5" i="4"/>
  <c r="J6" i="4"/>
  <c r="K6" i="4"/>
  <c r="L6" i="4"/>
  <c r="M6" i="4"/>
  <c r="N6" i="4"/>
  <c r="O6" i="4"/>
  <c r="J7" i="4"/>
  <c r="K7" i="4"/>
  <c r="L7" i="4"/>
  <c r="M7" i="4"/>
  <c r="N7" i="4"/>
  <c r="O7" i="4"/>
  <c r="N71" i="2"/>
  <c r="N81" i="2" s="1"/>
  <c r="O71" i="2"/>
  <c r="P71" i="2"/>
  <c r="Q71" i="2"/>
  <c r="L72" i="2"/>
  <c r="M72" i="2"/>
  <c r="N72" i="2"/>
  <c r="O72" i="2"/>
  <c r="P72" i="2"/>
  <c r="Q72" i="2"/>
  <c r="M71" i="2"/>
  <c r="O73" i="2"/>
  <c r="O74" i="2"/>
  <c r="O75" i="2"/>
  <c r="O76" i="2"/>
  <c r="O77" i="2"/>
  <c r="O78" i="2"/>
  <c r="O79" i="2"/>
  <c r="O80" i="2"/>
  <c r="P73" i="2"/>
  <c r="P74" i="2"/>
  <c r="P75" i="2"/>
  <c r="P81" i="2" s="1"/>
  <c r="P76" i="2"/>
  <c r="P77" i="2"/>
  <c r="P78" i="2"/>
  <c r="P79" i="2"/>
  <c r="P80" i="2"/>
  <c r="N73" i="2"/>
  <c r="N74" i="2"/>
  <c r="N75" i="2"/>
  <c r="N76" i="2"/>
  <c r="N77" i="2"/>
  <c r="N78" i="2"/>
  <c r="N79" i="2"/>
  <c r="N80" i="2"/>
  <c r="Q73" i="2"/>
  <c r="Q74" i="2"/>
  <c r="Q75" i="2"/>
  <c r="Q76" i="2"/>
  <c r="Q77" i="2"/>
  <c r="Q78" i="2"/>
  <c r="Q79" i="2"/>
  <c r="Q80" i="2"/>
  <c r="M73" i="2"/>
  <c r="M74" i="2"/>
  <c r="M75" i="2"/>
  <c r="M76" i="2"/>
  <c r="M77" i="2"/>
  <c r="M78" i="2"/>
  <c r="M79" i="2"/>
  <c r="M80" i="2"/>
  <c r="L80" i="2"/>
  <c r="L73" i="2"/>
  <c r="L74" i="2"/>
  <c r="L75" i="2"/>
  <c r="L76" i="2"/>
  <c r="L77" i="2"/>
  <c r="L78" i="2"/>
  <c r="L79" i="2"/>
  <c r="K81" i="2"/>
  <c r="J81" i="2"/>
  <c r="AC14" i="2"/>
  <c r="AB14" i="2"/>
  <c r="AF14" i="2" s="1"/>
  <c r="D4" i="3" s="1"/>
  <c r="B31" i="3"/>
  <c r="K59" i="2"/>
  <c r="J59" i="2"/>
  <c r="M59" i="2" s="1"/>
  <c r="C23" i="3" s="1"/>
  <c r="AC59" i="2"/>
  <c r="AB59" i="2"/>
  <c r="AE59" i="2" s="1"/>
  <c r="C7" i="3" s="1"/>
  <c r="AC44" i="2"/>
  <c r="AB44" i="2"/>
  <c r="AE44" i="2" s="1"/>
  <c r="C6" i="3" s="1"/>
  <c r="T44" i="2"/>
  <c r="S44" i="2"/>
  <c r="V44" i="2" s="1"/>
  <c r="C14" i="3" s="1"/>
  <c r="K44" i="2"/>
  <c r="J44" i="2"/>
  <c r="M44" i="2" s="1"/>
  <c r="C22" i="3" s="1"/>
  <c r="A44" i="2"/>
  <c r="D44" i="2" s="1"/>
  <c r="C30" i="3" s="1"/>
  <c r="B44" i="2"/>
  <c r="AC29" i="2"/>
  <c r="AB29" i="2"/>
  <c r="AE29" i="2" s="1"/>
  <c r="C5" i="3" s="1"/>
  <c r="T29" i="2"/>
  <c r="W29" i="2" s="1"/>
  <c r="D13" i="3" s="1"/>
  <c r="S29" i="2"/>
  <c r="U29" i="2" s="1"/>
  <c r="B13" i="3" s="1"/>
  <c r="K29" i="2"/>
  <c r="J29" i="2"/>
  <c r="L29" i="2" s="1"/>
  <c r="B21" i="3" s="1"/>
  <c r="B29" i="2"/>
  <c r="A29" i="2"/>
  <c r="D29" i="2" s="1"/>
  <c r="C29" i="3" s="1"/>
  <c r="T14" i="2"/>
  <c r="S14" i="2"/>
  <c r="X14" i="2" s="1"/>
  <c r="E12" i="3" s="1"/>
  <c r="K14" i="2"/>
  <c r="J14" i="2"/>
  <c r="O14" i="2" s="1"/>
  <c r="E20" i="3" s="1"/>
  <c r="B14" i="2"/>
  <c r="A14" i="2"/>
  <c r="E14" i="2" s="1"/>
  <c r="D28" i="3" s="1"/>
  <c r="AI24" i="5" l="1"/>
  <c r="AI30" i="5" s="1"/>
  <c r="AI31" i="5" s="1"/>
  <c r="G12" i="4" s="1"/>
  <c r="AI28" i="5"/>
  <c r="AB30" i="5"/>
  <c r="AD24" i="5"/>
  <c r="AD28" i="5"/>
  <c r="AH28" i="5"/>
  <c r="AH30" i="5" s="1"/>
  <c r="AH31" i="5" s="1"/>
  <c r="F12" i="4" s="1"/>
  <c r="AC30" i="5"/>
  <c r="AE20" i="5"/>
  <c r="AD20" i="5"/>
  <c r="Z24" i="5"/>
  <c r="U24" i="5"/>
  <c r="U28" i="5"/>
  <c r="V24" i="5"/>
  <c r="V28" i="5"/>
  <c r="V30" i="5" s="1"/>
  <c r="V31" i="5" s="1"/>
  <c r="C13" i="4" s="1"/>
  <c r="S30" i="5"/>
  <c r="Z28" i="5"/>
  <c r="T30" i="5"/>
  <c r="M30" i="5"/>
  <c r="M31" i="5" s="1"/>
  <c r="C14" i="4" s="1"/>
  <c r="N24" i="5"/>
  <c r="N30" i="5" s="1"/>
  <c r="N31" i="5" s="1"/>
  <c r="D14" i="4" s="1"/>
  <c r="N28" i="5"/>
  <c r="M24" i="5"/>
  <c r="O24" i="5"/>
  <c r="O30" i="5" s="1"/>
  <c r="O31" i="5" s="1"/>
  <c r="E14" i="4" s="1"/>
  <c r="O28" i="5"/>
  <c r="P24" i="5"/>
  <c r="P30" i="5" s="1"/>
  <c r="P31" i="5" s="1"/>
  <c r="F14" i="4" s="1"/>
  <c r="M28" i="5"/>
  <c r="Q24" i="5"/>
  <c r="E24" i="5"/>
  <c r="F28" i="5"/>
  <c r="F24" i="5"/>
  <c r="G28" i="5"/>
  <c r="G30" i="5" s="1"/>
  <c r="G31" i="5" s="1"/>
  <c r="F15" i="4" s="1"/>
  <c r="D28" i="5"/>
  <c r="D30" i="5" s="1"/>
  <c r="D31" i="5" s="1"/>
  <c r="C15" i="4" s="1"/>
  <c r="A30" i="5"/>
  <c r="B30" i="5"/>
  <c r="H24" i="5"/>
  <c r="H30" i="5" s="1"/>
  <c r="H31" i="5" s="1"/>
  <c r="G15" i="4" s="1"/>
  <c r="AD12" i="5"/>
  <c r="AD14" i="5" s="1"/>
  <c r="AD15" i="5" s="1"/>
  <c r="B4" i="4" s="1"/>
  <c r="AH12" i="5"/>
  <c r="AH14" i="5" s="1"/>
  <c r="AH15" i="5" s="1"/>
  <c r="F4" i="4" s="1"/>
  <c r="AF8" i="5"/>
  <c r="AD8" i="5"/>
  <c r="AH8" i="5"/>
  <c r="V8" i="5"/>
  <c r="Z12" i="5"/>
  <c r="X8" i="5"/>
  <c r="T14" i="5"/>
  <c r="U4" i="5"/>
  <c r="L8" i="5"/>
  <c r="N9" i="5"/>
  <c r="N14" i="5" s="1"/>
  <c r="N15" i="5" s="1"/>
  <c r="D6" i="4" s="1"/>
  <c r="P12" i="5"/>
  <c r="J14" i="5"/>
  <c r="L13" i="5"/>
  <c r="L5" i="5"/>
  <c r="L14" i="5" s="1"/>
  <c r="L15" i="5" s="1"/>
  <c r="B6" i="4" s="1"/>
  <c r="L12" i="5"/>
  <c r="B14" i="5"/>
  <c r="D12" i="5"/>
  <c r="D14" i="5" s="1"/>
  <c r="F8" i="5"/>
  <c r="H12" i="5"/>
  <c r="M81" i="2"/>
  <c r="O81" i="2"/>
  <c r="Q30" i="5"/>
  <c r="Q31" i="5" s="1"/>
  <c r="G14" i="4" s="1"/>
  <c r="AD63" i="5"/>
  <c r="B28" i="4" s="1"/>
  <c r="AF63" i="5"/>
  <c r="D28" i="4" s="1"/>
  <c r="AH63" i="5"/>
  <c r="F28" i="4" s="1"/>
  <c r="AG63" i="5"/>
  <c r="E28" i="4" s="1"/>
  <c r="AI63" i="5"/>
  <c r="G28" i="4" s="1"/>
  <c r="U63" i="5"/>
  <c r="B29" i="4" s="1"/>
  <c r="W63" i="5"/>
  <c r="D29" i="4" s="1"/>
  <c r="Z63" i="5"/>
  <c r="G29" i="4" s="1"/>
  <c r="X63" i="5"/>
  <c r="E29" i="4" s="1"/>
  <c r="N62" i="5"/>
  <c r="N63" i="5" s="1"/>
  <c r="D30" i="4" s="1"/>
  <c r="P62" i="5"/>
  <c r="P63" i="5" s="1"/>
  <c r="F30" i="4" s="1"/>
  <c r="H62" i="5"/>
  <c r="H63" i="5" s="1"/>
  <c r="G31" i="4" s="1"/>
  <c r="C62" i="5"/>
  <c r="C63" i="5" s="1"/>
  <c r="B31" i="4" s="1"/>
  <c r="F62" i="5"/>
  <c r="F63" i="5"/>
  <c r="E31" i="4" s="1"/>
  <c r="E63" i="5"/>
  <c r="D31" i="4" s="1"/>
  <c r="G63" i="5"/>
  <c r="F31" i="4" s="1"/>
  <c r="D63" i="5"/>
  <c r="C31" i="4" s="1"/>
  <c r="Q46" i="5"/>
  <c r="Q47" i="5" s="1"/>
  <c r="G22" i="4" s="1"/>
  <c r="O62" i="5"/>
  <c r="O63" i="5" s="1"/>
  <c r="E30" i="4" s="1"/>
  <c r="M62" i="5"/>
  <c r="M63" i="5" s="1"/>
  <c r="C30" i="4" s="1"/>
  <c r="Q62" i="5"/>
  <c r="Q63" i="5" s="1"/>
  <c r="G30" i="4" s="1"/>
  <c r="L62" i="5"/>
  <c r="L63" i="5" s="1"/>
  <c r="B30" i="4" s="1"/>
  <c r="U30" i="5"/>
  <c r="U31" i="5" s="1"/>
  <c r="B13" i="4" s="1"/>
  <c r="Y46" i="5"/>
  <c r="Y47" i="5" s="1"/>
  <c r="F21" i="4" s="1"/>
  <c r="Y14" i="5"/>
  <c r="Y15" i="5" s="1"/>
  <c r="F5" i="4" s="1"/>
  <c r="Z30" i="5"/>
  <c r="Z31" i="5" s="1"/>
  <c r="G13" i="4" s="1"/>
  <c r="Z46" i="5"/>
  <c r="Z47" i="5" s="1"/>
  <c r="G21" i="4" s="1"/>
  <c r="F46" i="5"/>
  <c r="F47" i="5" s="1"/>
  <c r="E23" i="4" s="1"/>
  <c r="AI46" i="5"/>
  <c r="AI47" i="5" s="1"/>
  <c r="G20" i="4" s="1"/>
  <c r="E14" i="5"/>
  <c r="E15" i="5" s="1"/>
  <c r="D7" i="4" s="1"/>
  <c r="M14" i="5"/>
  <c r="M15" i="5" s="1"/>
  <c r="C6" i="4" s="1"/>
  <c r="X14" i="5"/>
  <c r="X15" i="5" s="1"/>
  <c r="E5" i="4" s="1"/>
  <c r="O14" i="5"/>
  <c r="O15" i="5" s="1"/>
  <c r="E6" i="4" s="1"/>
  <c r="F14" i="5"/>
  <c r="P14" i="5"/>
  <c r="P15" i="5" s="1"/>
  <c r="F6" i="4" s="1"/>
  <c r="C14" i="5"/>
  <c r="C15" i="5" s="1"/>
  <c r="B7" i="4" s="1"/>
  <c r="G14" i="5"/>
  <c r="G15" i="5" s="1"/>
  <c r="F7" i="4" s="1"/>
  <c r="Q14" i="5"/>
  <c r="Q15" i="5" s="1"/>
  <c r="G6" i="4" s="1"/>
  <c r="U14" i="5"/>
  <c r="U15" i="5" s="1"/>
  <c r="B5" i="4" s="1"/>
  <c r="W14" i="5"/>
  <c r="W15" i="5" s="1"/>
  <c r="D5" i="4" s="1"/>
  <c r="H14" i="5"/>
  <c r="V14" i="5"/>
  <c r="V15" i="5" s="1"/>
  <c r="C5" i="4" s="1"/>
  <c r="Z14" i="5"/>
  <c r="Z15" i="5" s="1"/>
  <c r="G5" i="4" s="1"/>
  <c r="E46" i="5"/>
  <c r="E47" i="5" s="1"/>
  <c r="D23" i="4" s="1"/>
  <c r="L30" i="5"/>
  <c r="L31" i="5" s="1"/>
  <c r="B14" i="4" s="1"/>
  <c r="P46" i="5"/>
  <c r="P47" i="5" s="1"/>
  <c r="F22" i="4" s="1"/>
  <c r="C30" i="5"/>
  <c r="C31" i="5" s="1"/>
  <c r="B15" i="4" s="1"/>
  <c r="G46" i="5"/>
  <c r="G47" i="5" s="1"/>
  <c r="F23" i="4" s="1"/>
  <c r="W30" i="5"/>
  <c r="W31" i="5" s="1"/>
  <c r="D13" i="4" s="1"/>
  <c r="AF46" i="5"/>
  <c r="AF47" i="5" s="1"/>
  <c r="D20" i="4" s="1"/>
  <c r="AG14" i="5"/>
  <c r="AG15" i="5" s="1"/>
  <c r="E4" i="4" s="1"/>
  <c r="X30" i="5"/>
  <c r="AE14" i="5"/>
  <c r="AE15" i="5" s="1"/>
  <c r="C4" i="4" s="1"/>
  <c r="AG46" i="5"/>
  <c r="AG47" i="5" s="1"/>
  <c r="E20" i="4" s="1"/>
  <c r="E30" i="5"/>
  <c r="Y30" i="5"/>
  <c r="AD30" i="5"/>
  <c r="AD31" i="5" s="1"/>
  <c r="B12" i="4" s="1"/>
  <c r="AH46" i="5"/>
  <c r="AH47" i="5" s="1"/>
  <c r="F20" i="4" s="1"/>
  <c r="AE30" i="5"/>
  <c r="AE31" i="5" s="1"/>
  <c r="C12" i="4" s="1"/>
  <c r="C46" i="5"/>
  <c r="C47" i="5" s="1"/>
  <c r="B23" i="4" s="1"/>
  <c r="N46" i="5"/>
  <c r="N47" i="5" s="1"/>
  <c r="D22" i="4" s="1"/>
  <c r="W46" i="5"/>
  <c r="W47" i="5" s="1"/>
  <c r="D21" i="4" s="1"/>
  <c r="AF30" i="5"/>
  <c r="AF31" i="5" s="1"/>
  <c r="D12" i="4" s="1"/>
  <c r="F30" i="5"/>
  <c r="D46" i="5"/>
  <c r="D47" i="5" s="1"/>
  <c r="C23" i="4" s="1"/>
  <c r="H46" i="5"/>
  <c r="H47" i="5" s="1"/>
  <c r="G23" i="4" s="1"/>
  <c r="O46" i="5"/>
  <c r="O47" i="5" s="1"/>
  <c r="E22" i="4" s="1"/>
  <c r="X46" i="5"/>
  <c r="X47" i="5" s="1"/>
  <c r="E21" i="4" s="1"/>
  <c r="AG30" i="5"/>
  <c r="AG31" i="5" s="1"/>
  <c r="E12" i="4" s="1"/>
  <c r="L46" i="5"/>
  <c r="L47" i="5" s="1"/>
  <c r="B22" i="4" s="1"/>
  <c r="M46" i="5"/>
  <c r="M47" i="5" s="1"/>
  <c r="C22" i="4" s="1"/>
  <c r="U46" i="5"/>
  <c r="U47" i="5" s="1"/>
  <c r="B21" i="4" s="1"/>
  <c r="V46" i="5"/>
  <c r="V47" i="5" s="1"/>
  <c r="C21" i="4" s="1"/>
  <c r="AD46" i="5"/>
  <c r="AD47" i="5" s="1"/>
  <c r="B20" i="4" s="1"/>
  <c r="AE46" i="5"/>
  <c r="AE47" i="5" s="1"/>
  <c r="C20" i="4" s="1"/>
  <c r="AF14" i="5"/>
  <c r="AF15" i="5" s="1"/>
  <c r="D4" i="4" s="1"/>
  <c r="AI14" i="5"/>
  <c r="AI15" i="5" s="1"/>
  <c r="G4" i="4" s="1"/>
  <c r="L81" i="2"/>
  <c r="Q81" i="2"/>
  <c r="AD14" i="2"/>
  <c r="B4" i="3" s="1"/>
  <c r="AI14" i="2"/>
  <c r="G4" i="3" s="1"/>
  <c r="AH14" i="2"/>
  <c r="F4" i="3" s="1"/>
  <c r="AE14" i="2"/>
  <c r="C4" i="3" s="1"/>
  <c r="AG14" i="2"/>
  <c r="E4" i="3" s="1"/>
  <c r="G31" i="3"/>
  <c r="F31" i="3"/>
  <c r="D31" i="3"/>
  <c r="E31" i="3"/>
  <c r="Q59" i="2"/>
  <c r="G23" i="3" s="1"/>
  <c r="O59" i="2"/>
  <c r="E23" i="3" s="1"/>
  <c r="P59" i="2"/>
  <c r="F23" i="3" s="1"/>
  <c r="N59" i="2"/>
  <c r="D23" i="3" s="1"/>
  <c r="L59" i="2"/>
  <c r="B23" i="3" s="1"/>
  <c r="L44" i="2"/>
  <c r="B22" i="3" s="1"/>
  <c r="U44" i="2"/>
  <c r="B14" i="3" s="1"/>
  <c r="AD44" i="2"/>
  <c r="B6" i="3" s="1"/>
  <c r="AD59" i="2"/>
  <c r="B7" i="3" s="1"/>
  <c r="Q44" i="2"/>
  <c r="G22" i="3" s="1"/>
  <c r="Z44" i="2"/>
  <c r="G14" i="3" s="1"/>
  <c r="AI44" i="2"/>
  <c r="G6" i="3" s="1"/>
  <c r="AI59" i="2"/>
  <c r="G7" i="3" s="1"/>
  <c r="P44" i="2"/>
  <c r="F22" i="3" s="1"/>
  <c r="Y44" i="2"/>
  <c r="F14" i="3" s="1"/>
  <c r="AH44" i="2"/>
  <c r="F6" i="3" s="1"/>
  <c r="AH59" i="2"/>
  <c r="F7" i="3" s="1"/>
  <c r="O44" i="2"/>
  <c r="E22" i="3" s="1"/>
  <c r="X44" i="2"/>
  <c r="E14" i="3" s="1"/>
  <c r="AG44" i="2"/>
  <c r="E6" i="3" s="1"/>
  <c r="AG59" i="2"/>
  <c r="E7" i="3" s="1"/>
  <c r="N44" i="2"/>
  <c r="D22" i="3" s="1"/>
  <c r="W44" i="2"/>
  <c r="D14" i="3" s="1"/>
  <c r="AF44" i="2"/>
  <c r="D6" i="3" s="1"/>
  <c r="AF59" i="2"/>
  <c r="D7" i="3" s="1"/>
  <c r="M29" i="2"/>
  <c r="C21" i="3" s="1"/>
  <c r="V29" i="2"/>
  <c r="C13" i="3" s="1"/>
  <c r="Q29" i="2"/>
  <c r="G21" i="3" s="1"/>
  <c r="P29" i="2"/>
  <c r="F21" i="3" s="1"/>
  <c r="O29" i="2"/>
  <c r="E21" i="3" s="1"/>
  <c r="W14" i="2"/>
  <c r="D12" i="3" s="1"/>
  <c r="N29" i="2"/>
  <c r="D21" i="3" s="1"/>
  <c r="C29" i="2"/>
  <c r="B29" i="3" s="1"/>
  <c r="AD29" i="2"/>
  <c r="B5" i="3" s="1"/>
  <c r="AI29" i="2"/>
  <c r="G5" i="3" s="1"/>
  <c r="AH29" i="2"/>
  <c r="F5" i="3" s="1"/>
  <c r="H29" i="2"/>
  <c r="G29" i="3" s="1"/>
  <c r="AG29" i="2"/>
  <c r="E5" i="3" s="1"/>
  <c r="G29" i="2"/>
  <c r="F29" i="3" s="1"/>
  <c r="Z29" i="2"/>
  <c r="G13" i="3" s="1"/>
  <c r="F29" i="2"/>
  <c r="E29" i="3" s="1"/>
  <c r="Y29" i="2"/>
  <c r="F13" i="3" s="1"/>
  <c r="E29" i="2"/>
  <c r="D29" i="3" s="1"/>
  <c r="X29" i="2"/>
  <c r="E13" i="3" s="1"/>
  <c r="AF29" i="2"/>
  <c r="D5" i="3" s="1"/>
  <c r="V14" i="2"/>
  <c r="C12" i="3" s="1"/>
  <c r="G44" i="2"/>
  <c r="F30" i="3" s="1"/>
  <c r="F44" i="2"/>
  <c r="E30" i="3" s="1"/>
  <c r="C44" i="2"/>
  <c r="B30" i="3" s="1"/>
  <c r="H44" i="2"/>
  <c r="G30" i="3" s="1"/>
  <c r="E44" i="2"/>
  <c r="D30" i="3" s="1"/>
  <c r="N14" i="2"/>
  <c r="D20" i="3" s="1"/>
  <c r="M14" i="2"/>
  <c r="C20" i="3" s="1"/>
  <c r="L14" i="2"/>
  <c r="B20" i="3" s="1"/>
  <c r="U14" i="2"/>
  <c r="B12" i="3" s="1"/>
  <c r="Q14" i="2"/>
  <c r="G20" i="3" s="1"/>
  <c r="Z14" i="2"/>
  <c r="G12" i="3" s="1"/>
  <c r="P14" i="2"/>
  <c r="F20" i="3" s="1"/>
  <c r="Y14" i="2"/>
  <c r="F12" i="3" s="1"/>
  <c r="D14" i="2"/>
  <c r="C28" i="3" s="1"/>
  <c r="C14" i="2"/>
  <c r="B28" i="3" s="1"/>
  <c r="H14" i="2"/>
  <c r="G28" i="3" s="1"/>
  <c r="G14" i="2"/>
  <c r="F28" i="3" s="1"/>
  <c r="F14" i="2"/>
  <c r="E28" i="3" s="1"/>
  <c r="T59" i="2"/>
  <c r="S59" i="2"/>
  <c r="Y31" i="5" l="1"/>
  <c r="F13" i="4" s="1"/>
  <c r="X31" i="5"/>
  <c r="E13" i="4" s="1"/>
  <c r="F31" i="5"/>
  <c r="E15" i="4" s="1"/>
  <c r="E31" i="5"/>
  <c r="D15" i="4" s="1"/>
  <c r="D15" i="5"/>
  <c r="C7" i="4" s="1"/>
  <c r="H15" i="5"/>
  <c r="G7" i="4" s="1"/>
  <c r="F15" i="5"/>
  <c r="E7" i="4" s="1"/>
  <c r="Y59" i="2"/>
  <c r="F15" i="3" s="1"/>
  <c r="W59" i="2"/>
  <c r="D15" i="3" s="1"/>
  <c r="U59" i="2"/>
  <c r="B15" i="3" s="1"/>
  <c r="Z59" i="2"/>
  <c r="G15" i="3" s="1"/>
  <c r="X59" i="2"/>
  <c r="E15" i="3" s="1"/>
  <c r="V59" i="2"/>
  <c r="C15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3DE032-DF42-4A24-9011-6A7E293FFFB0}" keepAlive="1" name="Consulta - delays" description="Conexão com a consulta 'delays' na pasta de trabalho." type="5" refreshedVersion="8" background="1" saveData="1">
    <dbPr connection="Provider=Microsoft.Mashup.OleDb.1;Data Source=$Workbook$;Location=delays;Extended Properties=&quot;&quot;" command="SELECT * FROM [delays]"/>
  </connection>
</connections>
</file>

<file path=xl/sharedStrings.xml><?xml version="1.0" encoding="utf-8"?>
<sst xmlns="http://schemas.openxmlformats.org/spreadsheetml/2006/main" count="700" uniqueCount="147">
  <si>
    <t>Safety and Security</t>
  </si>
  <si>
    <t>Safety</t>
  </si>
  <si>
    <t>Security</t>
  </si>
  <si>
    <t>Sent time (ms)</t>
  </si>
  <si>
    <t>Reception time (ms)</t>
  </si>
  <si>
    <t>100000 messages / each 0.1 ms</t>
  </si>
  <si>
    <t>100000 messages / each 1 ms</t>
  </si>
  <si>
    <t>50000 messages / each 0,1 ms</t>
  </si>
  <si>
    <t>10000 messages / each 0,1 ms</t>
  </si>
  <si>
    <t>1000 messages / each 0,1 ms</t>
  </si>
  <si>
    <r>
      <rPr>
        <b/>
        <sz val="11"/>
        <color rgb="FF000000"/>
        <rFont val="Liberation Sans1"/>
      </rPr>
      <t>MQTT</t>
    </r>
  </si>
  <si>
    <t>100000 messages / each 0.2 ms</t>
  </si>
  <si>
    <t>50000 messages / each 0,2 ms</t>
  </si>
  <si>
    <t>10000 messages / each 0,2 ms</t>
  </si>
  <si>
    <t>1000 messages / each 0,2 ms</t>
  </si>
  <si>
    <t>100000 messages / each 0.5 ms</t>
  </si>
  <si>
    <t>50000 messages / each 0,5 ms</t>
  </si>
  <si>
    <t>10000 messages / each 0,5 ms</t>
  </si>
  <si>
    <t>1000 messages / each 0,5 ms</t>
  </si>
  <si>
    <t>50000 messages / each 1 ms</t>
  </si>
  <si>
    <t>10000 messages / each 1 ms</t>
  </si>
  <si>
    <t>1000 messages / each 1 ms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</si>
  <si>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</si>
  <si>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</si>
  <si>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</si>
  <si>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</si>
  <si>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</si>
  <si>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</si>
  <si>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</si>
  <si>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</si>
  <si>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</si>
  <si>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</si>
  <si>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Sent time</t>
  </si>
  <si>
    <t>Rcpt. time</t>
  </si>
  <si>
    <t>A thousand messages</t>
  </si>
  <si>
    <t>Ten thousand messages</t>
  </si>
  <si>
    <t>MQTT</t>
  </si>
  <si>
    <t>Avg</t>
  </si>
  <si>
    <t>Fifty thousand messages</t>
  </si>
  <si>
    <t>A Hundred thousand messages</t>
  </si>
  <si>
    <t>10000 Hz</t>
  </si>
  <si>
    <t>5000 Hz</t>
  </si>
  <si>
    <t>2000 Hz</t>
  </si>
  <si>
    <t>1000 Hz</t>
  </si>
  <si>
    <t>Num. Msgs</t>
  </si>
  <si>
    <t>Delay_2</t>
  </si>
  <si>
    <t>Delay_3</t>
  </si>
  <si>
    <t>Delay_4</t>
  </si>
  <si>
    <t>Delay_5</t>
  </si>
  <si>
    <t>Delay_6</t>
  </si>
  <si>
    <t>Delay_7</t>
  </si>
  <si>
    <t>Delay_8</t>
  </si>
  <si>
    <t>Delay_9</t>
  </si>
  <si>
    <t>Delay_10</t>
  </si>
  <si>
    <t>Delay_11</t>
  </si>
  <si>
    <t>Delay_12</t>
  </si>
  <si>
    <t>Delay_13</t>
  </si>
  <si>
    <t>Delay_14</t>
  </si>
  <si>
    <t>Delay_15</t>
  </si>
  <si>
    <t>Delay_16</t>
  </si>
  <si>
    <t>Delay_17</t>
  </si>
  <si>
    <t>Delay_18</t>
  </si>
  <si>
    <t>Delay_19</t>
  </si>
  <si>
    <t>Delay_20</t>
  </si>
  <si>
    <t>Delay_21</t>
  </si>
  <si>
    <t>Delay_22</t>
  </si>
  <si>
    <t>Delay_23</t>
  </si>
  <si>
    <t>Delay_24</t>
  </si>
  <si>
    <t>Delay_25</t>
  </si>
  <si>
    <t>Delay_26</t>
  </si>
  <si>
    <t>Delay_27</t>
  </si>
  <si>
    <t>Delay_28</t>
  </si>
  <si>
    <t>Delay_29</t>
  </si>
  <si>
    <t>Delay_30</t>
  </si>
  <si>
    <t>Delay_31</t>
  </si>
  <si>
    <t>Delay_32</t>
  </si>
  <si>
    <t>Delay_33</t>
  </si>
  <si>
    <t>Delay_34</t>
  </si>
  <si>
    <t>Delay_35</t>
  </si>
  <si>
    <t>Delay_36</t>
  </si>
  <si>
    <t>Delay_37</t>
  </si>
  <si>
    <t>Delay_38</t>
  </si>
  <si>
    <t>Delay_39</t>
  </si>
  <si>
    <t>Delay_40</t>
  </si>
  <si>
    <t>Delay_41</t>
  </si>
  <si>
    <t>Delay_42</t>
  </si>
  <si>
    <t>Delay_43</t>
  </si>
  <si>
    <t>Delay_44</t>
  </si>
  <si>
    <t>Delay_45</t>
  </si>
  <si>
    <t>Delay_46</t>
  </si>
  <si>
    <t>Delay_47</t>
  </si>
  <si>
    <t>Delay_48</t>
  </si>
  <si>
    <t>Delay_49</t>
  </si>
  <si>
    <t>Delay_50</t>
  </si>
  <si>
    <t>Delay_51</t>
  </si>
  <si>
    <t>Delay_52</t>
  </si>
  <si>
    <t>Delay_53</t>
  </si>
  <si>
    <t>Delay_54</t>
  </si>
  <si>
    <t>Delay_55</t>
  </si>
  <si>
    <t>Delay_56</t>
  </si>
  <si>
    <t>Delay_57</t>
  </si>
  <si>
    <t>Delay_58</t>
  </si>
  <si>
    <t>Delay_59</t>
  </si>
  <si>
    <t>Delay_60</t>
  </si>
  <si>
    <t>Delay_61</t>
  </si>
  <si>
    <t>Delay_62</t>
  </si>
  <si>
    <t>Delay_63</t>
  </si>
  <si>
    <t>Delay_64</t>
  </si>
  <si>
    <t>Delay_65</t>
  </si>
  <si>
    <t>Delay_66</t>
  </si>
  <si>
    <t>Delay_67</t>
  </si>
  <si>
    <t>Delay_68</t>
  </si>
  <si>
    <t>Delay_69</t>
  </si>
  <si>
    <t>Delay_70</t>
  </si>
  <si>
    <t>Delay_71</t>
  </si>
  <si>
    <t>Delay_72</t>
  </si>
  <si>
    <t>Delay_73</t>
  </si>
  <si>
    <t>Delay_74</t>
  </si>
  <si>
    <t>Delay_75</t>
  </si>
  <si>
    <t>Delay_76</t>
  </si>
  <si>
    <t>Delay_77</t>
  </si>
  <si>
    <t>Delay_78</t>
  </si>
  <si>
    <t>Delay_79</t>
  </si>
  <si>
    <t>Delay_80</t>
  </si>
  <si>
    <t>Delay_81</t>
  </si>
  <si>
    <t>Delay_82</t>
  </si>
  <si>
    <t>Delay_83</t>
  </si>
  <si>
    <t>Delay_84</t>
  </si>
  <si>
    <t>Delay_85</t>
  </si>
  <si>
    <t>Delay_86</t>
  </si>
  <si>
    <t>Delay_87</t>
  </si>
  <si>
    <t>Delay_88</t>
  </si>
  <si>
    <t>Delay_89</t>
  </si>
  <si>
    <t>Delay_90</t>
  </si>
  <si>
    <t>Delay_91</t>
  </si>
  <si>
    <t>Delay_92</t>
  </si>
  <si>
    <t>Delay_93</t>
  </si>
  <si>
    <t>Delay_94</t>
  </si>
  <si>
    <t>Delay_95</t>
  </si>
  <si>
    <t>Delay_96</t>
  </si>
  <si>
    <t>Delay_97</t>
  </si>
  <si>
    <t>Delay_98</t>
  </si>
  <si>
    <t>Delay_99</t>
  </si>
  <si>
    <t>Delay_100</t>
  </si>
  <si>
    <t>Delays</t>
  </si>
  <si>
    <t>Time (us)</t>
  </si>
  <si>
    <t>Delay_1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</si>
</sst>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+0"/>
    <numFmt numFmtId="165" formatCode="\+0;\-0;0"/>
    <numFmt numFmtId="166" formatCode="0.0%"/>
  </numFmts>
  <fonts count="23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1"/>
      <color rgb="FF000000"/>
      <name val="Liberation Sans1"/>
    </font>
    <font>
      <b/>
      <sz val="11"/>
      <color rgb="FF000000"/>
      <name val="Calibri"/>
      <family val="2"/>
    </font>
    <font>
      <sz val="10"/>
      <color theme="1"/>
      <name val="Liberation Sans"/>
    </font>
    <font>
      <sz val="8"/>
      <name val="Liberation Sans"/>
    </font>
    <font>
      <sz val="10"/>
      <color theme="1"/>
      <name val="Calibri"/>
      <family val="2"/>
      <scheme val="minor"/>
    </font>
    <font>
      <b/>
      <sz val="12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4" fillId="0" borderId="0"/>
    <xf numFmtId="0" fontId="5" fillId="2" borderId="0"/>
    <xf numFmtId="0" fontId="5" fillId="3" borderId="0"/>
    <xf numFmtId="0" fontId="4" fillId="4" borderId="0"/>
    <xf numFmtId="0" fontId="6" fillId="5" borderId="0"/>
    <xf numFmtId="0" fontId="7" fillId="6" borderId="0"/>
    <xf numFmtId="0" fontId="8" fillId="0" borderId="0"/>
    <xf numFmtId="0" fontId="9" fillId="7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4" fillId="8" borderId="0"/>
    <xf numFmtId="0" fontId="15" fillId="8" borderId="1"/>
    <xf numFmtId="0" fontId="16" fillId="0" borderId="0"/>
    <xf numFmtId="0" fontId="3" fillId="0" borderId="0"/>
    <xf numFmtId="0" fontId="3" fillId="0" borderId="0"/>
    <xf numFmtId="0" fontId="6" fillId="0" borderId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1" fontId="18" fillId="0" borderId="3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164" fontId="18" fillId="0" borderId="3" xfId="0" applyNumberFormat="1" applyFont="1" applyBorder="1" applyAlignment="1">
      <alignment horizontal="center" vertical="center" wrapText="1"/>
    </xf>
    <xf numFmtId="165" fontId="18" fillId="0" borderId="3" xfId="0" applyNumberFormat="1" applyFont="1" applyBorder="1" applyAlignment="1">
      <alignment horizontal="center" vertical="center" wrapText="1"/>
    </xf>
    <xf numFmtId="165" fontId="19" fillId="0" borderId="0" xfId="0" applyNumberFormat="1" applyFont="1" applyAlignment="1">
      <alignment horizontal="center" vertical="center"/>
    </xf>
    <xf numFmtId="1" fontId="0" fillId="0" borderId="0" xfId="0" applyNumberFormat="1"/>
    <xf numFmtId="0" fontId="21" fillId="0" borderId="0" xfId="0" applyFont="1" applyAlignment="1">
      <alignment horizontal="center" vertical="center"/>
    </xf>
    <xf numFmtId="0" fontId="21" fillId="0" borderId="0" xfId="0" applyFont="1"/>
    <xf numFmtId="0" fontId="18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165" fontId="2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166" fontId="18" fillId="0" borderId="3" xfId="19" applyNumberFormat="1" applyFont="1" applyBorder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0" fontId="0" fillId="0" borderId="3" xfId="0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0" fillId="0" borderId="0" xfId="0" applyNumberFormat="1"/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" xfId="0" builtinId="0" customBuiltin="1"/>
    <cellStyle name="Note" xfId="14" xr:uid="{00000000-0005-0000-0000-00000E000000}"/>
    <cellStyle name="Porcentagem" xfId="19" builtinId="5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 of sending</a:t>
            </a:r>
            <a:r>
              <a:rPr lang="en-US" baseline="0"/>
              <a:t> a thousand messages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Graphs!$A$4</c:f>
              <c:strCache>
                <c:ptCount val="1"/>
                <c:pt idx="0">
                  <c:v>10000 Hz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Graphs!$B$2:$G$3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Graphs!$B$4:$G$4</c:f>
              <c:numCache>
                <c:formatCode>\+0</c:formatCode>
                <c:ptCount val="6"/>
                <c:pt idx="0">
                  <c:v>8.5</c:v>
                </c:pt>
                <c:pt idx="1">
                  <c:v>8.1000000000000227</c:v>
                </c:pt>
                <c:pt idx="2">
                  <c:v>139.30000000000001</c:v>
                </c:pt>
                <c:pt idx="3">
                  <c:v>139</c:v>
                </c:pt>
                <c:pt idx="4">
                  <c:v>139.80000000000001</c:v>
                </c:pt>
                <c:pt idx="5">
                  <c:v>139.40000000000003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F-48BC-94CD-EDCDAAAF71EA}"/>
            </c:ext>
          </c:extLst>
        </c:ser>
        <c:ser>
          <c:idx val="1"/>
          <c:order val="1"/>
          <c:tx>
            <c:strRef>
              <c:f>Graphs!$A$5</c:f>
              <c:strCache>
                <c:ptCount val="1"/>
                <c:pt idx="0">
                  <c:v>5000 Hz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Graphs!$B$2:$G$3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Graphs!$B$5:$G$5</c:f>
              <c:numCache>
                <c:formatCode>\+0</c:formatCode>
                <c:ptCount val="6"/>
                <c:pt idx="0">
                  <c:v>7.2000000000000455</c:v>
                </c:pt>
                <c:pt idx="1">
                  <c:v>6.7000000000000455</c:v>
                </c:pt>
                <c:pt idx="2">
                  <c:v>138.80000000000001</c:v>
                </c:pt>
                <c:pt idx="3">
                  <c:v>138.60000000000002</c:v>
                </c:pt>
                <c:pt idx="4">
                  <c:v>143.70000000000005</c:v>
                </c:pt>
                <c:pt idx="5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BF-48BC-94CD-EDCDAAAF71EA}"/>
            </c:ext>
          </c:extLst>
        </c:ser>
        <c:ser>
          <c:idx val="2"/>
          <c:order val="2"/>
          <c:tx>
            <c:strRef>
              <c:f>Graphs!$A$6</c:f>
              <c:strCache>
                <c:ptCount val="1"/>
                <c:pt idx="0">
                  <c:v>2000 Hz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Graphs!$B$2:$G$3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Graphs!$B$6:$G$6</c:f>
              <c:numCache>
                <c:formatCode>\+0</c:formatCode>
                <c:ptCount val="6"/>
                <c:pt idx="0">
                  <c:v>8.4000000000000909</c:v>
                </c:pt>
                <c:pt idx="1">
                  <c:v>8.1000000000000227</c:v>
                </c:pt>
                <c:pt idx="2">
                  <c:v>154.20000000000005</c:v>
                </c:pt>
                <c:pt idx="3">
                  <c:v>153.90000000000009</c:v>
                </c:pt>
                <c:pt idx="4">
                  <c:v>158.60000000000002</c:v>
                </c:pt>
                <c:pt idx="5">
                  <c:v>158.20000000000005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BF-48BC-94CD-EDCDAAAF71EA}"/>
            </c:ext>
          </c:extLst>
        </c:ser>
        <c:ser>
          <c:idx val="3"/>
          <c:order val="3"/>
          <c:tx>
            <c:strRef>
              <c:f>Graphs!$A$7</c:f>
              <c:strCache>
                <c:ptCount val="1"/>
                <c:pt idx="0">
                  <c:v>1000 Hz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Graphs!$B$2:$G$3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Graphs!$B$7:$G$7</c:f>
              <c:numCache>
                <c:formatCode>\+0</c:formatCode>
                <c:ptCount val="6"/>
                <c:pt idx="0">
                  <c:v>11.199999999999818</c:v>
                </c:pt>
                <c:pt idx="1">
                  <c:v>11.099999999999909</c:v>
                </c:pt>
                <c:pt idx="2">
                  <c:v>167.29999999999995</c:v>
                </c:pt>
                <c:pt idx="3">
                  <c:v>167.09999999999991</c:v>
                </c:pt>
                <c:pt idx="4">
                  <c:v>170.79999999999995</c:v>
                </c:pt>
                <c:pt idx="5">
                  <c:v>170.69999999999982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BF-48BC-94CD-EDCDAAAF71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8382735"/>
        <c:axId val="718383215"/>
      </c:barChart>
      <c:catAx>
        <c:axId val="71838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83215"/>
        <c:crosses val="autoZero"/>
        <c:auto val="1"/>
        <c:lblAlgn val="ctr"/>
        <c:lblOffset val="100"/>
        <c:noMultiLvlLbl val="0"/>
      </c:catAx>
      <c:valAx>
        <c:axId val="718383215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+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82735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costs variety with increase of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per msg'!$B$9:$G$9</c:f>
              <c:strCache>
                <c:ptCount val="1"/>
                <c:pt idx="0">
                  <c:v>5000 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per msg'!$I$4:$I$7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msg'!$C$12:$C$15</c:f>
              <c:numCache>
                <c:formatCode>0.0%</c:formatCode>
                <c:ptCount val="4"/>
                <c:pt idx="0">
                  <c:v>2.719665271966527E-2</c:v>
                </c:pt>
                <c:pt idx="1">
                  <c:v>2.5238342867048014E-2</c:v>
                </c:pt>
                <c:pt idx="2">
                  <c:v>2.6783484558395073E-2</c:v>
                </c:pt>
                <c:pt idx="3">
                  <c:v>2.7197037211705508E-2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4-4EAD-A75E-A70CD0F9C5B8}"/>
            </c:ext>
          </c:extLst>
        </c:ser>
        <c:ser>
          <c:idx val="1"/>
          <c:order val="1"/>
          <c:tx>
            <c:strRef>
              <c:f>'Graphs per msg'!$B$17:$G$17</c:f>
              <c:strCache>
                <c:ptCount val="1"/>
                <c:pt idx="0">
                  <c:v>2000 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5842141696776207E-2"/>
                  <c:y val="-3.46278980668579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FB-4A2F-B8C3-F891550CEE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per msg'!$I$4:$I$7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msg'!$C$20:$C$23</c:f>
              <c:numCache>
                <c:formatCode>0.0%</c:formatCode>
                <c:ptCount val="4"/>
                <c:pt idx="0">
                  <c:v>1.4945424013434089E-2</c:v>
                </c:pt>
                <c:pt idx="1">
                  <c:v>1.3209795726538767E-2</c:v>
                </c:pt>
                <c:pt idx="2">
                  <c:v>1.3470050311041206E-2</c:v>
                </c:pt>
                <c:pt idx="3">
                  <c:v>1.4300988589565E-2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4-4EAD-A75E-A70CD0F9C5B8}"/>
            </c:ext>
          </c:extLst>
        </c:ser>
        <c:ser>
          <c:idx val="2"/>
          <c:order val="2"/>
          <c:tx>
            <c:strRef>
              <c:f>'Graphs per msg'!$B$25:$G$25</c:f>
              <c:strCache>
                <c:ptCount val="1"/>
                <c:pt idx="0">
                  <c:v>1000 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5618915159944394E-2"/>
                  <c:y val="4.23590123188265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FB-4A2F-B8C3-F891550CEE64}"/>
                </c:ext>
              </c:extLst>
            </c:dLbl>
            <c:dLbl>
              <c:idx val="1"/>
              <c:layout>
                <c:manualLayout>
                  <c:x val="-3.6435015237380824E-2"/>
                  <c:y val="4.11116973668880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FB-4A2F-B8C3-F891550CEE64}"/>
                </c:ext>
              </c:extLst>
            </c:dLbl>
            <c:dLbl>
              <c:idx val="2"/>
              <c:layout>
                <c:manualLayout>
                  <c:x val="-3.5760028545517235E-2"/>
                  <c:y val="3.30921982449829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FB-4A2F-B8C3-F891550CEE64}"/>
                </c:ext>
              </c:extLst>
            </c:dLbl>
            <c:dLbl>
              <c:idx val="3"/>
              <c:layout>
                <c:manualLayout>
                  <c:x val="-3.9298690651890504E-2"/>
                  <c:y val="4.46744676307269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FB-4A2F-B8C3-F891550CEE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per msg'!$I$4:$I$7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msg'!$C$28:$C$31</c:f>
              <c:numCache>
                <c:formatCode>0.0%</c:formatCode>
                <c:ptCount val="4"/>
                <c:pt idx="0">
                  <c:v>9.9649878804201446E-3</c:v>
                </c:pt>
                <c:pt idx="1">
                  <c:v>1.2697275958069626E-2</c:v>
                </c:pt>
                <c:pt idx="2">
                  <c:v>9.6421887356905895E-3</c:v>
                </c:pt>
                <c:pt idx="3">
                  <c:v>1.4701989597716361E-2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4-4EAD-A75E-A70CD0F9C5B8}"/>
            </c:ext>
          </c:extLst>
        </c:ser>
        <c:ser>
          <c:idx val="3"/>
          <c:order val="3"/>
          <c:tx>
            <c:strRef>
              <c:f>'Graphs per msg'!$B$1:$G$1</c:f>
              <c:strCache>
                <c:ptCount val="1"/>
                <c:pt idx="0">
                  <c:v>10000 Hz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764042800360367E-2"/>
                  <c:y val="3.89643837617873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FB-4A2F-B8C3-F891550CEE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per msg'!$I$4:$I$7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msg'!$C$4:$C$7</c:f>
              <c:numCache>
                <c:formatCode>0.0%</c:formatCode>
                <c:ptCount val="4"/>
                <c:pt idx="0">
                  <c:v>4.7461368653421633E-2</c:v>
                </c:pt>
                <c:pt idx="1">
                  <c:v>4.2452065892519576E-2</c:v>
                </c:pt>
                <c:pt idx="2">
                  <c:v>4.3272349811859352E-2</c:v>
                </c:pt>
                <c:pt idx="3">
                  <c:v>4.2653593430266777E-2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B4-4EAD-A75E-A70CD0F9C5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0743871"/>
        <c:axId val="650744351"/>
      </c:lineChart>
      <c:catAx>
        <c:axId val="65074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4351"/>
        <c:crosses val="autoZero"/>
        <c:auto val="1"/>
        <c:lblAlgn val="ctr"/>
        <c:lblOffset val="100"/>
        <c:noMultiLvlLbl val="0"/>
      </c:catAx>
      <c:valAx>
        <c:axId val="6507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WSSL Costs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Security</a:t>
            </a:r>
            <a:r>
              <a:rPr lang="en-US" baseline="0"/>
              <a:t> costs variety with increase of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per msg'!$B$9:$G$9</c:f>
              <c:strCache>
                <c:ptCount val="1"/>
                <c:pt idx="0">
                  <c:v>5000 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msg'!$E$12:$E$15</c:f>
              <c:numCache>
                <c:formatCode>0.0%</c:formatCode>
                <c:ptCount val="4"/>
                <c:pt idx="0">
                  <c:v>0.48709902370990232</c:v>
                </c:pt>
                <c:pt idx="1">
                  <c:v>0.47256023574276301</c:v>
                </c:pt>
                <c:pt idx="2">
                  <c:v>0.46959543827520184</c:v>
                </c:pt>
                <c:pt idx="3">
                  <c:v>0.4675754307729118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0-40F6-8732-7C96B82981C9}"/>
            </c:ext>
          </c:extLst>
        </c:ser>
        <c:ser>
          <c:idx val="1"/>
          <c:order val="1"/>
          <c:tx>
            <c:strRef>
              <c:f>'Graphs per msg'!$B$17:$G$17</c:f>
              <c:strCache>
                <c:ptCount val="1"/>
                <c:pt idx="0">
                  <c:v>2000 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msg'!$E$20:$E$23</c:f>
              <c:numCache>
                <c:formatCode>0.0%</c:formatCode>
                <c:ptCount val="4"/>
                <c:pt idx="0">
                  <c:v>0.25978169605373636</c:v>
                </c:pt>
                <c:pt idx="1">
                  <c:v>0.24762911861960152</c:v>
                </c:pt>
                <c:pt idx="2">
                  <c:v>0.24761635898625101</c:v>
                </c:pt>
                <c:pt idx="3">
                  <c:v>0.25629800022260973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0-40F6-8732-7C96B82981C9}"/>
            </c:ext>
          </c:extLst>
        </c:ser>
        <c:ser>
          <c:idx val="2"/>
          <c:order val="2"/>
          <c:tx>
            <c:strRef>
              <c:f>'Graphs per msg'!$J$25:$O$25</c:f>
              <c:strCache>
                <c:ptCount val="1"/>
                <c:pt idx="0">
                  <c:v>1000 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4697053918843802E-2"/>
                  <c:y val="4.19663664310776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E2-4212-8E31-ACAE450A9419}"/>
                </c:ext>
              </c:extLst>
            </c:dLbl>
            <c:dLbl>
              <c:idx val="1"/>
              <c:layout>
                <c:manualLayout>
                  <c:x val="-5.4697053918843802E-2"/>
                  <c:y val="5.07944397040856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E2-4212-8E31-ACAE450A9419}"/>
                </c:ext>
              </c:extLst>
            </c:dLbl>
            <c:dLbl>
              <c:idx val="2"/>
              <c:layout>
                <c:manualLayout>
                  <c:x val="-5.4697053918843802E-2"/>
                  <c:y val="4.63804030675816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E2-4212-8E31-ACAE450A9419}"/>
                </c:ext>
              </c:extLst>
            </c:dLbl>
            <c:dLbl>
              <c:idx val="3"/>
              <c:layout>
                <c:manualLayout>
                  <c:x val="-4.9138410227904494E-2"/>
                  <c:y val="4.19663664310775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E2-4212-8E31-ACAE450A94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msg'!$E$28:$E$31</c:f>
              <c:numCache>
                <c:formatCode>0.0%</c:formatCode>
                <c:ptCount val="4"/>
                <c:pt idx="0">
                  <c:v>0.15001346619983838</c:v>
                </c:pt>
                <c:pt idx="1">
                  <c:v>0.16638587759267381</c:v>
                </c:pt>
                <c:pt idx="2">
                  <c:v>0.14798227941413281</c:v>
                </c:pt>
                <c:pt idx="3">
                  <c:v>0.18031185388153986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40-40F6-8732-7C96B82981C9}"/>
            </c:ext>
          </c:extLst>
        </c:ser>
        <c:ser>
          <c:idx val="3"/>
          <c:order val="3"/>
          <c:tx>
            <c:strRef>
              <c:f>'Graphs per msg'!$B$1:$G$1</c:f>
              <c:strCache>
                <c:ptCount val="1"/>
                <c:pt idx="0">
                  <c:v>10000 Hz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9138410227904418E-2"/>
                  <c:y val="-4.631436629900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E2-4212-8E31-ACAE450A94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msg'!$E$4:$E$7</c:f>
              <c:numCache>
                <c:formatCode>0.0%</c:formatCode>
                <c:ptCount val="4"/>
                <c:pt idx="0">
                  <c:v>0.76986754966887427</c:v>
                </c:pt>
                <c:pt idx="1">
                  <c:v>0.70769646232784222</c:v>
                </c:pt>
                <c:pt idx="2">
                  <c:v>0.70668439946369099</c:v>
                </c:pt>
                <c:pt idx="3">
                  <c:v>0.69928136793853568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40-40F6-8732-7C96B82981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0743871"/>
        <c:axId val="650744351"/>
      </c:lineChart>
      <c:catAx>
        <c:axId val="65074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messages</a:t>
                </a:r>
              </a:p>
            </c:rich>
          </c:tx>
          <c:layout>
            <c:manualLayout>
              <c:xMode val="edge"/>
              <c:yMode val="edge"/>
              <c:x val="0.45156265391763473"/>
              <c:y val="0.88467151969764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4351"/>
        <c:crosses val="autoZero"/>
        <c:auto val="1"/>
        <c:lblAlgn val="ctr"/>
        <c:lblOffset val="100"/>
        <c:noMultiLvlLbl val="0"/>
      </c:catAx>
      <c:valAx>
        <c:axId val="6507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WSSL Costs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WSSL</a:t>
            </a:r>
            <a:r>
              <a:rPr lang="en-US" baseline="0"/>
              <a:t> costs variety with increase of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per msg'!$B$9:$G$9</c:f>
              <c:strCache>
                <c:ptCount val="1"/>
                <c:pt idx="0">
                  <c:v>5000 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msg'!$G$12:$G$15</c:f>
              <c:numCache>
                <c:formatCode>0.0%</c:formatCode>
                <c:ptCount val="4"/>
                <c:pt idx="0">
                  <c:v>0.50244072524407246</c:v>
                </c:pt>
                <c:pt idx="1">
                  <c:v>0.47855780897902583</c:v>
                </c:pt>
                <c:pt idx="2">
                  <c:v>0.47728849302144893</c:v>
                </c:pt>
                <c:pt idx="3">
                  <c:v>0.47127891614102374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8-46A5-9217-D76D48E0E21D}"/>
            </c:ext>
          </c:extLst>
        </c:ser>
        <c:ser>
          <c:idx val="1"/>
          <c:order val="1"/>
          <c:tx>
            <c:strRef>
              <c:f>'Graphs per msg'!$B$17:$G$17</c:f>
              <c:strCache>
                <c:ptCount val="1"/>
                <c:pt idx="0">
                  <c:v>2000 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msg'!$G$20:$G$23</c:f>
              <c:numCache>
                <c:formatCode>0.0%</c:formatCode>
                <c:ptCount val="4"/>
                <c:pt idx="0">
                  <c:v>0.26700251889168763</c:v>
                </c:pt>
                <c:pt idx="1">
                  <c:v>0.25326887892978839</c:v>
                </c:pt>
                <c:pt idx="2">
                  <c:v>0.25236515666327225</c:v>
                </c:pt>
                <c:pt idx="3">
                  <c:v>0.25840267401503625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98-46A5-9217-D76D48E0E21D}"/>
            </c:ext>
          </c:extLst>
        </c:ser>
        <c:ser>
          <c:idx val="2"/>
          <c:order val="2"/>
          <c:tx>
            <c:strRef>
              <c:f>'Graphs per msg'!$B$25:$G$25</c:f>
              <c:strCache>
                <c:ptCount val="1"/>
                <c:pt idx="0">
                  <c:v>1000 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460671864733262E-2"/>
                  <c:y val="3.2709218313478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13-4CFA-9F24-3572FC1C83A9}"/>
                </c:ext>
              </c:extLst>
            </c:dLbl>
            <c:dLbl>
              <c:idx val="1"/>
              <c:layout>
                <c:manualLayout>
                  <c:x val="-4.1460671864733338E-2"/>
                  <c:y val="3.27092183134779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13-4CFA-9F24-3572FC1C83A9}"/>
                </c:ext>
              </c:extLst>
            </c:dLbl>
            <c:dLbl>
              <c:idx val="2"/>
              <c:layout>
                <c:manualLayout>
                  <c:x val="-3.7247188951650689E-2"/>
                  <c:y val="3.2709218313478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13-4CFA-9F24-3572FC1C83A9}"/>
                </c:ext>
              </c:extLst>
            </c:dLbl>
            <c:dLbl>
              <c:idx val="3"/>
              <c:layout>
                <c:manualLayout>
                  <c:x val="-3.9353930408192093E-2"/>
                  <c:y val="3.27092183134779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13-4CFA-9F24-3572FC1C8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msg'!$G$28:$G$31</c:f>
              <c:numCache>
                <c:formatCode>0.0%</c:formatCode>
                <c:ptCount val="4"/>
                <c:pt idx="0">
                  <c:v>0.15324535416105572</c:v>
                </c:pt>
                <c:pt idx="1">
                  <c:v>0.17439955598922199</c:v>
                </c:pt>
                <c:pt idx="2">
                  <c:v>0.15096135609717695</c:v>
                </c:pt>
                <c:pt idx="3">
                  <c:v>0.19069339018579595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98-46A5-9217-D76D48E0E21D}"/>
            </c:ext>
          </c:extLst>
        </c:ser>
        <c:ser>
          <c:idx val="3"/>
          <c:order val="3"/>
          <c:tx>
            <c:strRef>
              <c:f>'Graphs per msg'!$B$1:$G$1</c:f>
              <c:strCache>
                <c:ptCount val="1"/>
                <c:pt idx="0">
                  <c:v>10000 Hz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msg'!$G$4:$G$7</c:f>
              <c:numCache>
                <c:formatCode>0.0%</c:formatCode>
                <c:ptCount val="4"/>
                <c:pt idx="0">
                  <c:v>0.77207505518763808</c:v>
                </c:pt>
                <c:pt idx="1">
                  <c:v>0.72055090467188765</c:v>
                </c:pt>
                <c:pt idx="2">
                  <c:v>0.72082738635872157</c:v>
                </c:pt>
                <c:pt idx="3">
                  <c:v>0.71568950343658388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98-46A5-9217-D76D48E0E2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0743871"/>
        <c:axId val="650744351"/>
      </c:lineChart>
      <c:catAx>
        <c:axId val="65074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4351"/>
        <c:crosses val="autoZero"/>
        <c:auto val="1"/>
        <c:lblAlgn val="ctr"/>
        <c:lblOffset val="100"/>
        <c:noMultiLvlLbl val="0"/>
      </c:catAx>
      <c:valAx>
        <c:axId val="6507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WSSL Costs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ysClr val="windowText" lastClr="000000"/>
                </a:solidFill>
              </a:rPr>
              <a:t>WSSL delay detection for 100 messages - MQTT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delays!$B$1</c:f>
              <c:strCache>
                <c:ptCount val="1"/>
                <c:pt idx="0">
                  <c:v>Time (us)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2E-46F8-B063-386D69FBDC1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2E-46F8-B063-386D69FBDC1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2E-46F8-B063-386D69FBDC1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2E-46F8-B063-386D69FBDC1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2E-46F8-B063-386D69FBDC1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2E-46F8-B063-386D69FBDC1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2E-46F8-B063-386D69FBDC1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2E-46F8-B063-386D69FBDC1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2E-46F8-B063-386D69FBDC1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2E-46F8-B063-386D69FBDC1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2E-46F8-B063-386D69FBDC1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2E-46F8-B063-386D69FBDC1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F2E-46F8-B063-386D69FBDC1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2E-46F8-B063-386D69FBDC16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F2E-46F8-B063-386D69FBDC16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2E-46F8-B063-386D69FBDC16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F2E-46F8-B063-386D69FBDC16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F2E-46F8-B063-386D69FBDC16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F2E-46F8-B063-386D69FBDC16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F2E-46F8-B063-386D69FBDC16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F2E-46F8-B063-386D69FBDC16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F2E-46F8-B063-386D69FBDC16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F2E-46F8-B063-386D69FBDC16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F2E-46F8-B063-386D69FBDC16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F2E-46F8-B063-386D69FBDC16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F2E-46F8-B063-386D69FBDC16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F2E-46F8-B063-386D69FBDC16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F2E-46F8-B063-386D69FBDC16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F2E-46F8-B063-386D69FBDC16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F2E-46F8-B063-386D69FBDC16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F2E-46F8-B063-386D69FBDC16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F2E-46F8-B063-386D69FBDC16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F2E-46F8-B063-386D69FBDC16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F2E-46F8-B063-386D69FBDC16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F2E-46F8-B063-386D69FBDC16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F2E-46F8-B063-386D69FBDC16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F2E-46F8-B063-386D69FBDC16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F2E-46F8-B063-386D69FBDC16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F2E-46F8-B063-386D69FBDC16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F2E-46F8-B063-386D69FBDC16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F2E-46F8-B063-386D69FBDC16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F2E-46F8-B063-386D69FBDC16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F2E-46F8-B063-386D69FBDC16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F2E-46F8-B063-386D69FBDC16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F2E-46F8-B063-386D69FBDC16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F2E-46F8-B063-386D69FBDC16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F2E-46F8-B063-386D69FBDC16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F2E-46F8-B063-386D69FBDC16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6F2E-46F8-B063-386D69FBDC16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6F2E-46F8-B063-386D69FBDC16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6F2E-46F8-B063-386D69FBDC16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6F2E-46F8-B063-386D69FBDC16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F2E-46F8-B063-386D69FBDC16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6F2E-46F8-B063-386D69FBDC16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6F2E-46F8-B063-386D69FBDC16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6F2E-46F8-B063-386D69FBDC16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6F2E-46F8-B063-386D69FBDC16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6F2E-46F8-B063-386D69FBDC16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6F2E-46F8-B063-386D69FBDC16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6F2E-46F8-B063-386D69FBDC16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6F2E-46F8-B063-386D69FBDC16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6F2E-46F8-B063-386D69FBDC16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6F2E-46F8-B063-386D69FBDC16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6F2E-46F8-B063-386D69FBDC16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6F2E-46F8-B063-386D69FBDC16}"/>
                </c:ext>
              </c:extLst>
            </c:dLbl>
            <c:dLbl>
              <c:idx val="7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6F2E-46F8-B063-386D69FBDC16}"/>
                </c:ext>
              </c:extLst>
            </c:dLbl>
            <c:dLbl>
              <c:idx val="7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6F2E-46F8-B063-386D69FBDC16}"/>
                </c:ext>
              </c:extLst>
            </c:dLbl>
            <c:dLbl>
              <c:idx val="7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6F2E-46F8-B063-386D69FBDC16}"/>
                </c:ext>
              </c:extLst>
            </c:dLbl>
            <c:dLbl>
              <c:idx val="7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6F2E-46F8-B063-386D69FBDC16}"/>
                </c:ext>
              </c:extLst>
            </c:dLbl>
            <c:dLbl>
              <c:idx val="7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6F2E-46F8-B063-386D69FBDC16}"/>
                </c:ext>
              </c:extLst>
            </c:dLbl>
            <c:dLbl>
              <c:idx val="7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6F2E-46F8-B063-386D69FBDC16}"/>
                </c:ext>
              </c:extLst>
            </c:dLbl>
            <c:dLbl>
              <c:idx val="7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6F2E-46F8-B063-386D69FBDC16}"/>
                </c:ext>
              </c:extLst>
            </c:dLbl>
            <c:dLbl>
              <c:idx val="7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6F2E-46F8-B063-386D69FBDC16}"/>
                </c:ext>
              </c:extLst>
            </c:dLbl>
            <c:dLbl>
              <c:idx val="8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6F2E-46F8-B063-386D69FBDC16}"/>
                </c:ext>
              </c:extLst>
            </c:dLbl>
            <c:dLbl>
              <c:idx val="8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6F2E-46F8-B063-386D69FBDC16}"/>
                </c:ext>
              </c:extLst>
            </c:dLbl>
            <c:dLbl>
              <c:idx val="8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6F2E-46F8-B063-386D69FBDC16}"/>
                </c:ext>
              </c:extLst>
            </c:dLbl>
            <c:dLbl>
              <c:idx val="8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6F2E-46F8-B063-386D69FBDC16}"/>
                </c:ext>
              </c:extLst>
            </c:dLbl>
            <c:dLbl>
              <c:idx val="8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6F2E-46F8-B063-386D69FBDC16}"/>
                </c:ext>
              </c:extLst>
            </c:dLbl>
            <c:dLbl>
              <c:idx val="8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6F2E-46F8-B063-386D69FBDC16}"/>
                </c:ext>
              </c:extLst>
            </c:dLbl>
            <c:dLbl>
              <c:idx val="8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6F2E-46F8-B063-386D69FBDC16}"/>
                </c:ext>
              </c:extLst>
            </c:dLbl>
            <c:dLbl>
              <c:idx val="8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6F2E-46F8-B063-386D69FBDC16}"/>
                </c:ext>
              </c:extLst>
            </c:dLbl>
            <c:dLbl>
              <c:idx val="8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6F2E-46F8-B063-386D69FBDC16}"/>
                </c:ext>
              </c:extLst>
            </c:dLbl>
            <c:dLbl>
              <c:idx val="9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6F2E-46F8-B063-386D69FBDC16}"/>
                </c:ext>
              </c:extLst>
            </c:dLbl>
            <c:dLbl>
              <c:idx val="9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6F2E-46F8-B063-386D69FBDC16}"/>
                </c:ext>
              </c:extLst>
            </c:dLbl>
            <c:dLbl>
              <c:idx val="9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6F2E-46F8-B063-386D69FBDC16}"/>
                </c:ext>
              </c:extLst>
            </c:dLbl>
            <c:dLbl>
              <c:idx val="9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6F2E-46F8-B063-386D69FBDC16}"/>
                </c:ext>
              </c:extLst>
            </c:dLbl>
            <c:dLbl>
              <c:idx val="9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6F2E-46F8-B063-386D69FBDC16}"/>
                </c:ext>
              </c:extLst>
            </c:dLbl>
            <c:dLbl>
              <c:idx val="9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6F2E-46F8-B063-386D69FBDC16}"/>
                </c:ext>
              </c:extLst>
            </c:dLbl>
            <c:dLbl>
              <c:idx val="9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6F2E-46F8-B063-386D69FBDC16}"/>
                </c:ext>
              </c:extLst>
            </c:dLbl>
            <c:dLbl>
              <c:idx val="9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6F2E-46F8-B063-386D69FBDC16}"/>
                </c:ext>
              </c:extLst>
            </c:dLbl>
            <c:dLbl>
              <c:idx val="9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6F2E-46F8-B063-386D69FBDC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delays!$A$2:$A$101</c:f>
              <c:strCache>
                <c:ptCount val="100"/>
                <c:pt idx="0">
                  <c:v>Delay_1</c:v>
                </c:pt>
                <c:pt idx="1">
                  <c:v>Delay_2</c:v>
                </c:pt>
                <c:pt idx="2">
                  <c:v>Delay_3</c:v>
                </c:pt>
                <c:pt idx="3">
                  <c:v>Delay_4</c:v>
                </c:pt>
                <c:pt idx="4">
                  <c:v>Delay_5</c:v>
                </c:pt>
                <c:pt idx="5">
                  <c:v>Delay_6</c:v>
                </c:pt>
                <c:pt idx="6">
                  <c:v>Delay_7</c:v>
                </c:pt>
                <c:pt idx="7">
                  <c:v>Delay_8</c:v>
                </c:pt>
                <c:pt idx="8">
                  <c:v>Delay_9</c:v>
                </c:pt>
                <c:pt idx="9">
                  <c:v>Delay_10</c:v>
                </c:pt>
                <c:pt idx="10">
                  <c:v>Delay_11</c:v>
                </c:pt>
                <c:pt idx="11">
                  <c:v>Delay_12</c:v>
                </c:pt>
                <c:pt idx="12">
                  <c:v>Delay_13</c:v>
                </c:pt>
                <c:pt idx="13">
                  <c:v>Delay_14</c:v>
                </c:pt>
                <c:pt idx="14">
                  <c:v>Delay_15</c:v>
                </c:pt>
                <c:pt idx="15">
                  <c:v>Delay_16</c:v>
                </c:pt>
                <c:pt idx="16">
                  <c:v>Delay_17</c:v>
                </c:pt>
                <c:pt idx="17">
                  <c:v>Delay_18</c:v>
                </c:pt>
                <c:pt idx="18">
                  <c:v>Delay_19</c:v>
                </c:pt>
                <c:pt idx="19">
                  <c:v>Delay_20</c:v>
                </c:pt>
                <c:pt idx="20">
                  <c:v>Delay_21</c:v>
                </c:pt>
                <c:pt idx="21">
                  <c:v>Delay_22</c:v>
                </c:pt>
                <c:pt idx="22">
                  <c:v>Delay_23</c:v>
                </c:pt>
                <c:pt idx="23">
                  <c:v>Delay_24</c:v>
                </c:pt>
                <c:pt idx="24">
                  <c:v>Delay_25</c:v>
                </c:pt>
                <c:pt idx="25">
                  <c:v>Delay_26</c:v>
                </c:pt>
                <c:pt idx="26">
                  <c:v>Delay_27</c:v>
                </c:pt>
                <c:pt idx="27">
                  <c:v>Delay_28</c:v>
                </c:pt>
                <c:pt idx="28">
                  <c:v>Delay_29</c:v>
                </c:pt>
                <c:pt idx="29">
                  <c:v>Delay_30</c:v>
                </c:pt>
                <c:pt idx="30">
                  <c:v>Delay_31</c:v>
                </c:pt>
                <c:pt idx="31">
                  <c:v>Delay_32</c:v>
                </c:pt>
                <c:pt idx="32">
                  <c:v>Delay_33</c:v>
                </c:pt>
                <c:pt idx="33">
                  <c:v>Delay_34</c:v>
                </c:pt>
                <c:pt idx="34">
                  <c:v>Delay_35</c:v>
                </c:pt>
                <c:pt idx="35">
                  <c:v>Delay_36</c:v>
                </c:pt>
                <c:pt idx="36">
                  <c:v>Delay_37</c:v>
                </c:pt>
                <c:pt idx="37">
                  <c:v>Delay_38</c:v>
                </c:pt>
                <c:pt idx="38">
                  <c:v>Delay_39</c:v>
                </c:pt>
                <c:pt idx="39">
                  <c:v>Delay_40</c:v>
                </c:pt>
                <c:pt idx="40">
                  <c:v>Delay_41</c:v>
                </c:pt>
                <c:pt idx="41">
                  <c:v>Delay_42</c:v>
                </c:pt>
                <c:pt idx="42">
                  <c:v>Delay_43</c:v>
                </c:pt>
                <c:pt idx="43">
                  <c:v>Delay_44</c:v>
                </c:pt>
                <c:pt idx="44">
                  <c:v>Delay_45</c:v>
                </c:pt>
                <c:pt idx="45">
                  <c:v>Delay_46</c:v>
                </c:pt>
                <c:pt idx="46">
                  <c:v>Delay_47</c:v>
                </c:pt>
                <c:pt idx="47">
                  <c:v>Delay_48</c:v>
                </c:pt>
                <c:pt idx="48">
                  <c:v>Delay_49</c:v>
                </c:pt>
                <c:pt idx="49">
                  <c:v>Delay_50</c:v>
                </c:pt>
                <c:pt idx="50">
                  <c:v>Delay_51</c:v>
                </c:pt>
                <c:pt idx="51">
                  <c:v>Delay_52</c:v>
                </c:pt>
                <c:pt idx="52">
                  <c:v>Delay_53</c:v>
                </c:pt>
                <c:pt idx="53">
                  <c:v>Delay_54</c:v>
                </c:pt>
                <c:pt idx="54">
                  <c:v>Delay_55</c:v>
                </c:pt>
                <c:pt idx="55">
                  <c:v>Delay_56</c:v>
                </c:pt>
                <c:pt idx="56">
                  <c:v>Delay_57</c:v>
                </c:pt>
                <c:pt idx="57">
                  <c:v>Delay_58</c:v>
                </c:pt>
                <c:pt idx="58">
                  <c:v>Delay_59</c:v>
                </c:pt>
                <c:pt idx="59">
                  <c:v>Delay_60</c:v>
                </c:pt>
                <c:pt idx="60">
                  <c:v>Delay_61</c:v>
                </c:pt>
                <c:pt idx="61">
                  <c:v>Delay_62</c:v>
                </c:pt>
                <c:pt idx="62">
                  <c:v>Delay_63</c:v>
                </c:pt>
                <c:pt idx="63">
                  <c:v>Delay_64</c:v>
                </c:pt>
                <c:pt idx="64">
                  <c:v>Delay_65</c:v>
                </c:pt>
                <c:pt idx="65">
                  <c:v>Delay_66</c:v>
                </c:pt>
                <c:pt idx="66">
                  <c:v>Delay_67</c:v>
                </c:pt>
                <c:pt idx="67">
                  <c:v>Delay_68</c:v>
                </c:pt>
                <c:pt idx="68">
                  <c:v>Delay_69</c:v>
                </c:pt>
                <c:pt idx="69">
                  <c:v>Delay_70</c:v>
                </c:pt>
                <c:pt idx="70">
                  <c:v>Delay_71</c:v>
                </c:pt>
                <c:pt idx="71">
                  <c:v>Delay_72</c:v>
                </c:pt>
                <c:pt idx="72">
                  <c:v>Delay_73</c:v>
                </c:pt>
                <c:pt idx="73">
                  <c:v>Delay_74</c:v>
                </c:pt>
                <c:pt idx="74">
                  <c:v>Delay_75</c:v>
                </c:pt>
                <c:pt idx="75">
                  <c:v>Delay_76</c:v>
                </c:pt>
                <c:pt idx="76">
                  <c:v>Delay_77</c:v>
                </c:pt>
                <c:pt idx="77">
                  <c:v>Delay_78</c:v>
                </c:pt>
                <c:pt idx="78">
                  <c:v>Delay_79</c:v>
                </c:pt>
                <c:pt idx="79">
                  <c:v>Delay_80</c:v>
                </c:pt>
                <c:pt idx="80">
                  <c:v>Delay_81</c:v>
                </c:pt>
                <c:pt idx="81">
                  <c:v>Delay_82</c:v>
                </c:pt>
                <c:pt idx="82">
                  <c:v>Delay_83</c:v>
                </c:pt>
                <c:pt idx="83">
                  <c:v>Delay_84</c:v>
                </c:pt>
                <c:pt idx="84">
                  <c:v>Delay_85</c:v>
                </c:pt>
                <c:pt idx="85">
                  <c:v>Delay_86</c:v>
                </c:pt>
                <c:pt idx="86">
                  <c:v>Delay_87</c:v>
                </c:pt>
                <c:pt idx="87">
                  <c:v>Delay_88</c:v>
                </c:pt>
                <c:pt idx="88">
                  <c:v>Delay_89</c:v>
                </c:pt>
                <c:pt idx="89">
                  <c:v>Delay_90</c:v>
                </c:pt>
                <c:pt idx="90">
                  <c:v>Delay_91</c:v>
                </c:pt>
                <c:pt idx="91">
                  <c:v>Delay_92</c:v>
                </c:pt>
                <c:pt idx="92">
                  <c:v>Delay_93</c:v>
                </c:pt>
                <c:pt idx="93">
                  <c:v>Delay_94</c:v>
                </c:pt>
                <c:pt idx="94">
                  <c:v>Delay_95</c:v>
                </c:pt>
                <c:pt idx="95">
                  <c:v>Delay_96</c:v>
                </c:pt>
                <c:pt idx="96">
                  <c:v>Delay_97</c:v>
                </c:pt>
                <c:pt idx="97">
                  <c:v>Delay_98</c:v>
                </c:pt>
                <c:pt idx="98">
                  <c:v>Delay_99</c:v>
                </c:pt>
                <c:pt idx="99">
                  <c:v>Delay_100</c:v>
                </c:pt>
              </c:strCache>
            </c:strRef>
          </c:cat>
          <c:val>
            <c:numRef>
              <c:f>delays!$B$2:$B$101</c:f>
              <c:numCache>
                <c:formatCode>General</c:formatCode>
                <c:ptCount val="100"/>
                <c:pt idx="0">
                  <c:v>0</c:v>
                </c:pt>
                <c:pt idx="1">
                  <c:v>799</c:v>
                </c:pt>
                <c:pt idx="2">
                  <c:v>836</c:v>
                </c:pt>
                <c:pt idx="3">
                  <c:v>1310</c:v>
                </c:pt>
                <c:pt idx="4">
                  <c:v>803</c:v>
                </c:pt>
                <c:pt idx="5">
                  <c:v>812</c:v>
                </c:pt>
                <c:pt idx="6">
                  <c:v>864</c:v>
                </c:pt>
                <c:pt idx="7">
                  <c:v>811</c:v>
                </c:pt>
                <c:pt idx="8">
                  <c:v>809</c:v>
                </c:pt>
                <c:pt idx="9">
                  <c:v>831</c:v>
                </c:pt>
                <c:pt idx="10">
                  <c:v>11956</c:v>
                </c:pt>
                <c:pt idx="11">
                  <c:v>647</c:v>
                </c:pt>
                <c:pt idx="12">
                  <c:v>442</c:v>
                </c:pt>
                <c:pt idx="13">
                  <c:v>470</c:v>
                </c:pt>
                <c:pt idx="14">
                  <c:v>372</c:v>
                </c:pt>
                <c:pt idx="15">
                  <c:v>392</c:v>
                </c:pt>
                <c:pt idx="16">
                  <c:v>415</c:v>
                </c:pt>
                <c:pt idx="17">
                  <c:v>379</c:v>
                </c:pt>
                <c:pt idx="18">
                  <c:v>416</c:v>
                </c:pt>
                <c:pt idx="19">
                  <c:v>377</c:v>
                </c:pt>
                <c:pt idx="20">
                  <c:v>382</c:v>
                </c:pt>
                <c:pt idx="21">
                  <c:v>11458</c:v>
                </c:pt>
                <c:pt idx="22">
                  <c:v>456</c:v>
                </c:pt>
                <c:pt idx="23">
                  <c:v>334</c:v>
                </c:pt>
                <c:pt idx="24">
                  <c:v>328</c:v>
                </c:pt>
                <c:pt idx="25">
                  <c:v>340</c:v>
                </c:pt>
                <c:pt idx="26">
                  <c:v>343</c:v>
                </c:pt>
                <c:pt idx="27">
                  <c:v>341</c:v>
                </c:pt>
                <c:pt idx="28">
                  <c:v>346</c:v>
                </c:pt>
                <c:pt idx="29">
                  <c:v>553</c:v>
                </c:pt>
                <c:pt idx="30">
                  <c:v>753</c:v>
                </c:pt>
                <c:pt idx="31">
                  <c:v>533</c:v>
                </c:pt>
                <c:pt idx="32">
                  <c:v>11532</c:v>
                </c:pt>
                <c:pt idx="33">
                  <c:v>368</c:v>
                </c:pt>
                <c:pt idx="34">
                  <c:v>303</c:v>
                </c:pt>
                <c:pt idx="35">
                  <c:v>313</c:v>
                </c:pt>
                <c:pt idx="36">
                  <c:v>296</c:v>
                </c:pt>
                <c:pt idx="37">
                  <c:v>313</c:v>
                </c:pt>
                <c:pt idx="38">
                  <c:v>293</c:v>
                </c:pt>
                <c:pt idx="39">
                  <c:v>294</c:v>
                </c:pt>
                <c:pt idx="40">
                  <c:v>301</c:v>
                </c:pt>
                <c:pt idx="41">
                  <c:v>319</c:v>
                </c:pt>
                <c:pt idx="42">
                  <c:v>310</c:v>
                </c:pt>
                <c:pt idx="43">
                  <c:v>11381</c:v>
                </c:pt>
                <c:pt idx="44">
                  <c:v>355</c:v>
                </c:pt>
                <c:pt idx="45">
                  <c:v>337</c:v>
                </c:pt>
                <c:pt idx="46">
                  <c:v>326</c:v>
                </c:pt>
                <c:pt idx="47">
                  <c:v>299</c:v>
                </c:pt>
                <c:pt idx="48">
                  <c:v>316</c:v>
                </c:pt>
                <c:pt idx="49">
                  <c:v>325</c:v>
                </c:pt>
                <c:pt idx="50">
                  <c:v>278</c:v>
                </c:pt>
                <c:pt idx="51">
                  <c:v>272</c:v>
                </c:pt>
                <c:pt idx="52">
                  <c:v>301</c:v>
                </c:pt>
                <c:pt idx="53">
                  <c:v>289</c:v>
                </c:pt>
                <c:pt idx="54">
                  <c:v>11342</c:v>
                </c:pt>
                <c:pt idx="55">
                  <c:v>307</c:v>
                </c:pt>
                <c:pt idx="56">
                  <c:v>271</c:v>
                </c:pt>
                <c:pt idx="57">
                  <c:v>319</c:v>
                </c:pt>
                <c:pt idx="58">
                  <c:v>301</c:v>
                </c:pt>
                <c:pt idx="59">
                  <c:v>304</c:v>
                </c:pt>
                <c:pt idx="60">
                  <c:v>291</c:v>
                </c:pt>
                <c:pt idx="61">
                  <c:v>285</c:v>
                </c:pt>
                <c:pt idx="62">
                  <c:v>314</c:v>
                </c:pt>
                <c:pt idx="63">
                  <c:v>284</c:v>
                </c:pt>
                <c:pt idx="64">
                  <c:v>322</c:v>
                </c:pt>
                <c:pt idx="65">
                  <c:v>11368</c:v>
                </c:pt>
                <c:pt idx="66">
                  <c:v>310</c:v>
                </c:pt>
                <c:pt idx="67">
                  <c:v>247</c:v>
                </c:pt>
                <c:pt idx="68">
                  <c:v>348</c:v>
                </c:pt>
                <c:pt idx="69">
                  <c:v>320</c:v>
                </c:pt>
                <c:pt idx="70">
                  <c:v>284</c:v>
                </c:pt>
                <c:pt idx="71">
                  <c:v>298</c:v>
                </c:pt>
                <c:pt idx="72">
                  <c:v>279</c:v>
                </c:pt>
                <c:pt idx="73">
                  <c:v>295</c:v>
                </c:pt>
                <c:pt idx="74">
                  <c:v>284</c:v>
                </c:pt>
                <c:pt idx="75">
                  <c:v>297</c:v>
                </c:pt>
                <c:pt idx="76">
                  <c:v>11363</c:v>
                </c:pt>
                <c:pt idx="77">
                  <c:v>454</c:v>
                </c:pt>
                <c:pt idx="78">
                  <c:v>350</c:v>
                </c:pt>
                <c:pt idx="79">
                  <c:v>340</c:v>
                </c:pt>
                <c:pt idx="80">
                  <c:v>345</c:v>
                </c:pt>
                <c:pt idx="81">
                  <c:v>324</c:v>
                </c:pt>
                <c:pt idx="82">
                  <c:v>296</c:v>
                </c:pt>
                <c:pt idx="83">
                  <c:v>337</c:v>
                </c:pt>
                <c:pt idx="84">
                  <c:v>314</c:v>
                </c:pt>
                <c:pt idx="85">
                  <c:v>317</c:v>
                </c:pt>
                <c:pt idx="86">
                  <c:v>298</c:v>
                </c:pt>
                <c:pt idx="87">
                  <c:v>11444</c:v>
                </c:pt>
                <c:pt idx="88">
                  <c:v>696</c:v>
                </c:pt>
                <c:pt idx="89">
                  <c:v>723</c:v>
                </c:pt>
                <c:pt idx="90">
                  <c:v>770</c:v>
                </c:pt>
                <c:pt idx="91">
                  <c:v>843</c:v>
                </c:pt>
                <c:pt idx="92">
                  <c:v>815</c:v>
                </c:pt>
                <c:pt idx="93">
                  <c:v>801</c:v>
                </c:pt>
                <c:pt idx="94">
                  <c:v>786</c:v>
                </c:pt>
                <c:pt idx="95">
                  <c:v>754</c:v>
                </c:pt>
                <c:pt idx="96">
                  <c:v>787</c:v>
                </c:pt>
                <c:pt idx="97">
                  <c:v>767</c:v>
                </c:pt>
                <c:pt idx="98">
                  <c:v>11872</c:v>
                </c:pt>
                <c:pt idx="99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6F2E-46F8-B063-386D69FBDC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9896576"/>
        <c:axId val="969895744"/>
      </c:lineChart>
      <c:catAx>
        <c:axId val="9698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95744"/>
        <c:crosses val="autoZero"/>
        <c:auto val="1"/>
        <c:lblAlgn val="l"/>
        <c:lblOffset val="100"/>
        <c:tickLblSkip val="10"/>
        <c:tickMarkSkip val="1"/>
        <c:noMultiLvlLbl val="0"/>
      </c:catAx>
      <c:valAx>
        <c:axId val="9698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 baseline="0">
                    <a:solidFill>
                      <a:sysClr val="windowText" lastClr="000000"/>
                    </a:solidFill>
                  </a:rPr>
                  <a:t>Time (us)</a:t>
                </a:r>
              </a:p>
            </c:rich>
          </c:tx>
          <c:layout>
            <c:manualLayout>
              <c:xMode val="edge"/>
              <c:yMode val="edge"/>
              <c:x val="5.6753688989784334E-3"/>
              <c:y val="0.41201649568126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9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 of sending</a:t>
            </a:r>
            <a:r>
              <a:rPr lang="en-US" baseline="0"/>
              <a:t> ten thousand messages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Graphs!$A$12</c:f>
              <c:strCache>
                <c:ptCount val="1"/>
                <c:pt idx="0">
                  <c:v>10000 Hz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338588782631233E-2"/>
                  <c:y val="-3.22841000807114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51-4C1C-861E-EA86C445AB9C}"/>
                </c:ext>
              </c:extLst>
            </c:dLbl>
            <c:dLbl>
              <c:idx val="3"/>
              <c:layout>
                <c:manualLayout>
                  <c:x val="-1.7230981304385284E-2"/>
                  <c:y val="6.456820016142049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451-4C1C-861E-EA86C445AB9C}"/>
                </c:ext>
              </c:extLst>
            </c:dLbl>
            <c:dLbl>
              <c:idx val="4"/>
              <c:layout>
                <c:manualLayout>
                  <c:x val="-1.5507883173946883E-2"/>
                  <c:y val="-1.1837366616657815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451-4C1C-861E-EA86C445AB9C}"/>
                </c:ext>
              </c:extLst>
            </c:dLbl>
            <c:dLbl>
              <c:idx val="5"/>
              <c:layout>
                <c:manualLayout>
                  <c:x val="-1.0338588782631171E-2"/>
                  <c:y val="-1.1837366616657815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451-4C1C-861E-EA86C445AB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Graphs!$B$10:$G$11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Graphs!$B$12:$G$12</c:f>
              <c:numCache>
                <c:formatCode>\+0</c:formatCode>
                <c:ptCount val="6"/>
                <c:pt idx="0">
                  <c:v>78</c:v>
                </c:pt>
                <c:pt idx="1">
                  <c:v>77.299999999999955</c:v>
                </c:pt>
                <c:pt idx="2">
                  <c:v>1309.5000000000002</c:v>
                </c:pt>
                <c:pt idx="3">
                  <c:v>1309.0000000000002</c:v>
                </c:pt>
                <c:pt idx="4">
                  <c:v>1333.1000000000001</c:v>
                </c:pt>
                <c:pt idx="5">
                  <c:v>1332.8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1-4C1C-861E-EA86C445AB9C}"/>
            </c:ext>
          </c:extLst>
        </c:ser>
        <c:ser>
          <c:idx val="1"/>
          <c:order val="1"/>
          <c:tx>
            <c:strRef>
              <c:f>Graphs!$A$13</c:f>
              <c:strCache>
                <c:ptCount val="1"/>
                <c:pt idx="0">
                  <c:v>5000 Hz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Graphs!$B$10:$G$11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Graphs!$B$13:$G$13</c:f>
              <c:numCache>
                <c:formatCode>\+0</c:formatCode>
                <c:ptCount val="6"/>
                <c:pt idx="0">
                  <c:v>72.299999999999727</c:v>
                </c:pt>
                <c:pt idx="1">
                  <c:v>72.800000000000182</c:v>
                </c:pt>
                <c:pt idx="2">
                  <c:v>1363.6000000000004</c:v>
                </c:pt>
                <c:pt idx="3">
                  <c:v>1363.1000000000004</c:v>
                </c:pt>
                <c:pt idx="4">
                  <c:v>1381</c:v>
                </c:pt>
                <c:pt idx="5">
                  <c:v>1380.3999999999996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1-4C1C-861E-EA86C445AB9C}"/>
            </c:ext>
          </c:extLst>
        </c:ser>
        <c:ser>
          <c:idx val="2"/>
          <c:order val="2"/>
          <c:tx>
            <c:strRef>
              <c:f>Graphs!$A$14</c:f>
              <c:strCache>
                <c:ptCount val="1"/>
                <c:pt idx="0">
                  <c:v>2000 Hz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1.0338588782631171E-2"/>
                  <c:y val="-9.68523002421308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51-4C1C-861E-EA86C445AB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Graphs!$B$10:$G$11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Graphs!$B$14:$G$14</c:f>
              <c:numCache>
                <c:formatCode>\+0</c:formatCode>
                <c:ptCount val="6"/>
                <c:pt idx="0">
                  <c:v>78.5</c:v>
                </c:pt>
                <c:pt idx="1">
                  <c:v>78.299999999999272</c:v>
                </c:pt>
                <c:pt idx="2">
                  <c:v>1475.0999999999995</c:v>
                </c:pt>
                <c:pt idx="3">
                  <c:v>1474.8999999999996</c:v>
                </c:pt>
                <c:pt idx="4">
                  <c:v>1508.3999999999996</c:v>
                </c:pt>
                <c:pt idx="5">
                  <c:v>1508.5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51-4C1C-861E-EA86C445AB9C}"/>
            </c:ext>
          </c:extLst>
        </c:ser>
        <c:ser>
          <c:idx val="3"/>
          <c:order val="3"/>
          <c:tx>
            <c:strRef>
              <c:f>Graphs!$A$15</c:f>
              <c:strCache>
                <c:ptCount val="1"/>
                <c:pt idx="0">
                  <c:v>1000 Hz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1.7230981304385284E-2"/>
                  <c:y val="6.456820016142049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451-4C1C-861E-EA86C445AB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Graphs!$B$10:$G$11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Graphs!$B$15:$G$15</c:f>
              <c:numCache>
                <c:formatCode>\+0</c:formatCode>
                <c:ptCount val="6"/>
                <c:pt idx="0">
                  <c:v>99.75</c:v>
                </c:pt>
                <c:pt idx="1">
                  <c:v>98.5</c:v>
                </c:pt>
                <c:pt idx="2">
                  <c:v>1335.75</c:v>
                </c:pt>
                <c:pt idx="3">
                  <c:v>1290.75</c:v>
                </c:pt>
                <c:pt idx="4">
                  <c:v>1352.75</c:v>
                </c:pt>
                <c:pt idx="5">
                  <c:v>1352.9166666666661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51-4C1C-861E-EA86C445AB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8382735"/>
        <c:axId val="718383215"/>
      </c:barChart>
      <c:catAx>
        <c:axId val="71838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83215"/>
        <c:crosses val="autoZero"/>
        <c:auto val="1"/>
        <c:lblAlgn val="ctr"/>
        <c:lblOffset val="100"/>
        <c:noMultiLvlLbl val="0"/>
      </c:catAx>
      <c:valAx>
        <c:axId val="7183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+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82735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 of sending</a:t>
            </a:r>
            <a:r>
              <a:rPr lang="en-US" baseline="0"/>
              <a:t> fifty thousand messages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Graphs!$A$20</c:f>
              <c:strCache>
                <c:ptCount val="1"/>
                <c:pt idx="0">
                  <c:v>10000 Hz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7230981304385284E-2"/>
                  <c:y val="3.245699448231093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B63-4CCA-9AF3-8CDB16959507}"/>
                </c:ext>
              </c:extLst>
            </c:dLbl>
            <c:dLbl>
              <c:idx val="1"/>
              <c:layout>
                <c:manualLayout>
                  <c:x val="-1.5507883173946725E-2"/>
                  <c:y val="3.245699448231093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B63-4CCA-9AF3-8CDB16959507}"/>
                </c:ext>
              </c:extLst>
            </c:dLbl>
            <c:dLbl>
              <c:idx val="2"/>
              <c:layout>
                <c:manualLayout>
                  <c:x val="-2.41233738261394E-2"/>
                  <c:y val="-3.8948393378773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B63-4CCA-9AF3-8CDB16959507}"/>
                </c:ext>
              </c:extLst>
            </c:dLbl>
            <c:dLbl>
              <c:idx val="3"/>
              <c:layout>
                <c:manualLayout>
                  <c:x val="-5.1692943913157121E-3"/>
                  <c:y val="-2.92112950340799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B63-4CCA-9AF3-8CDB16959507}"/>
                </c:ext>
              </c:extLst>
            </c:dLbl>
            <c:dLbl>
              <c:idx val="4"/>
              <c:layout>
                <c:manualLayout>
                  <c:x val="-1.3784785043508227E-2"/>
                  <c:y val="-1.94741966893865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B63-4CCA-9AF3-8CDB16959507}"/>
                </c:ext>
              </c:extLst>
            </c:dLbl>
            <c:dLbl>
              <c:idx val="5"/>
              <c:layout>
                <c:manualLayout>
                  <c:x val="-1.2061686913069825E-2"/>
                  <c:y val="-2.59655955858487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B63-4CCA-9AF3-8CDB16959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Graphs!$B$18:$G$19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Graphs!$B$20:$G$20</c:f>
              <c:numCache>
                <c:formatCode>\+0</c:formatCode>
                <c:ptCount val="6"/>
                <c:pt idx="0">
                  <c:v>400.40000000000146</c:v>
                </c:pt>
                <c:pt idx="1">
                  <c:v>399.80000000000109</c:v>
                </c:pt>
                <c:pt idx="2">
                  <c:v>6535.9000000000015</c:v>
                </c:pt>
                <c:pt idx="3">
                  <c:v>6535.3000000000011</c:v>
                </c:pt>
                <c:pt idx="4">
                  <c:v>6666.6</c:v>
                </c:pt>
                <c:pt idx="5">
                  <c:v>6666.1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3-4CCA-9AF3-8CDB16959507}"/>
            </c:ext>
          </c:extLst>
        </c:ser>
        <c:ser>
          <c:idx val="1"/>
          <c:order val="1"/>
          <c:tx>
            <c:strRef>
              <c:f>Graphs!$A$21</c:f>
              <c:strCache>
                <c:ptCount val="1"/>
                <c:pt idx="0">
                  <c:v>5000 Hz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1692943913155855E-3"/>
                  <c:y val="9.73709834469328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B63-4CCA-9AF3-8CDB16959507}"/>
                </c:ext>
              </c:extLst>
            </c:dLbl>
            <c:dLbl>
              <c:idx val="1"/>
              <c:layout>
                <c:manualLayout>
                  <c:x val="-1.7230981304385284E-3"/>
                  <c:y val="6.491398896462187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B63-4CCA-9AF3-8CDB16959507}"/>
                </c:ext>
              </c:extLst>
            </c:dLbl>
            <c:dLbl>
              <c:idx val="2"/>
              <c:layout>
                <c:manualLayout>
                  <c:x val="-1.0338588782631233E-2"/>
                  <c:y val="6.491398896462187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B63-4CCA-9AF3-8CDB16959507}"/>
                </c:ext>
              </c:extLst>
            </c:dLbl>
            <c:dLbl>
              <c:idx val="3"/>
              <c:layout>
                <c:manualLayout>
                  <c:x val="-1.20616869130697E-2"/>
                  <c:y val="9.73709834469328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B63-4CCA-9AF3-8CDB16959507}"/>
                </c:ext>
              </c:extLst>
            </c:dLbl>
            <c:dLbl>
              <c:idx val="4"/>
              <c:layout>
                <c:manualLayout>
                  <c:x val="-6.8923925217541137E-3"/>
                  <c:y val="6.491398896462187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B63-4CCA-9AF3-8CDB16959507}"/>
                </c:ext>
              </c:extLst>
            </c:dLbl>
            <c:dLbl>
              <c:idx val="5"/>
              <c:layout>
                <c:manualLayout>
                  <c:x val="-3.4461962608770568E-3"/>
                  <c:y val="3.245699448231093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B63-4CCA-9AF3-8CDB16959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Graphs!$B$18:$G$19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Graphs!$B$21:$G$21</c:f>
              <c:numCache>
                <c:formatCode>\+0</c:formatCode>
                <c:ptCount val="6"/>
                <c:pt idx="0">
                  <c:v>386.39999999999964</c:v>
                </c:pt>
                <c:pt idx="1">
                  <c:v>385.80000000000109</c:v>
                </c:pt>
                <c:pt idx="2">
                  <c:v>6769.6</c:v>
                </c:pt>
                <c:pt idx="3">
                  <c:v>6769.1999999999989</c:v>
                </c:pt>
                <c:pt idx="4">
                  <c:v>6880.5000000000018</c:v>
                </c:pt>
                <c:pt idx="5">
                  <c:v>6880.1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63-4CCA-9AF3-8CDB16959507}"/>
            </c:ext>
          </c:extLst>
        </c:ser>
        <c:ser>
          <c:idx val="2"/>
          <c:order val="2"/>
          <c:tx>
            <c:strRef>
              <c:f>Graphs!$A$22</c:f>
              <c:strCache>
                <c:ptCount val="1"/>
                <c:pt idx="0">
                  <c:v>2000 Hz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7230981304385601E-3"/>
                  <c:y val="-2.271989613761765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B63-4CCA-9AF3-8CDB16959507}"/>
                </c:ext>
              </c:extLst>
            </c:dLbl>
            <c:dLbl>
              <c:idx val="1"/>
              <c:layout>
                <c:manualLayout>
                  <c:x val="0"/>
                  <c:y val="-1.62284972411554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B63-4CCA-9AF3-8CDB16959507}"/>
                </c:ext>
              </c:extLst>
            </c:dLbl>
            <c:dLbl>
              <c:idx val="2"/>
              <c:layout>
                <c:manualLayout>
                  <c:x val="-2.0677177565262404E-2"/>
                  <c:y val="-2.97519012456163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63-4CCA-9AF3-8CDB16959507}"/>
                </c:ext>
              </c:extLst>
            </c:dLbl>
            <c:dLbl>
              <c:idx val="3"/>
              <c:layout>
                <c:manualLayout>
                  <c:x val="-1.378478504350822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63-4CCA-9AF3-8CDB16959507}"/>
                </c:ext>
              </c:extLst>
            </c:dLbl>
            <c:dLbl>
              <c:idx val="4"/>
              <c:layout>
                <c:manualLayout>
                  <c:x val="-2.067717756526234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B63-4CCA-9AF3-8CDB16959507}"/>
                </c:ext>
              </c:extLst>
            </c:dLbl>
            <c:dLbl>
              <c:idx val="5"/>
              <c:layout>
                <c:manualLayout>
                  <c:x val="-1.8954079434823939E-2"/>
                  <c:y val="-2.97519012456163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B63-4CCA-9AF3-8CDB16959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Graphs!$B$18:$G$19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Graphs!$B$22:$G$22</c:f>
              <c:numCache>
                <c:formatCode>\+0</c:formatCode>
                <c:ptCount val="6"/>
                <c:pt idx="0">
                  <c:v>400.90000000000146</c:v>
                </c:pt>
                <c:pt idx="1">
                  <c:v>401.70000000000073</c:v>
                </c:pt>
                <c:pt idx="2">
                  <c:v>7365.5</c:v>
                </c:pt>
                <c:pt idx="3">
                  <c:v>7368.6999999999971</c:v>
                </c:pt>
                <c:pt idx="4">
                  <c:v>7507.1999999999971</c:v>
                </c:pt>
                <c:pt idx="5">
                  <c:v>7510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63-4CCA-9AF3-8CDB16959507}"/>
            </c:ext>
          </c:extLst>
        </c:ser>
        <c:ser>
          <c:idx val="3"/>
          <c:order val="3"/>
          <c:tx>
            <c:strRef>
              <c:f>Graphs!$A$23</c:f>
              <c:strCache>
                <c:ptCount val="1"/>
                <c:pt idx="0">
                  <c:v>1000 Hz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7230981304385284E-3"/>
                  <c:y val="9.73709834469328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B63-4CCA-9AF3-8CDB16959507}"/>
                </c:ext>
              </c:extLst>
            </c:dLbl>
            <c:dLbl>
              <c:idx val="1"/>
              <c:layout>
                <c:manualLayout>
                  <c:x val="0"/>
                  <c:y val="1.94741966893865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B63-4CCA-9AF3-8CDB16959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Graphs!$B$18:$G$19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Graphs!$B$23:$G$23</c:f>
              <c:numCache>
                <c:formatCode>\+0</c:formatCode>
                <c:ptCount val="6"/>
                <c:pt idx="0">
                  <c:v>538.69999999999709</c:v>
                </c:pt>
                <c:pt idx="1">
                  <c:v>539.79999999999563</c:v>
                </c:pt>
                <c:pt idx="2">
                  <c:v>8266.9000000000015</c:v>
                </c:pt>
                <c:pt idx="3">
                  <c:v>8271.5999999999985</c:v>
                </c:pt>
                <c:pt idx="4">
                  <c:v>8434.0999999999985</c:v>
                </c:pt>
                <c:pt idx="5">
                  <c:v>8438.0999999999985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63-4CCA-9AF3-8CDB169595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8382735"/>
        <c:axId val="718383215"/>
      </c:barChart>
      <c:catAx>
        <c:axId val="71838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83215"/>
        <c:crosses val="autoZero"/>
        <c:auto val="1"/>
        <c:lblAlgn val="ctr"/>
        <c:lblOffset val="100"/>
        <c:noMultiLvlLbl val="0"/>
      </c:catAx>
      <c:valAx>
        <c:axId val="7183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+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82735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 of sending</a:t>
            </a:r>
            <a:r>
              <a:rPr lang="en-US" baseline="0"/>
              <a:t> a hundred thousand messages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Graphs!$A$28</c:f>
              <c:strCache>
                <c:ptCount val="1"/>
                <c:pt idx="0">
                  <c:v>10000 Hz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338588782631171E-2"/>
                  <c:y val="1.62206001622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64A-48B4-BCDC-E452D38047EF}"/>
                </c:ext>
              </c:extLst>
            </c:dLbl>
            <c:dLbl>
              <c:idx val="1"/>
              <c:layout>
                <c:manualLayout>
                  <c:x val="-1.20616869130697E-2"/>
                  <c:y val="9.73236009732348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64A-48B4-BCDC-E452D38047EF}"/>
                </c:ext>
              </c:extLst>
            </c:dLbl>
            <c:dLbl>
              <c:idx val="2"/>
              <c:layout>
                <c:manualLayout>
                  <c:x val="-1.3784785043508227E-2"/>
                  <c:y val="1.94647201946472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64A-48B4-BCDC-E452D38047EF}"/>
                </c:ext>
              </c:extLst>
            </c:dLbl>
            <c:dLbl>
              <c:idx val="3"/>
              <c:layout>
                <c:manualLayout>
                  <c:x val="-8.615490652192706E-3"/>
                  <c:y val="1.29764801297648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64A-48B4-BCDC-E452D38047EF}"/>
                </c:ext>
              </c:extLst>
            </c:dLbl>
            <c:dLbl>
              <c:idx val="4"/>
              <c:layout>
                <c:manualLayout>
                  <c:x val="-1.3784785043508227E-2"/>
                  <c:y val="9.73236009732360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64A-48B4-BCDC-E452D38047EF}"/>
                </c:ext>
              </c:extLst>
            </c:dLbl>
            <c:dLbl>
              <c:idx val="5"/>
              <c:layout>
                <c:manualLayout>
                  <c:x val="-1.5507883173946883E-2"/>
                  <c:y val="9.73236009732360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64A-48B4-BCDC-E452D38047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Graphs!$B$26:$G$27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Graphs!$B$28:$G$28</c:f>
              <c:numCache>
                <c:formatCode>\+0</c:formatCode>
                <c:ptCount val="6"/>
                <c:pt idx="0">
                  <c:v>790.20000000000073</c:v>
                </c:pt>
                <c:pt idx="1">
                  <c:v>789.29999999999927</c:v>
                </c:pt>
                <c:pt idx="2">
                  <c:v>12948.7</c:v>
                </c:pt>
                <c:pt idx="3">
                  <c:v>12950.900000000001</c:v>
                </c:pt>
                <c:pt idx="4">
                  <c:v>13243.900000000001</c:v>
                </c:pt>
                <c:pt idx="5">
                  <c:v>13254.8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A-48B4-BCDC-E452D38047EF}"/>
            </c:ext>
          </c:extLst>
        </c:ser>
        <c:ser>
          <c:idx val="1"/>
          <c:order val="1"/>
          <c:tx>
            <c:strRef>
              <c:f>Graphs!$A$29</c:f>
              <c:strCache>
                <c:ptCount val="1"/>
                <c:pt idx="0">
                  <c:v>5000 Hz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5507883173946756E-2"/>
                  <c:y val="-1.29764801297648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64A-48B4-BCDC-E452D38047EF}"/>
                </c:ext>
              </c:extLst>
            </c:dLbl>
            <c:dLbl>
              <c:idx val="3"/>
              <c:layout>
                <c:manualLayout>
                  <c:x val="-8.6154906521926419E-3"/>
                  <c:y val="-9.73236009732360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64A-48B4-BCDC-E452D38047EF}"/>
                </c:ext>
              </c:extLst>
            </c:dLbl>
            <c:dLbl>
              <c:idx val="4"/>
              <c:layout>
                <c:manualLayout>
                  <c:x val="-1.0338588782631298E-2"/>
                  <c:y val="-6.48824006488240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64A-48B4-BCDC-E452D38047EF}"/>
                </c:ext>
              </c:extLst>
            </c:dLbl>
            <c:dLbl>
              <c:idx val="5"/>
              <c:layout>
                <c:manualLayout>
                  <c:x val="-5.1692943913157121E-3"/>
                  <c:y val="-6.48824006488240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64A-48B4-BCDC-E452D38047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Graphs!$B$26:$G$27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Graphs!$B$29:$G$29</c:f>
              <c:numCache>
                <c:formatCode>\+0</c:formatCode>
                <c:ptCount val="6"/>
                <c:pt idx="0">
                  <c:v>783.39999999999782</c:v>
                </c:pt>
                <c:pt idx="1">
                  <c:v>783.59999999999854</c:v>
                </c:pt>
                <c:pt idx="2">
                  <c:v>13481.900000000001</c:v>
                </c:pt>
                <c:pt idx="3">
                  <c:v>13483.099999999999</c:v>
                </c:pt>
                <c:pt idx="4">
                  <c:v>13588.400000000001</c:v>
                </c:pt>
                <c:pt idx="5">
                  <c:v>13589.900000000001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A-48B4-BCDC-E452D38047EF}"/>
            </c:ext>
          </c:extLst>
        </c:ser>
        <c:ser>
          <c:idx val="2"/>
          <c:order val="2"/>
          <c:tx>
            <c:strRef>
              <c:f>Graphs!$A$30</c:f>
              <c:strCache>
                <c:ptCount val="1"/>
                <c:pt idx="0">
                  <c:v>2000 Hz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723098130438535E-2"/>
                  <c:y val="6.48824006488240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4A-48B4-BCDC-E452D38047EF}"/>
                </c:ext>
              </c:extLst>
            </c:dLbl>
            <c:dLbl>
              <c:idx val="3"/>
              <c:layout>
                <c:manualLayout>
                  <c:x val="-1.5507883173946883E-2"/>
                  <c:y val="3.24412003244120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4A-48B4-BCDC-E452D38047EF}"/>
                </c:ext>
              </c:extLst>
            </c:dLbl>
            <c:dLbl>
              <c:idx val="4"/>
              <c:layout>
                <c:manualLayout>
                  <c:x val="-2.0677177565262342E-2"/>
                  <c:y val="6.48824006488240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4A-48B4-BCDC-E452D38047EF}"/>
                </c:ext>
              </c:extLst>
            </c:dLbl>
            <c:dLbl>
              <c:idx val="5"/>
              <c:layout>
                <c:manualLayout>
                  <c:x val="-1.8954079434823939E-2"/>
                  <c:y val="9.73236009732360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4A-48B4-BCDC-E452D38047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Graphs!$B$26:$G$27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Graphs!$B$30:$G$30</c:f>
              <c:numCache>
                <c:formatCode>\+0</c:formatCode>
                <c:ptCount val="6"/>
                <c:pt idx="0">
                  <c:v>847.80000000000291</c:v>
                </c:pt>
                <c:pt idx="1">
                  <c:v>848.90000000000146</c:v>
                </c:pt>
                <c:pt idx="2">
                  <c:v>15192</c:v>
                </c:pt>
                <c:pt idx="3">
                  <c:v>15198.5</c:v>
                </c:pt>
                <c:pt idx="4">
                  <c:v>15320.900000000009</c:v>
                </c:pt>
                <c:pt idx="5">
                  <c:v>15323.300000000003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A-48B4-BCDC-E452D38047EF}"/>
            </c:ext>
          </c:extLst>
        </c:ser>
        <c:ser>
          <c:idx val="3"/>
          <c:order val="3"/>
          <c:tx>
            <c:strRef>
              <c:f>Graphs!$A$31</c:f>
              <c:strCache>
                <c:ptCount val="1"/>
                <c:pt idx="0">
                  <c:v>1000 Hz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2.91970802919708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4A-48B4-BCDC-E452D38047EF}"/>
                </c:ext>
              </c:extLst>
            </c:dLbl>
            <c:dLbl>
              <c:idx val="3"/>
              <c:layout>
                <c:manualLayout>
                  <c:x val="5.1692943913155855E-3"/>
                  <c:y val="-2.91970802919708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4A-48B4-BCDC-E452D38047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Graphs!$B$26:$G$27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Graphs!$B$31:$G$31</c:f>
              <c:numCache>
                <c:formatCode>\+0</c:formatCode>
                <c:ptCount val="6"/>
                <c:pt idx="0">
                  <c:v>1369.6999999999971</c:v>
                </c:pt>
                <c:pt idx="1">
                  <c:v>1370.9000000000087</c:v>
                </c:pt>
                <c:pt idx="2">
                  <c:v>16798.699999999997</c:v>
                </c:pt>
                <c:pt idx="3">
                  <c:v>16803.199999999997</c:v>
                </c:pt>
                <c:pt idx="4">
                  <c:v>17766.100000000006</c:v>
                </c:pt>
                <c:pt idx="5">
                  <c:v>17770.600000000006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4A-48B4-BCDC-E452D38047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8382735"/>
        <c:axId val="718383215"/>
      </c:barChart>
      <c:catAx>
        <c:axId val="71838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83215"/>
        <c:crosses val="autoZero"/>
        <c:auto val="1"/>
        <c:lblAlgn val="ctr"/>
        <c:lblOffset val="100"/>
        <c:noMultiLvlLbl val="0"/>
      </c:catAx>
      <c:valAx>
        <c:axId val="7183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+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82735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MQTT</a:t>
            </a:r>
            <a:r>
              <a:rPr lang="en-US" baseline="0"/>
              <a:t> costs variety with increase of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per msg'!$B$9:$G$9</c:f>
              <c:strCache>
                <c:ptCount val="1"/>
                <c:pt idx="0">
                  <c:v>5000 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msg'!$G$36:$G$39</c:f>
              <c:numCache>
                <c:formatCode>0</c:formatCode>
                <c:ptCount val="4"/>
                <c:pt idx="0">
                  <c:v>260</c:v>
                </c:pt>
                <c:pt idx="1">
                  <c:v>2567.8000000000002</c:v>
                </c:pt>
                <c:pt idx="2">
                  <c:v>12800.8</c:v>
                </c:pt>
                <c:pt idx="3">
                  <c:v>25607.5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7-4760-ADB5-C43AA698DF31}"/>
            </c:ext>
          </c:extLst>
        </c:ser>
        <c:ser>
          <c:idx val="1"/>
          <c:order val="1"/>
          <c:tx>
            <c:strRef>
              <c:f>'Graphs per msg'!$B$17:$G$17</c:f>
              <c:strCache>
                <c:ptCount val="1"/>
                <c:pt idx="0">
                  <c:v>2000 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msg'!$I$36:$I$39</c:f>
              <c:numCache>
                <c:formatCode>0</c:formatCode>
                <c:ptCount val="4"/>
                <c:pt idx="0">
                  <c:v>669.4</c:v>
                </c:pt>
                <c:pt idx="1">
                  <c:v>6887.2</c:v>
                </c:pt>
                <c:pt idx="2">
                  <c:v>33787.1</c:v>
                </c:pt>
                <c:pt idx="3">
                  <c:v>68005.8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7-4760-ADB5-C43AA698DF31}"/>
            </c:ext>
          </c:extLst>
        </c:ser>
        <c:ser>
          <c:idx val="2"/>
          <c:order val="2"/>
          <c:tx>
            <c:strRef>
              <c:f>'Graphs per msg'!$B$25:$G$25</c:f>
              <c:strCache>
                <c:ptCount val="1"/>
                <c:pt idx="0">
                  <c:v>1000 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msg'!$K$36:$K$39</c:f>
              <c:numCache>
                <c:formatCode>0</c:formatCode>
                <c:ptCount val="4"/>
                <c:pt idx="0">
                  <c:v>1272.5999999999999</c:v>
                </c:pt>
                <c:pt idx="1">
                  <c:v>10879.166666666666</c:v>
                </c:pt>
                <c:pt idx="2">
                  <c:v>65991.3</c:v>
                </c:pt>
                <c:pt idx="3">
                  <c:v>109971.91666666667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97-4760-ADB5-C43AA698DF31}"/>
            </c:ext>
          </c:extLst>
        </c:ser>
        <c:ser>
          <c:idx val="3"/>
          <c:order val="3"/>
          <c:tx>
            <c:strRef>
              <c:f>'Graphs per msg'!$B$1:$G$1</c:f>
              <c:strCache>
                <c:ptCount val="1"/>
                <c:pt idx="0">
                  <c:v>10000 Hz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msg'!$E$36:$E$39</c:f>
              <c:numCache>
                <c:formatCode>0</c:formatCode>
                <c:ptCount val="4"/>
                <c:pt idx="0">
                  <c:v>159.30000000000001</c:v>
                </c:pt>
                <c:pt idx="1">
                  <c:v>1559.4</c:v>
                </c:pt>
                <c:pt idx="2">
                  <c:v>7769.4</c:v>
                </c:pt>
                <c:pt idx="3">
                  <c:v>15572.7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97-4760-ADB5-C43AA698D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43871"/>
        <c:axId val="650744351"/>
      </c:lineChart>
      <c:catAx>
        <c:axId val="65074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messages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4351"/>
        <c:crosses val="autoZero"/>
        <c:auto val="1"/>
        <c:lblAlgn val="ctr"/>
        <c:lblOffset val="100"/>
        <c:noMultiLvlLbl val="0"/>
      </c:catAx>
      <c:valAx>
        <c:axId val="6507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3871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 beetween</a:t>
            </a:r>
            <a:r>
              <a:rPr lang="en-US" baseline="0"/>
              <a:t> </a:t>
            </a:r>
            <a:r>
              <a:rPr lang="en-US"/>
              <a:t>WSSL Costs and number of</a:t>
            </a:r>
            <a:r>
              <a:rPr lang="en-US" baseline="0"/>
              <a:t> messages with period of 0.5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per msg'!$A$4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6.164278008938203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5F-4AF1-BA6E-F2D94349D061}"/>
                </c:ext>
              </c:extLst>
            </c:dLbl>
            <c:dLbl>
              <c:idx val="1"/>
              <c:layout>
                <c:manualLayout>
                  <c:x val="0"/>
                  <c:y val="6.164278008938203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5F-4AF1-BA6E-F2D94349D0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'Graphs per msg'!$B$2:$G$3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'Graphs per msg'!$B$20:$G$20</c:f>
              <c:numCache>
                <c:formatCode>0.0%</c:formatCode>
                <c:ptCount val="6"/>
                <c:pt idx="0">
                  <c:v>1.4086869025658227E-2</c:v>
                </c:pt>
                <c:pt idx="1">
                  <c:v>1.4945424013434089E-2</c:v>
                </c:pt>
                <c:pt idx="2">
                  <c:v>0.25859466711386886</c:v>
                </c:pt>
                <c:pt idx="3">
                  <c:v>0.25978169605373636</c:v>
                </c:pt>
                <c:pt idx="4">
                  <c:v>0.26597350327016606</c:v>
                </c:pt>
                <c:pt idx="5">
                  <c:v>0.26700251889168763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5F-4AF1-BA6E-F2D94349D061}"/>
            </c:ext>
          </c:extLst>
        </c:ser>
        <c:ser>
          <c:idx val="1"/>
          <c:order val="1"/>
          <c:tx>
            <c:strRef>
              <c:f>'Graphs per msg'!$A$5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4377111638271872E-3"/>
                  <c:y val="3.08213900446910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5F-4AF1-BA6E-F2D94349D061}"/>
                </c:ext>
              </c:extLst>
            </c:dLbl>
            <c:dLbl>
              <c:idx val="1"/>
              <c:layout>
                <c:manualLayout>
                  <c:x val="0"/>
                  <c:y val="9.24641701340730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5F-4AF1-BA6E-F2D94349D0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'Graphs per msg'!$B$2:$G$3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'Graphs per msg'!$B$21:$G$21</c:f>
              <c:numCache>
                <c:formatCode>0.0%</c:formatCode>
                <c:ptCount val="6"/>
                <c:pt idx="0">
                  <c:v>1.3175341132240143E-2</c:v>
                </c:pt>
                <c:pt idx="1">
                  <c:v>1.3209795726538767E-2</c:v>
                </c:pt>
                <c:pt idx="2">
                  <c:v>0.24757892616773799</c:v>
                </c:pt>
                <c:pt idx="3">
                  <c:v>0.24762911861960152</c:v>
                </c:pt>
                <c:pt idx="4">
                  <c:v>0.25316795622765648</c:v>
                </c:pt>
                <c:pt idx="5">
                  <c:v>0.25326887892978839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5F-4AF1-BA6E-F2D94349D061}"/>
            </c:ext>
          </c:extLst>
        </c:ser>
        <c:ser>
          <c:idx val="2"/>
          <c:order val="2"/>
          <c:tx>
            <c:strRef>
              <c:f>'Graphs per msg'!$A$6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9.24641701340730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25F-4AF1-BA6E-F2D94349D061}"/>
                </c:ext>
              </c:extLst>
            </c:dLbl>
            <c:dLbl>
              <c:idx val="1"/>
              <c:layout>
                <c:manualLayout>
                  <c:x val="-5.2715467033423305E-17"/>
                  <c:y val="9.24641701340719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25F-4AF1-BA6E-F2D94349D061}"/>
                </c:ext>
              </c:extLst>
            </c:dLbl>
            <c:dLbl>
              <c:idx val="2"/>
              <c:layout>
                <c:manualLayout>
                  <c:x val="-1.149673061723072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25F-4AF1-BA6E-F2D94349D061}"/>
                </c:ext>
              </c:extLst>
            </c:dLbl>
            <c:dLbl>
              <c:idx val="3"/>
              <c:layout>
                <c:manualLayout>
                  <c:x val="-1.0059639290076885E-2"/>
                  <c:y val="-5.655752444099579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25F-4AF1-BA6E-F2D94349D061}"/>
                </c:ext>
              </c:extLst>
            </c:dLbl>
            <c:dLbl>
              <c:idx val="4"/>
              <c:layout>
                <c:manualLayout>
                  <c:x val="-8.6225479629231487E-3"/>
                  <c:y val="5.655752444099579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25F-4AF1-BA6E-F2D94349D061}"/>
                </c:ext>
              </c:extLst>
            </c:dLbl>
            <c:dLbl>
              <c:idx val="5"/>
              <c:layout>
                <c:manualLayout>
                  <c:x val="-1.437091327153840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25F-4AF1-BA6E-F2D94349D0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'Graphs per msg'!$B$2:$G$3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'Graphs per msg'!$B$22:$G$22</c:f>
              <c:numCache>
                <c:formatCode>0.0%</c:formatCode>
                <c:ptCount val="6"/>
                <c:pt idx="0">
                  <c:v>1.3473818646232439E-2</c:v>
                </c:pt>
                <c:pt idx="1">
                  <c:v>1.3470050311041206E-2</c:v>
                </c:pt>
                <c:pt idx="2">
                  <c:v>0.24754654836324527</c:v>
                </c:pt>
                <c:pt idx="3">
                  <c:v>0.24761635898625101</c:v>
                </c:pt>
                <c:pt idx="4">
                  <c:v>0.2523089332526719</c:v>
                </c:pt>
                <c:pt idx="5">
                  <c:v>0.25236515666327225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5F-4AF1-BA6E-F2D94349D061}"/>
            </c:ext>
          </c:extLst>
        </c:ser>
        <c:ser>
          <c:idx val="3"/>
          <c:order val="3"/>
          <c:tx>
            <c:strRef>
              <c:f>'Graphs per msg'!$A$7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7483653086153365E-3"/>
                  <c:y val="-3.08499151627344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25F-4AF1-BA6E-F2D94349D061}"/>
                </c:ext>
              </c:extLst>
            </c:dLbl>
            <c:dLbl>
              <c:idx val="1"/>
              <c:layout>
                <c:manualLayout>
                  <c:x val="8.6225479629230446E-3"/>
                  <c:y val="-6.16998303254666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25F-4AF1-BA6E-F2D94349D061}"/>
                </c:ext>
              </c:extLst>
            </c:dLbl>
            <c:dLbl>
              <c:idx val="2"/>
              <c:layout>
                <c:manualLayout>
                  <c:x val="-1.0538547990255825E-16"/>
                  <c:y val="3.10782531174809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25F-4AF1-BA6E-F2D94349D061}"/>
                </c:ext>
              </c:extLst>
            </c:dLbl>
            <c:dLbl>
              <c:idx val="3"/>
              <c:layout>
                <c:manualLayout>
                  <c:x val="-1.4376571111409091E-3"/>
                  <c:y val="3.104910359134293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25F-4AF1-BA6E-F2D94349D0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'Graphs per msg'!$B$2:$G$3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'Graphs per msg'!$B$23:$G$23</c:f>
              <c:numCache>
                <c:formatCode>0.0%</c:formatCode>
                <c:ptCount val="6"/>
                <c:pt idx="0">
                  <c:v>1.4297832726487755E-2</c:v>
                </c:pt>
                <c:pt idx="1">
                  <c:v>1.4300988589565E-2</c:v>
                </c:pt>
                <c:pt idx="2">
                  <c:v>0.25620744843217974</c:v>
                </c:pt>
                <c:pt idx="3">
                  <c:v>0.25629800022260973</c:v>
                </c:pt>
                <c:pt idx="4">
                  <c:v>0.25838129914985403</c:v>
                </c:pt>
                <c:pt idx="5">
                  <c:v>0.25840267401503625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25F-4AF1-BA6E-F2D94349D0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0749631"/>
        <c:axId val="650742431"/>
      </c:barChart>
      <c:catAx>
        <c:axId val="65074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messages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561800920021938"/>
              <c:y val="0.88571380033806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2431"/>
        <c:crosses val="autoZero"/>
        <c:auto val="1"/>
        <c:lblAlgn val="ctr"/>
        <c:lblOffset val="100"/>
        <c:noMultiLvlLbl val="0"/>
      </c:catAx>
      <c:valAx>
        <c:axId val="65074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cost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costs variety with increase of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per msg'!$B$9:$G$9</c:f>
              <c:strCache>
                <c:ptCount val="1"/>
                <c:pt idx="0">
                  <c:v>5000 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'Graphs per msg'!$I$4:$I$7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msg'!$K$12:$K$15</c:f>
              <c:numCache>
                <c:formatCode>0</c:formatCode>
                <c:ptCount val="4"/>
                <c:pt idx="0">
                  <c:v>294.60000000000002</c:v>
                </c:pt>
                <c:pt idx="1">
                  <c:v>2957.3</c:v>
                </c:pt>
                <c:pt idx="2">
                  <c:v>14801.7</c:v>
                </c:pt>
                <c:pt idx="3">
                  <c:v>29622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A-4FB1-B865-2CE0624EAE94}"/>
            </c:ext>
          </c:extLst>
        </c:ser>
        <c:ser>
          <c:idx val="1"/>
          <c:order val="1"/>
          <c:tx>
            <c:strRef>
              <c:f>'Graphs per msg'!$B$17:$G$17</c:f>
              <c:strCache>
                <c:ptCount val="1"/>
                <c:pt idx="0">
                  <c:v>2000 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'Graphs per msg'!$I$4:$I$7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msg'!$K$20:$K$23</c:f>
              <c:numCache>
                <c:formatCode>0</c:formatCode>
                <c:ptCount val="4"/>
                <c:pt idx="0">
                  <c:v>604.4</c:v>
                </c:pt>
                <c:pt idx="1">
                  <c:v>6036.4</c:v>
                </c:pt>
                <c:pt idx="2">
                  <c:v>30155.7</c:v>
                </c:pt>
                <c:pt idx="3">
                  <c:v>60144.6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A-4FB1-B865-2CE0624EAE94}"/>
            </c:ext>
          </c:extLst>
        </c:ser>
        <c:ser>
          <c:idx val="2"/>
          <c:order val="2"/>
          <c:tx>
            <c:strRef>
              <c:f>'Graphs per msg'!$B$25:$G$25</c:f>
              <c:strCache>
                <c:ptCount val="1"/>
                <c:pt idx="0">
                  <c:v>1000 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'Graphs per msg'!$I$4:$I$7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msg'!$K$28:$K$31</c:f>
              <c:numCache>
                <c:formatCode>0</c:formatCode>
                <c:ptCount val="4"/>
                <c:pt idx="0">
                  <c:v>1125</c:v>
                </c:pt>
                <c:pt idx="1">
                  <c:v>11289.1</c:v>
                </c:pt>
                <c:pt idx="2">
                  <c:v>56428.7</c:v>
                </c:pt>
                <c:pt idx="3">
                  <c:v>113191.6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A-4FB1-B865-2CE0624EAE94}"/>
            </c:ext>
          </c:extLst>
        </c:ser>
        <c:ser>
          <c:idx val="3"/>
          <c:order val="3"/>
          <c:tx>
            <c:strRef>
              <c:f>'Graphs per msg'!$B$1:$G$1</c:f>
              <c:strCache>
                <c:ptCount val="1"/>
                <c:pt idx="0">
                  <c:v>10000 Hz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'Graphs per msg'!$I$4:$I$7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msg'!$K$4:$K$7</c:f>
              <c:numCache>
                <c:formatCode>0</c:formatCode>
                <c:ptCount val="4"/>
                <c:pt idx="0">
                  <c:v>189.8</c:v>
                </c:pt>
                <c:pt idx="1">
                  <c:v>1930.1</c:v>
                </c:pt>
                <c:pt idx="2">
                  <c:v>9648.6</c:v>
                </c:pt>
                <c:pt idx="3">
                  <c:v>19311.3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A-4FB1-B865-2CE0624EA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43871"/>
        <c:axId val="650744351"/>
      </c:lineChart>
      <c:catAx>
        <c:axId val="65074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4351"/>
        <c:crosses val="autoZero"/>
        <c:auto val="1"/>
        <c:lblAlgn val="ctr"/>
        <c:lblOffset val="100"/>
        <c:noMultiLvlLbl val="0"/>
      </c:catAx>
      <c:valAx>
        <c:axId val="6507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3871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Security</a:t>
            </a:r>
            <a:r>
              <a:rPr lang="en-US" baseline="0"/>
              <a:t> costs variety with increase of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per msg'!$B$9:$G$9</c:f>
              <c:strCache>
                <c:ptCount val="1"/>
                <c:pt idx="0">
                  <c:v>5000 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msg'!$M$12:$M$15</c:f>
              <c:numCache>
                <c:formatCode>0</c:formatCode>
                <c:ptCount val="4"/>
                <c:pt idx="0">
                  <c:v>426.5</c:v>
                </c:pt>
                <c:pt idx="1">
                  <c:v>4247.6000000000004</c:v>
                </c:pt>
                <c:pt idx="2">
                  <c:v>21185.1</c:v>
                </c:pt>
                <c:pt idx="3">
                  <c:v>42321.5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E-458E-8C64-1488FC6AC30C}"/>
            </c:ext>
          </c:extLst>
        </c:ser>
        <c:ser>
          <c:idx val="1"/>
          <c:order val="1"/>
          <c:tx>
            <c:strRef>
              <c:f>'Graphs per msg'!$B$17:$G$17</c:f>
              <c:strCache>
                <c:ptCount val="1"/>
                <c:pt idx="0">
                  <c:v>2000 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msg'!$M$20:$M$23</c:f>
              <c:numCache>
                <c:formatCode>0</c:formatCode>
                <c:ptCount val="4"/>
                <c:pt idx="0">
                  <c:v>750.2</c:v>
                </c:pt>
                <c:pt idx="1">
                  <c:v>7433</c:v>
                </c:pt>
                <c:pt idx="2">
                  <c:v>37122.699999999997</c:v>
                </c:pt>
                <c:pt idx="3">
                  <c:v>74494.2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E-458E-8C64-1488FC6AC30C}"/>
            </c:ext>
          </c:extLst>
        </c:ser>
        <c:ser>
          <c:idx val="2"/>
          <c:order val="2"/>
          <c:tx>
            <c:strRef>
              <c:f>'Graphs per msg'!$J$25:$O$25</c:f>
              <c:strCache>
                <c:ptCount val="1"/>
                <c:pt idx="0">
                  <c:v>1000 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msg'!$M$28:$M$31</c:f>
              <c:numCache>
                <c:formatCode>0</c:formatCode>
                <c:ptCount val="4"/>
                <c:pt idx="0">
                  <c:v>1281</c:v>
                </c:pt>
                <c:pt idx="1">
                  <c:v>12719.8</c:v>
                </c:pt>
                <c:pt idx="2">
                  <c:v>64160.5</c:v>
                </c:pt>
                <c:pt idx="3">
                  <c:v>128623.9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8E-458E-8C64-1488FC6AC30C}"/>
            </c:ext>
          </c:extLst>
        </c:ser>
        <c:ser>
          <c:idx val="3"/>
          <c:order val="3"/>
          <c:tx>
            <c:strRef>
              <c:f>'Graphs per msg'!$B$1:$G$1</c:f>
              <c:strCache>
                <c:ptCount val="1"/>
                <c:pt idx="0">
                  <c:v>10000 Hz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'Graphs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msg'!$M$4:$M$7</c:f>
              <c:numCache>
                <c:formatCode>0</c:formatCode>
                <c:ptCount val="4"/>
                <c:pt idx="0">
                  <c:v>320.7</c:v>
                </c:pt>
                <c:pt idx="1">
                  <c:v>3161.8</c:v>
                </c:pt>
                <c:pt idx="2">
                  <c:v>15784.1</c:v>
                </c:pt>
                <c:pt idx="3">
                  <c:v>31472.9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8E-458E-8C64-1488FC6AC3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0743871"/>
        <c:axId val="650744351"/>
      </c:lineChart>
      <c:catAx>
        <c:axId val="65074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messages</a:t>
                </a:r>
              </a:p>
            </c:rich>
          </c:tx>
          <c:layout>
            <c:manualLayout>
              <c:xMode val="edge"/>
              <c:yMode val="edge"/>
              <c:x val="0.45156265391763473"/>
              <c:y val="0.88467151969764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4351"/>
        <c:crosses val="autoZero"/>
        <c:auto val="1"/>
        <c:lblAlgn val="ctr"/>
        <c:lblOffset val="100"/>
        <c:noMultiLvlLbl val="0"/>
      </c:catAx>
      <c:valAx>
        <c:axId val="6507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3871"/>
        <c:crosses val="autoZero"/>
        <c:crossBetween val="between"/>
        <c:majorUnit val="25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WSSL</a:t>
            </a:r>
            <a:r>
              <a:rPr lang="en-US" baseline="0"/>
              <a:t> costs variety with increase of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per msg'!$B$9:$G$9</c:f>
              <c:strCache>
                <c:ptCount val="1"/>
                <c:pt idx="0">
                  <c:v>5000 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msg'!$O$12:$O$15</c:f>
              <c:numCache>
                <c:formatCode>0</c:formatCode>
                <c:ptCount val="4"/>
                <c:pt idx="0">
                  <c:v>430.9</c:v>
                </c:pt>
                <c:pt idx="1">
                  <c:v>4264.8999999999996</c:v>
                </c:pt>
                <c:pt idx="2">
                  <c:v>21296</c:v>
                </c:pt>
                <c:pt idx="3">
                  <c:v>42428.3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2-46A2-BFBB-BAF5DDF6373D}"/>
            </c:ext>
          </c:extLst>
        </c:ser>
        <c:ser>
          <c:idx val="1"/>
          <c:order val="1"/>
          <c:tx>
            <c:strRef>
              <c:f>'Graphs per msg'!$B$17:$G$17</c:f>
              <c:strCache>
                <c:ptCount val="1"/>
                <c:pt idx="0">
                  <c:v>2000 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msg'!$O$20:$O$23</c:f>
              <c:numCache>
                <c:formatCode>0</c:formatCode>
                <c:ptCount val="4"/>
                <c:pt idx="0">
                  <c:v>754.5</c:v>
                </c:pt>
                <c:pt idx="1">
                  <c:v>7466.6</c:v>
                </c:pt>
                <c:pt idx="2">
                  <c:v>37264</c:v>
                </c:pt>
                <c:pt idx="3">
                  <c:v>74619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2-46A2-BFBB-BAF5DDF6373D}"/>
            </c:ext>
          </c:extLst>
        </c:ser>
        <c:ser>
          <c:idx val="2"/>
          <c:order val="2"/>
          <c:tx>
            <c:strRef>
              <c:f>'Graphs per msg'!$B$25:$G$25</c:f>
              <c:strCache>
                <c:ptCount val="1"/>
                <c:pt idx="0">
                  <c:v>1000 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msg'!$O$28:$O$31</c:f>
              <c:numCache>
                <c:formatCode>0</c:formatCode>
                <c:ptCount val="4"/>
                <c:pt idx="0">
                  <c:v>1284.5999999999999</c:v>
                </c:pt>
                <c:pt idx="1">
                  <c:v>12794.4</c:v>
                </c:pt>
                <c:pt idx="2">
                  <c:v>64327</c:v>
                </c:pt>
                <c:pt idx="3">
                  <c:v>129591.3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2-46A2-BFBB-BAF5DDF6373D}"/>
            </c:ext>
          </c:extLst>
        </c:ser>
        <c:ser>
          <c:idx val="3"/>
          <c:order val="3"/>
          <c:tx>
            <c:strRef>
              <c:f>'Graphs per msg'!$B$1:$G$1</c:f>
              <c:strCache>
                <c:ptCount val="1"/>
                <c:pt idx="0">
                  <c:v>10000 Hz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msg'!$O$4:$O$7</c:f>
              <c:numCache>
                <c:formatCode>0</c:formatCode>
                <c:ptCount val="4"/>
                <c:pt idx="0">
                  <c:v>321.10000000000002</c:v>
                </c:pt>
                <c:pt idx="1">
                  <c:v>3185.6</c:v>
                </c:pt>
                <c:pt idx="2">
                  <c:v>15914.9</c:v>
                </c:pt>
                <c:pt idx="3">
                  <c:v>31776.799999999999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22-46A2-BFBB-BAF5DDF63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43871"/>
        <c:axId val="650744351"/>
      </c:lineChart>
      <c:catAx>
        <c:axId val="65074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4351"/>
        <c:crosses val="autoZero"/>
        <c:auto val="1"/>
        <c:lblAlgn val="ctr"/>
        <c:lblOffset val="100"/>
        <c:noMultiLvlLbl val="0"/>
      </c:catAx>
      <c:valAx>
        <c:axId val="6507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3871"/>
        <c:crosses val="autoZero"/>
        <c:crossBetween val="between"/>
        <c:majorUnit val="25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632459</xdr:colOff>
      <xdr:row>0</xdr:row>
      <xdr:rowOff>140970</xdr:rowOff>
    </xdr:from>
    <xdr:to>
      <xdr:col>19</xdr:col>
      <xdr:colOff>661034</xdr:colOff>
      <xdr:row>22</xdr:row>
      <xdr:rowOff>110490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94957C7-0EA8-F433-50F3-9DDE80DBA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24</xdr:row>
      <xdr:rowOff>104775</xdr:rowOff>
    </xdr:from>
    <xdr:to>
      <xdr:col>20</xdr:col>
      <xdr:colOff>45720</xdr:colOff>
      <xdr:row>46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8E4FD5E-5C03-4CE9-BC96-F4B327B38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32</xdr:col>
      <xdr:colOff>36195</xdr:colOff>
      <xdr:row>22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77CF9A-78DB-47FB-B11D-8BEFD39C0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25</xdr:row>
      <xdr:rowOff>0</xdr:rowOff>
    </xdr:from>
    <xdr:to>
      <xdr:col>32</xdr:col>
      <xdr:colOff>36195</xdr:colOff>
      <xdr:row>47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61EF13-BBE3-476C-9C7E-0E3CFE315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10372</xdr:colOff>
      <xdr:row>0</xdr:row>
      <xdr:rowOff>160233</xdr:rowOff>
    </xdr:from>
    <xdr:to>
      <xdr:col>22</xdr:col>
      <xdr:colOff>572559</xdr:colOff>
      <xdr:row>13</xdr:row>
      <xdr:rowOff>176531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F4F4020-F13C-48B1-AD66-00CD94AD3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598169</xdr:colOff>
      <xdr:row>33</xdr:row>
      <xdr:rowOff>34714</xdr:rowOff>
    </xdr:from>
    <xdr:to>
      <xdr:col>27</xdr:col>
      <xdr:colOff>106679</xdr:colOff>
      <xdr:row>59</xdr:row>
      <xdr:rowOff>77893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EDA4B43-C964-4268-95B3-3A6F2F070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55457</xdr:colOff>
      <xdr:row>14</xdr:row>
      <xdr:rowOff>115147</xdr:rowOff>
    </xdr:from>
    <xdr:to>
      <xdr:col>22</xdr:col>
      <xdr:colOff>611717</xdr:colOff>
      <xdr:row>27</xdr:row>
      <xdr:rowOff>120862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3A30FEF-24AA-4E8E-A159-1804D504A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69851</xdr:colOff>
      <xdr:row>14</xdr:row>
      <xdr:rowOff>114300</xdr:rowOff>
    </xdr:from>
    <xdr:to>
      <xdr:col>29</xdr:col>
      <xdr:colOff>629921</xdr:colOff>
      <xdr:row>27</xdr:row>
      <xdr:rowOff>151342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CC3EDBB-1A86-4F8F-A6CD-A0FE88590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16934</xdr:colOff>
      <xdr:row>0</xdr:row>
      <xdr:rowOff>169334</xdr:rowOff>
    </xdr:from>
    <xdr:to>
      <xdr:col>29</xdr:col>
      <xdr:colOff>578909</xdr:colOff>
      <xdr:row>13</xdr:row>
      <xdr:rowOff>169546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27C162D-CE82-49E8-BDE6-988DA1751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668865</xdr:colOff>
      <xdr:row>41</xdr:row>
      <xdr:rowOff>0</xdr:rowOff>
    </xdr:from>
    <xdr:to>
      <xdr:col>11</xdr:col>
      <xdr:colOff>0</xdr:colOff>
      <xdr:row>63</xdr:row>
      <xdr:rowOff>16933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000B9D-4988-445E-B083-4A82E2BD6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8465</xdr:colOff>
      <xdr:row>64</xdr:row>
      <xdr:rowOff>8467</xdr:rowOff>
    </xdr:from>
    <xdr:to>
      <xdr:col>11</xdr:col>
      <xdr:colOff>8466</xdr:colOff>
      <xdr:row>83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27CF00A-0D51-493C-997A-C6F362D81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8465</xdr:colOff>
      <xdr:row>83</xdr:row>
      <xdr:rowOff>169334</xdr:rowOff>
    </xdr:from>
    <xdr:to>
      <xdr:col>11</xdr:col>
      <xdr:colOff>8467</xdr:colOff>
      <xdr:row>106</xdr:row>
      <xdr:rowOff>16933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5673FC9-0A16-44C0-B7DD-E7D3FD544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6</xdr:row>
      <xdr:rowOff>137160</xdr:rowOff>
    </xdr:from>
    <xdr:to>
      <xdr:col>24</xdr:col>
      <xdr:colOff>266700</xdr:colOff>
      <xdr:row>50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8649-240B-4126-BC1A-82364339F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id57\Desktop\Mestrado_ISEP\ADACORSA\WSSL\database\Tests.xlsx" TargetMode="External"/><Relationship Id="rId1" Type="http://schemas.openxmlformats.org/officeDocument/2006/relationships/externalLinkPath" Target="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  <sheetName val="delay_noSecurity_10x"/>
      <sheetName val="delay_noSecurity"/>
      <sheetName val="delays&amp;wssl_10x"/>
      <sheetName val="delays&amp;wssl"/>
      <sheetName val="generate_delayError"/>
      <sheetName val="generate_delayError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Time (us)</v>
          </cell>
        </row>
        <row r="2">
          <cell r="A2" t="str">
            <v>Delay_1</v>
          </cell>
          <cell r="B2">
            <v>0</v>
          </cell>
        </row>
        <row r="3">
          <cell r="A3" t="str">
            <v>Delay_2</v>
          </cell>
          <cell r="B3">
            <v>4826</v>
          </cell>
        </row>
        <row r="4">
          <cell r="A4" t="str">
            <v>Delay_3</v>
          </cell>
          <cell r="B4">
            <v>3805</v>
          </cell>
        </row>
        <row r="5">
          <cell r="A5" t="str">
            <v>Delay_4</v>
          </cell>
          <cell r="B5">
            <v>3267</v>
          </cell>
        </row>
        <row r="6">
          <cell r="A6" t="str">
            <v>Delay_5</v>
          </cell>
          <cell r="B6">
            <v>3225</v>
          </cell>
        </row>
        <row r="7">
          <cell r="A7" t="str">
            <v>Delay_6</v>
          </cell>
          <cell r="B7">
            <v>3222</v>
          </cell>
        </row>
        <row r="8">
          <cell r="A8" t="str">
            <v>Delay_7</v>
          </cell>
          <cell r="B8">
            <v>3215</v>
          </cell>
        </row>
        <row r="9">
          <cell r="A9" t="str">
            <v>Delay_8</v>
          </cell>
          <cell r="B9">
            <v>3300</v>
          </cell>
        </row>
        <row r="10">
          <cell r="A10" t="str">
            <v>Delay_9</v>
          </cell>
          <cell r="B10">
            <v>3433</v>
          </cell>
        </row>
        <row r="11">
          <cell r="A11" t="str">
            <v>Delay_10</v>
          </cell>
          <cell r="B11">
            <v>3263</v>
          </cell>
        </row>
        <row r="12">
          <cell r="A12" t="str">
            <v>Delay_11</v>
          </cell>
          <cell r="B12">
            <v>14324</v>
          </cell>
        </row>
        <row r="13">
          <cell r="A13" t="str">
            <v>Delay_12</v>
          </cell>
          <cell r="B13">
            <v>3533</v>
          </cell>
        </row>
        <row r="14">
          <cell r="A14" t="str">
            <v>Delay_13</v>
          </cell>
          <cell r="B14">
            <v>3329</v>
          </cell>
        </row>
        <row r="15">
          <cell r="A15" t="str">
            <v>Delay_14</v>
          </cell>
          <cell r="B15">
            <v>3367</v>
          </cell>
        </row>
        <row r="16">
          <cell r="A16" t="str">
            <v>Delay_15</v>
          </cell>
          <cell r="B16">
            <v>3325</v>
          </cell>
        </row>
        <row r="17">
          <cell r="A17" t="str">
            <v>Delay_16</v>
          </cell>
          <cell r="B17">
            <v>3531</v>
          </cell>
        </row>
        <row r="18">
          <cell r="A18" t="str">
            <v>Delay_17</v>
          </cell>
          <cell r="B18">
            <v>3391</v>
          </cell>
        </row>
        <row r="19">
          <cell r="A19" t="str">
            <v>Delay_18</v>
          </cell>
          <cell r="B19">
            <v>3250</v>
          </cell>
        </row>
        <row r="20">
          <cell r="A20" t="str">
            <v>Delay_19</v>
          </cell>
          <cell r="B20">
            <v>3284</v>
          </cell>
        </row>
        <row r="21">
          <cell r="A21" t="str">
            <v>Delay_20</v>
          </cell>
          <cell r="B21">
            <v>3313</v>
          </cell>
        </row>
        <row r="22">
          <cell r="A22" t="str">
            <v>Delay_21</v>
          </cell>
          <cell r="B22">
            <v>3406</v>
          </cell>
        </row>
        <row r="23">
          <cell r="A23" t="str">
            <v>Delay_22</v>
          </cell>
          <cell r="B23">
            <v>14331</v>
          </cell>
        </row>
        <row r="24">
          <cell r="A24" t="str">
            <v>Delay_23</v>
          </cell>
          <cell r="B24">
            <v>3276</v>
          </cell>
        </row>
        <row r="25">
          <cell r="A25" t="str">
            <v>Delay_24</v>
          </cell>
          <cell r="B25">
            <v>3251</v>
          </cell>
        </row>
        <row r="26">
          <cell r="A26" t="str">
            <v>Delay_25</v>
          </cell>
          <cell r="B26">
            <v>3256</v>
          </cell>
        </row>
        <row r="27">
          <cell r="A27" t="str">
            <v>Delay_26</v>
          </cell>
          <cell r="B27">
            <v>3288</v>
          </cell>
        </row>
        <row r="28">
          <cell r="A28" t="str">
            <v>Delay_27</v>
          </cell>
          <cell r="B28">
            <v>3248</v>
          </cell>
        </row>
        <row r="29">
          <cell r="A29" t="str">
            <v>Delay_28</v>
          </cell>
          <cell r="B29">
            <v>3226</v>
          </cell>
        </row>
        <row r="30">
          <cell r="A30" t="str">
            <v>Delay_29</v>
          </cell>
          <cell r="B30">
            <v>3325</v>
          </cell>
        </row>
        <row r="31">
          <cell r="A31" t="str">
            <v>Delay_30</v>
          </cell>
          <cell r="B31">
            <v>3241</v>
          </cell>
        </row>
        <row r="32">
          <cell r="A32" t="str">
            <v>Delay_31</v>
          </cell>
          <cell r="B32">
            <v>3239</v>
          </cell>
        </row>
        <row r="33">
          <cell r="A33" t="str">
            <v>Delay_32</v>
          </cell>
          <cell r="B33">
            <v>3233</v>
          </cell>
        </row>
        <row r="34">
          <cell r="A34" t="str">
            <v>Delay_33</v>
          </cell>
          <cell r="B34">
            <v>14369</v>
          </cell>
        </row>
        <row r="35">
          <cell r="A35" t="str">
            <v>Delay_34</v>
          </cell>
          <cell r="B35">
            <v>3494</v>
          </cell>
        </row>
        <row r="36">
          <cell r="A36" t="str">
            <v>Delay_35</v>
          </cell>
          <cell r="B36">
            <v>3412</v>
          </cell>
        </row>
        <row r="37">
          <cell r="A37" t="str">
            <v>Delay_36</v>
          </cell>
          <cell r="B37">
            <v>3433</v>
          </cell>
        </row>
        <row r="38">
          <cell r="A38" t="str">
            <v>Delay_37</v>
          </cell>
          <cell r="B38">
            <v>4074</v>
          </cell>
        </row>
        <row r="39">
          <cell r="A39" t="str">
            <v>Delay_38</v>
          </cell>
          <cell r="B39">
            <v>3425</v>
          </cell>
        </row>
        <row r="40">
          <cell r="A40" t="str">
            <v>Delay_39</v>
          </cell>
          <cell r="B40">
            <v>3364</v>
          </cell>
        </row>
        <row r="41">
          <cell r="A41" t="str">
            <v>Delay_40</v>
          </cell>
          <cell r="B41">
            <v>3357</v>
          </cell>
        </row>
        <row r="42">
          <cell r="A42" t="str">
            <v>Delay_41</v>
          </cell>
          <cell r="B42">
            <v>3259</v>
          </cell>
        </row>
        <row r="43">
          <cell r="A43" t="str">
            <v>Delay_42</v>
          </cell>
          <cell r="B43">
            <v>3226</v>
          </cell>
        </row>
        <row r="44">
          <cell r="A44" t="str">
            <v>Delay_43</v>
          </cell>
          <cell r="B44">
            <v>3258</v>
          </cell>
        </row>
        <row r="45">
          <cell r="A45" t="str">
            <v>Delay_44</v>
          </cell>
          <cell r="B45">
            <v>14311</v>
          </cell>
        </row>
        <row r="46">
          <cell r="A46" t="str">
            <v>Delay_45</v>
          </cell>
          <cell r="B46">
            <v>3261</v>
          </cell>
        </row>
        <row r="47">
          <cell r="A47" t="str">
            <v>Delay_46</v>
          </cell>
          <cell r="B47">
            <v>3391</v>
          </cell>
        </row>
        <row r="48">
          <cell r="A48" t="str">
            <v>Delay_47</v>
          </cell>
          <cell r="B48">
            <v>3393</v>
          </cell>
        </row>
        <row r="49">
          <cell r="A49" t="str">
            <v>Delay_48</v>
          </cell>
          <cell r="B49">
            <v>3233</v>
          </cell>
        </row>
        <row r="50">
          <cell r="A50" t="str">
            <v>Delay_49</v>
          </cell>
          <cell r="B50">
            <v>3272</v>
          </cell>
        </row>
        <row r="51">
          <cell r="A51" t="str">
            <v>Delay_50</v>
          </cell>
          <cell r="B51">
            <v>3354</v>
          </cell>
        </row>
        <row r="52">
          <cell r="A52" t="str">
            <v>Delay_51</v>
          </cell>
          <cell r="B52">
            <v>3240</v>
          </cell>
        </row>
        <row r="53">
          <cell r="A53" t="str">
            <v>Delay_52</v>
          </cell>
          <cell r="B53">
            <v>6203</v>
          </cell>
        </row>
        <row r="54">
          <cell r="A54" t="str">
            <v>Delay_53</v>
          </cell>
          <cell r="B54">
            <v>7297</v>
          </cell>
        </row>
        <row r="55">
          <cell r="A55" t="str">
            <v>Delay_54</v>
          </cell>
          <cell r="B55">
            <v>3468</v>
          </cell>
        </row>
        <row r="56">
          <cell r="A56" t="str">
            <v>Delay_55</v>
          </cell>
          <cell r="B56">
            <v>14340</v>
          </cell>
        </row>
        <row r="57">
          <cell r="A57" t="str">
            <v>Delay_56</v>
          </cell>
          <cell r="B57">
            <v>3265</v>
          </cell>
        </row>
        <row r="58">
          <cell r="A58" t="str">
            <v>Delay_57</v>
          </cell>
          <cell r="B58">
            <v>3289</v>
          </cell>
        </row>
        <row r="59">
          <cell r="A59" t="str">
            <v>Delay_58</v>
          </cell>
          <cell r="B59">
            <v>3557</v>
          </cell>
        </row>
        <row r="60">
          <cell r="A60" t="str">
            <v>Delay_59</v>
          </cell>
          <cell r="B60">
            <v>3242</v>
          </cell>
        </row>
        <row r="61">
          <cell r="A61" t="str">
            <v>Delay_60</v>
          </cell>
          <cell r="B61">
            <v>3237</v>
          </cell>
        </row>
        <row r="62">
          <cell r="A62" t="str">
            <v>Delay_61</v>
          </cell>
          <cell r="B62">
            <v>3282</v>
          </cell>
        </row>
        <row r="63">
          <cell r="A63" t="str">
            <v>Delay_62</v>
          </cell>
          <cell r="B63">
            <v>3233</v>
          </cell>
        </row>
        <row r="64">
          <cell r="A64" t="str">
            <v>Delay_63</v>
          </cell>
          <cell r="B64">
            <v>3224</v>
          </cell>
        </row>
        <row r="65">
          <cell r="A65" t="str">
            <v>Delay_64</v>
          </cell>
          <cell r="B65">
            <v>3241</v>
          </cell>
        </row>
        <row r="66">
          <cell r="A66" t="str">
            <v>Delay_65</v>
          </cell>
          <cell r="B66">
            <v>3304</v>
          </cell>
        </row>
        <row r="67">
          <cell r="A67" t="str">
            <v>Delay_66</v>
          </cell>
          <cell r="B67">
            <v>14329</v>
          </cell>
        </row>
        <row r="68">
          <cell r="A68" t="str">
            <v>Delay_67</v>
          </cell>
          <cell r="B68">
            <v>3236</v>
          </cell>
        </row>
        <row r="69">
          <cell r="A69" t="str">
            <v>Delay_68</v>
          </cell>
          <cell r="B69">
            <v>3229</v>
          </cell>
        </row>
        <row r="70">
          <cell r="A70" t="str">
            <v>Delay_69</v>
          </cell>
          <cell r="B70">
            <v>3216</v>
          </cell>
        </row>
        <row r="71">
          <cell r="A71" t="str">
            <v>Delay_70</v>
          </cell>
          <cell r="B71">
            <v>3216</v>
          </cell>
        </row>
        <row r="72">
          <cell r="A72" t="str">
            <v>Delay_71</v>
          </cell>
          <cell r="B72">
            <v>3251</v>
          </cell>
        </row>
        <row r="73">
          <cell r="A73" t="str">
            <v>Delay_72</v>
          </cell>
          <cell r="B73">
            <v>3231</v>
          </cell>
        </row>
        <row r="74">
          <cell r="A74" t="str">
            <v>Delay_73</v>
          </cell>
          <cell r="B74">
            <v>3299</v>
          </cell>
        </row>
        <row r="75">
          <cell r="A75" t="str">
            <v>Delay_74</v>
          </cell>
          <cell r="B75">
            <v>3306</v>
          </cell>
        </row>
        <row r="76">
          <cell r="A76" t="str">
            <v>Delay_75</v>
          </cell>
          <cell r="B76">
            <v>3304</v>
          </cell>
        </row>
        <row r="77">
          <cell r="A77" t="str">
            <v>Delay_76</v>
          </cell>
          <cell r="B77">
            <v>3222</v>
          </cell>
        </row>
        <row r="78">
          <cell r="A78" t="str">
            <v>Delay_77</v>
          </cell>
          <cell r="B78">
            <v>14328</v>
          </cell>
        </row>
        <row r="79">
          <cell r="A79" t="str">
            <v>Delay_78</v>
          </cell>
          <cell r="B79">
            <v>3239</v>
          </cell>
        </row>
        <row r="80">
          <cell r="A80" t="str">
            <v>Delay_79</v>
          </cell>
          <cell r="B80">
            <v>3213</v>
          </cell>
        </row>
        <row r="81">
          <cell r="A81" t="str">
            <v>Delay_80</v>
          </cell>
          <cell r="B81">
            <v>3200</v>
          </cell>
        </row>
        <row r="82">
          <cell r="A82" t="str">
            <v>Delay_81</v>
          </cell>
          <cell r="B82">
            <v>3171</v>
          </cell>
        </row>
        <row r="83">
          <cell r="A83" t="str">
            <v>Delay_82</v>
          </cell>
          <cell r="B83">
            <v>3198</v>
          </cell>
        </row>
        <row r="84">
          <cell r="A84" t="str">
            <v>Delay_83</v>
          </cell>
          <cell r="B84">
            <v>3275</v>
          </cell>
        </row>
        <row r="85">
          <cell r="A85" t="str">
            <v>Delay_84</v>
          </cell>
          <cell r="B85">
            <v>3225</v>
          </cell>
        </row>
        <row r="86">
          <cell r="A86" t="str">
            <v>Delay_85</v>
          </cell>
          <cell r="B86">
            <v>3243</v>
          </cell>
        </row>
        <row r="87">
          <cell r="A87" t="str">
            <v>Delay_86</v>
          </cell>
          <cell r="B87">
            <v>3222</v>
          </cell>
        </row>
        <row r="88">
          <cell r="A88" t="str">
            <v>Delay_87</v>
          </cell>
          <cell r="B88">
            <v>3285</v>
          </cell>
        </row>
        <row r="89">
          <cell r="A89" t="str">
            <v>Delay_88</v>
          </cell>
          <cell r="B89">
            <v>14326</v>
          </cell>
        </row>
        <row r="90">
          <cell r="A90" t="str">
            <v>Delay_89</v>
          </cell>
          <cell r="B90">
            <v>3240</v>
          </cell>
        </row>
        <row r="91">
          <cell r="A91" t="str">
            <v>Delay_90</v>
          </cell>
          <cell r="B91">
            <v>3221</v>
          </cell>
        </row>
        <row r="92">
          <cell r="A92" t="str">
            <v>Delay_91</v>
          </cell>
          <cell r="B92">
            <v>3234</v>
          </cell>
        </row>
        <row r="93">
          <cell r="A93" t="str">
            <v>Delay_92</v>
          </cell>
          <cell r="B93">
            <v>3265</v>
          </cell>
        </row>
        <row r="94">
          <cell r="A94" t="str">
            <v>Delay_93</v>
          </cell>
          <cell r="B94">
            <v>3318</v>
          </cell>
        </row>
        <row r="95">
          <cell r="A95" t="str">
            <v>Delay_94</v>
          </cell>
          <cell r="B95">
            <v>3324</v>
          </cell>
        </row>
        <row r="96">
          <cell r="A96" t="str">
            <v>Delay_95</v>
          </cell>
          <cell r="B96">
            <v>3244</v>
          </cell>
        </row>
        <row r="97">
          <cell r="A97" t="str">
            <v>Delay_96</v>
          </cell>
          <cell r="B97">
            <v>3422</v>
          </cell>
        </row>
        <row r="98">
          <cell r="A98" t="str">
            <v>Delay_97</v>
          </cell>
          <cell r="B98">
            <v>3397</v>
          </cell>
        </row>
        <row r="99">
          <cell r="A99" t="str">
            <v>Delay_98</v>
          </cell>
          <cell r="B99">
            <v>3212</v>
          </cell>
        </row>
        <row r="100">
          <cell r="A100" t="str">
            <v>Delay_99</v>
          </cell>
          <cell r="B100">
            <v>14286</v>
          </cell>
        </row>
        <row r="101">
          <cell r="A101" t="str">
            <v>Delay_100</v>
          </cell>
          <cell r="B101">
            <v>3223</v>
          </cell>
        </row>
      </sheetData>
      <sheetData sheetId="6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4C8B827-FACE-4D41-A8AA-22CB04ACE61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DB6744-67A7-492A-BA55-2C4952BB2CAB}" name="Tabela_delays" displayName="Tabela_delays" ref="A1:B101" tableType="queryTable" totalsRowShown="0">
  <autoFilter ref="A1:B101" xr:uid="{18DB6744-67A7-492A-BA55-2C4952BB2CAB}"/>
  <tableColumns count="2">
    <tableColumn id="1" xr3:uid="{F138A6E6-2A5F-4E9D-84F4-5B61F8ADA87E}" uniqueName="1" name="Delays" queryTableFieldId="1" dataDxfId="0"/>
    <tableColumn id="2" xr3:uid="{8D1DE181-E12C-44A1-B53C-2047C7F146A9}" uniqueName="2" name="Time (u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1"/>
  <sheetViews>
    <sheetView topLeftCell="T1" workbookViewId="0">
      <selection activeCell="A4" sqref="A4"/>
    </sheetView>
  </sheetViews>
  <sheetFormatPr defaultRowHeight="13.8"/>
  <sheetData>
    <row r="1" spans="1:37">
      <c r="A1" s="28" t="s">
        <v>5</v>
      </c>
      <c r="B1" s="28"/>
      <c r="C1" s="28"/>
      <c r="D1" s="28"/>
      <c r="E1" s="28"/>
      <c r="F1" s="28"/>
      <c r="G1" s="28"/>
      <c r="H1" s="28"/>
      <c r="I1" s="1"/>
      <c r="J1" s="28" t="s">
        <v>7</v>
      </c>
      <c r="K1" s="28"/>
      <c r="L1" s="28"/>
      <c r="M1" s="28"/>
      <c r="N1" s="28"/>
      <c r="O1" s="28"/>
      <c r="P1" s="28"/>
      <c r="Q1" s="28"/>
      <c r="R1" s="1"/>
      <c r="S1" s="28" t="s">
        <v>8</v>
      </c>
      <c r="T1" s="28"/>
      <c r="U1" s="28"/>
      <c r="V1" s="28"/>
      <c r="W1" s="28"/>
      <c r="X1" s="28"/>
      <c r="Y1" s="28"/>
      <c r="Z1" s="28"/>
      <c r="AA1" s="1"/>
      <c r="AB1" s="28" t="s">
        <v>9</v>
      </c>
      <c r="AC1" s="28"/>
      <c r="AD1" s="28"/>
      <c r="AE1" s="28"/>
      <c r="AF1" s="28"/>
      <c r="AG1" s="28"/>
      <c r="AH1" s="28"/>
      <c r="AI1" s="28"/>
      <c r="AJ1" s="1"/>
      <c r="AK1" s="1"/>
    </row>
    <row r="2" spans="1:37" ht="14.4">
      <c r="A2" s="27" t="s">
        <v>10</v>
      </c>
      <c r="B2" s="27"/>
      <c r="C2" s="29" t="s">
        <v>1</v>
      </c>
      <c r="D2" s="29"/>
      <c r="E2" s="29" t="s">
        <v>2</v>
      </c>
      <c r="F2" s="29"/>
      <c r="G2" s="29" t="s">
        <v>0</v>
      </c>
      <c r="H2" s="29"/>
      <c r="I2" s="1"/>
      <c r="J2" s="27" t="s">
        <v>10</v>
      </c>
      <c r="K2" s="27"/>
      <c r="L2" s="29" t="s">
        <v>1</v>
      </c>
      <c r="M2" s="29"/>
      <c r="N2" s="29" t="s">
        <v>2</v>
      </c>
      <c r="O2" s="29"/>
      <c r="P2" s="29" t="s">
        <v>0</v>
      </c>
      <c r="Q2" s="29"/>
      <c r="R2" s="1"/>
      <c r="S2" s="27" t="s">
        <v>10</v>
      </c>
      <c r="T2" s="27"/>
      <c r="U2" s="29" t="s">
        <v>1</v>
      </c>
      <c r="V2" s="29"/>
      <c r="W2" s="29" t="s">
        <v>2</v>
      </c>
      <c r="X2" s="29"/>
      <c r="Y2" s="29" t="s">
        <v>0</v>
      </c>
      <c r="Z2" s="29"/>
      <c r="AA2" s="1"/>
      <c r="AB2" s="27" t="s">
        <v>10</v>
      </c>
      <c r="AC2" s="27"/>
      <c r="AD2" s="29" t="s">
        <v>1</v>
      </c>
      <c r="AE2" s="29"/>
      <c r="AF2" s="29" t="s">
        <v>2</v>
      </c>
      <c r="AG2" s="29"/>
      <c r="AH2" s="29" t="s">
        <v>0</v>
      </c>
      <c r="AI2" s="29"/>
      <c r="AJ2" s="1"/>
      <c r="AK2" s="1"/>
    </row>
    <row r="3" spans="1:37" ht="28.8">
      <c r="A3" s="2" t="s">
        <v>3</v>
      </c>
      <c r="B3" s="2" t="s">
        <v>4</v>
      </c>
      <c r="C3" s="2" t="s">
        <v>3</v>
      </c>
      <c r="D3" s="2" t="s">
        <v>4</v>
      </c>
      <c r="E3" s="2" t="s">
        <v>3</v>
      </c>
      <c r="F3" s="2" t="s">
        <v>4</v>
      </c>
      <c r="G3" s="2" t="s">
        <v>3</v>
      </c>
      <c r="H3" s="2" t="s">
        <v>4</v>
      </c>
      <c r="I3" s="1"/>
      <c r="J3" s="2" t="s">
        <v>3</v>
      </c>
      <c r="K3" s="2" t="s">
        <v>4</v>
      </c>
      <c r="L3" s="2" t="s">
        <v>3</v>
      </c>
      <c r="M3" s="2" t="s">
        <v>4</v>
      </c>
      <c r="N3" s="2" t="s">
        <v>3</v>
      </c>
      <c r="O3" s="2" t="s">
        <v>4</v>
      </c>
      <c r="P3" s="2" t="s">
        <v>3</v>
      </c>
      <c r="Q3" s="2" t="s">
        <v>4</v>
      </c>
      <c r="R3" s="1"/>
      <c r="S3" s="2" t="s">
        <v>3</v>
      </c>
      <c r="T3" s="2" t="s">
        <v>4</v>
      </c>
      <c r="U3" s="2" t="s">
        <v>3</v>
      </c>
      <c r="V3" s="2" t="s">
        <v>4</v>
      </c>
      <c r="W3" s="2" t="s">
        <v>3</v>
      </c>
      <c r="X3" s="2" t="s">
        <v>4</v>
      </c>
      <c r="Y3" s="2" t="s">
        <v>3</v>
      </c>
      <c r="Z3" s="2" t="s">
        <v>4</v>
      </c>
      <c r="AA3" s="1"/>
      <c r="AB3" s="2" t="s">
        <v>3</v>
      </c>
      <c r="AC3" s="2" t="s">
        <v>4</v>
      </c>
      <c r="AD3" s="2" t="s">
        <v>3</v>
      </c>
      <c r="AE3" s="2" t="s">
        <v>4</v>
      </c>
      <c r="AF3" s="2" t="s">
        <v>3</v>
      </c>
      <c r="AG3" s="2" t="s">
        <v>4</v>
      </c>
      <c r="AH3" s="2" t="s">
        <v>3</v>
      </c>
      <c r="AI3" s="2" t="s">
        <v>4</v>
      </c>
      <c r="AJ3" s="1"/>
      <c r="AK3" s="1"/>
    </row>
    <row r="4" spans="1:37" s="11" customFormat="1" ht="14.4">
      <c r="A4" s="19">
        <v>18550</v>
      </c>
      <c r="B4" s="19">
        <v>18549</v>
      </c>
      <c r="C4" s="20">
        <v>19257</v>
      </c>
      <c r="D4" s="20">
        <v>19256</v>
      </c>
      <c r="E4" s="19">
        <v>31501</v>
      </c>
      <c r="F4" s="19">
        <v>31502</v>
      </c>
      <c r="G4" s="21">
        <v>31729</v>
      </c>
      <c r="H4" s="21">
        <v>31759</v>
      </c>
      <c r="I4" s="10"/>
      <c r="J4" s="19">
        <v>9145</v>
      </c>
      <c r="K4" s="19">
        <v>9144</v>
      </c>
      <c r="L4" s="19">
        <v>9652</v>
      </c>
      <c r="M4" s="19">
        <v>9652</v>
      </c>
      <c r="N4" s="19">
        <v>15776</v>
      </c>
      <c r="O4" s="19">
        <v>15776</v>
      </c>
      <c r="P4" s="21">
        <v>15894</v>
      </c>
      <c r="Q4" s="21">
        <v>15895</v>
      </c>
      <c r="R4" s="10"/>
      <c r="S4" s="19">
        <v>1841</v>
      </c>
      <c r="T4" s="19">
        <v>1839</v>
      </c>
      <c r="U4" s="19">
        <v>1939</v>
      </c>
      <c r="V4" s="19">
        <v>1938</v>
      </c>
      <c r="W4" s="19">
        <v>3195</v>
      </c>
      <c r="X4" s="19">
        <v>3194</v>
      </c>
      <c r="Y4" s="21">
        <v>3186</v>
      </c>
      <c r="Z4" s="21">
        <v>3186</v>
      </c>
      <c r="AA4" s="10"/>
      <c r="AB4" s="19">
        <v>183</v>
      </c>
      <c r="AC4" s="19">
        <v>184</v>
      </c>
      <c r="AD4" s="19">
        <v>193</v>
      </c>
      <c r="AE4" s="19">
        <v>193</v>
      </c>
      <c r="AF4" s="19">
        <v>322</v>
      </c>
      <c r="AG4" s="19">
        <v>322</v>
      </c>
      <c r="AH4" s="21">
        <v>311</v>
      </c>
      <c r="AI4" s="21">
        <v>311</v>
      </c>
      <c r="AJ4" s="10"/>
      <c r="AK4" s="10"/>
    </row>
    <row r="5" spans="1:37" s="11" customFormat="1" ht="14.4">
      <c r="A5" s="19">
        <v>18368</v>
      </c>
      <c r="B5" s="19">
        <v>18367</v>
      </c>
      <c r="C5" s="20">
        <v>19447</v>
      </c>
      <c r="D5" s="20">
        <v>19446</v>
      </c>
      <c r="E5" s="19">
        <v>31693</v>
      </c>
      <c r="F5" s="19">
        <v>31696</v>
      </c>
      <c r="G5" s="21">
        <v>31829</v>
      </c>
      <c r="H5" s="21">
        <v>31831</v>
      </c>
      <c r="I5" s="10"/>
      <c r="J5" s="19">
        <v>9240</v>
      </c>
      <c r="K5" s="19">
        <v>9240</v>
      </c>
      <c r="L5" s="19">
        <v>9656</v>
      </c>
      <c r="M5" s="19">
        <v>9655</v>
      </c>
      <c r="N5" s="19">
        <v>15794</v>
      </c>
      <c r="O5" s="19">
        <v>15795</v>
      </c>
      <c r="P5" s="19">
        <v>15857</v>
      </c>
      <c r="Q5" s="19">
        <v>15856</v>
      </c>
      <c r="R5" s="10"/>
      <c r="S5" s="19">
        <v>1866</v>
      </c>
      <c r="T5" s="19">
        <v>1864</v>
      </c>
      <c r="U5" s="19">
        <v>1931</v>
      </c>
      <c r="V5" s="19">
        <v>1930</v>
      </c>
      <c r="W5" s="19">
        <v>3155</v>
      </c>
      <c r="X5" s="19">
        <v>3155</v>
      </c>
      <c r="Y5" s="19">
        <v>3200</v>
      </c>
      <c r="Z5" s="19">
        <v>3200</v>
      </c>
      <c r="AA5" s="10"/>
      <c r="AB5" s="19">
        <v>184</v>
      </c>
      <c r="AC5" s="19">
        <v>183</v>
      </c>
      <c r="AD5" s="19">
        <v>190</v>
      </c>
      <c r="AE5" s="19">
        <v>191</v>
      </c>
      <c r="AF5" s="19">
        <v>313</v>
      </c>
      <c r="AG5" s="19">
        <v>312</v>
      </c>
      <c r="AH5" s="19">
        <v>327</v>
      </c>
      <c r="AI5" s="19">
        <v>327</v>
      </c>
      <c r="AJ5" s="10"/>
      <c r="AK5" s="10"/>
    </row>
    <row r="6" spans="1:37" s="11" customFormat="1" ht="14.4">
      <c r="A6" s="19">
        <v>18533</v>
      </c>
      <c r="B6" s="19">
        <v>18532</v>
      </c>
      <c r="C6" s="20">
        <v>19336</v>
      </c>
      <c r="D6" s="20">
        <v>19336</v>
      </c>
      <c r="E6" s="19">
        <v>31419</v>
      </c>
      <c r="F6" s="19">
        <v>31421</v>
      </c>
      <c r="G6" s="21">
        <v>31802</v>
      </c>
      <c r="H6" s="21">
        <v>31804</v>
      </c>
      <c r="I6" s="10"/>
      <c r="J6" s="19">
        <v>9235</v>
      </c>
      <c r="K6" s="19">
        <v>9234</v>
      </c>
      <c r="L6" s="19">
        <v>9643</v>
      </c>
      <c r="M6" s="19">
        <v>9642</v>
      </c>
      <c r="N6" s="19">
        <v>15742</v>
      </c>
      <c r="O6" s="19">
        <v>15741</v>
      </c>
      <c r="P6" s="19">
        <v>15968</v>
      </c>
      <c r="Q6" s="19">
        <v>15968</v>
      </c>
      <c r="R6" s="10"/>
      <c r="S6" s="19">
        <v>1836</v>
      </c>
      <c r="T6" s="19">
        <v>1835</v>
      </c>
      <c r="U6" s="19">
        <v>1917</v>
      </c>
      <c r="V6" s="19">
        <v>1916</v>
      </c>
      <c r="W6" s="19">
        <v>3150</v>
      </c>
      <c r="X6" s="19">
        <v>3150</v>
      </c>
      <c r="Y6" s="19">
        <v>3187</v>
      </c>
      <c r="Z6" s="19">
        <v>3187</v>
      </c>
      <c r="AA6" s="10"/>
      <c r="AB6" s="19">
        <v>181</v>
      </c>
      <c r="AC6" s="19">
        <v>180</v>
      </c>
      <c r="AD6" s="19">
        <v>188</v>
      </c>
      <c r="AE6" s="19">
        <v>188</v>
      </c>
      <c r="AF6" s="19">
        <v>317</v>
      </c>
      <c r="AG6" s="19">
        <v>317</v>
      </c>
      <c r="AH6" s="19">
        <v>323</v>
      </c>
      <c r="AI6" s="19">
        <v>323</v>
      </c>
      <c r="AJ6" s="10"/>
      <c r="AK6" s="10"/>
    </row>
    <row r="7" spans="1:37" s="11" customFormat="1" ht="14.4">
      <c r="A7" s="19">
        <v>18539</v>
      </c>
      <c r="B7" s="19">
        <v>18539</v>
      </c>
      <c r="C7" s="20">
        <v>19224</v>
      </c>
      <c r="D7" s="20">
        <v>19222</v>
      </c>
      <c r="E7" s="19">
        <v>31436</v>
      </c>
      <c r="F7" s="19">
        <v>31438</v>
      </c>
      <c r="G7" s="21">
        <v>31571</v>
      </c>
      <c r="H7" s="21">
        <v>31572</v>
      </c>
      <c r="I7" s="10"/>
      <c r="J7" s="19">
        <v>9262</v>
      </c>
      <c r="K7" s="19">
        <v>9261</v>
      </c>
      <c r="L7" s="19">
        <v>9644</v>
      </c>
      <c r="M7" s="19">
        <v>9643</v>
      </c>
      <c r="N7" s="19">
        <v>15778</v>
      </c>
      <c r="O7" s="19">
        <v>15778</v>
      </c>
      <c r="P7" s="19">
        <v>15927</v>
      </c>
      <c r="Q7" s="19">
        <v>15926</v>
      </c>
      <c r="R7" s="10"/>
      <c r="S7" s="19">
        <v>1856</v>
      </c>
      <c r="T7" s="19">
        <v>1855</v>
      </c>
      <c r="U7" s="19">
        <v>1934</v>
      </c>
      <c r="V7" s="19">
        <v>1934</v>
      </c>
      <c r="W7" s="19">
        <v>3134</v>
      </c>
      <c r="X7" s="19">
        <v>3134</v>
      </c>
      <c r="Y7" s="19">
        <v>3185</v>
      </c>
      <c r="Z7" s="19">
        <v>3185</v>
      </c>
      <c r="AA7" s="10"/>
      <c r="AB7" s="19">
        <v>184</v>
      </c>
      <c r="AC7" s="19">
        <v>183</v>
      </c>
      <c r="AD7" s="19">
        <v>190</v>
      </c>
      <c r="AE7" s="19">
        <v>190</v>
      </c>
      <c r="AF7" s="19">
        <v>322</v>
      </c>
      <c r="AG7" s="19">
        <v>322</v>
      </c>
      <c r="AH7" s="19">
        <v>328</v>
      </c>
      <c r="AI7" s="19">
        <v>327</v>
      </c>
      <c r="AJ7" s="10"/>
      <c r="AK7" s="10"/>
    </row>
    <row r="8" spans="1:37" s="11" customFormat="1" ht="14.4">
      <c r="A8" s="19">
        <v>18448</v>
      </c>
      <c r="B8" s="19">
        <v>18447</v>
      </c>
      <c r="C8" s="20">
        <v>19302</v>
      </c>
      <c r="D8" s="20">
        <v>19301</v>
      </c>
      <c r="E8" s="19">
        <v>31358</v>
      </c>
      <c r="F8" s="19">
        <v>31361</v>
      </c>
      <c r="G8" s="21">
        <v>31976</v>
      </c>
      <c r="H8" s="21">
        <v>31976</v>
      </c>
      <c r="I8" s="10"/>
      <c r="J8" s="19">
        <v>9307</v>
      </c>
      <c r="K8" s="19">
        <v>9306</v>
      </c>
      <c r="L8" s="19">
        <v>9647</v>
      </c>
      <c r="M8" s="19">
        <v>9647</v>
      </c>
      <c r="N8" s="19">
        <v>15843</v>
      </c>
      <c r="O8" s="19">
        <v>15843</v>
      </c>
      <c r="P8" s="19">
        <v>15878</v>
      </c>
      <c r="Q8" s="19">
        <v>15877</v>
      </c>
      <c r="R8" s="10"/>
      <c r="S8" s="19">
        <v>1866</v>
      </c>
      <c r="T8" s="19">
        <v>1865</v>
      </c>
      <c r="U8" s="19">
        <v>1921</v>
      </c>
      <c r="V8" s="19">
        <v>1921</v>
      </c>
      <c r="W8" s="19">
        <v>3151</v>
      </c>
      <c r="X8" s="19">
        <v>3151</v>
      </c>
      <c r="Y8" s="19">
        <v>3185</v>
      </c>
      <c r="Z8" s="19">
        <v>3184</v>
      </c>
      <c r="AA8" s="10"/>
      <c r="AB8" s="19">
        <v>181</v>
      </c>
      <c r="AC8" s="19">
        <v>180</v>
      </c>
      <c r="AD8" s="19">
        <v>189</v>
      </c>
      <c r="AE8" s="19">
        <v>189</v>
      </c>
      <c r="AF8" s="19">
        <v>329</v>
      </c>
      <c r="AG8" s="19">
        <v>329</v>
      </c>
      <c r="AH8" s="19">
        <v>326</v>
      </c>
      <c r="AI8" s="19">
        <v>326</v>
      </c>
      <c r="AJ8" s="10"/>
      <c r="AK8" s="10"/>
    </row>
    <row r="9" spans="1:37" s="11" customFormat="1" ht="14.4">
      <c r="A9" s="19">
        <v>18676</v>
      </c>
      <c r="B9" s="19">
        <v>18675</v>
      </c>
      <c r="C9" s="20">
        <v>19393</v>
      </c>
      <c r="D9" s="20">
        <v>19392</v>
      </c>
      <c r="E9" s="19">
        <v>31312</v>
      </c>
      <c r="F9" s="19">
        <v>31314</v>
      </c>
      <c r="G9" s="21">
        <v>31683</v>
      </c>
      <c r="H9" s="21">
        <v>31700</v>
      </c>
      <c r="I9" s="10"/>
      <c r="J9" s="19">
        <v>9341</v>
      </c>
      <c r="K9" s="19">
        <v>9341</v>
      </c>
      <c r="L9" s="19">
        <v>9640</v>
      </c>
      <c r="M9" s="19">
        <v>9640</v>
      </c>
      <c r="N9" s="19">
        <v>15795</v>
      </c>
      <c r="O9" s="19">
        <v>15795</v>
      </c>
      <c r="P9" s="19">
        <v>15947</v>
      </c>
      <c r="Q9" s="19">
        <v>15946</v>
      </c>
      <c r="R9" s="10"/>
      <c r="S9" s="19">
        <v>1853</v>
      </c>
      <c r="T9" s="19">
        <v>1852</v>
      </c>
      <c r="U9" s="19">
        <v>1932</v>
      </c>
      <c r="V9" s="19">
        <v>1931</v>
      </c>
      <c r="W9" s="19">
        <v>3182</v>
      </c>
      <c r="X9" s="19">
        <v>3181</v>
      </c>
      <c r="Y9" s="19">
        <v>3194</v>
      </c>
      <c r="Z9" s="19">
        <v>3193</v>
      </c>
      <c r="AA9" s="10"/>
      <c r="AB9" s="19">
        <v>180</v>
      </c>
      <c r="AC9" s="19">
        <v>181</v>
      </c>
      <c r="AD9" s="19">
        <v>187</v>
      </c>
      <c r="AE9" s="19">
        <v>186</v>
      </c>
      <c r="AF9" s="19">
        <v>328</v>
      </c>
      <c r="AG9" s="19">
        <v>327</v>
      </c>
      <c r="AH9" s="19">
        <v>318</v>
      </c>
      <c r="AI9" s="19">
        <v>317</v>
      </c>
      <c r="AJ9" s="10"/>
      <c r="AK9" s="10"/>
    </row>
    <row r="10" spans="1:37" s="11" customFormat="1" ht="14.4">
      <c r="A10" s="19">
        <v>18565</v>
      </c>
      <c r="B10" s="19">
        <v>18565</v>
      </c>
      <c r="C10" s="20">
        <v>19261</v>
      </c>
      <c r="D10" s="20">
        <v>19260</v>
      </c>
      <c r="E10" s="19">
        <v>31434</v>
      </c>
      <c r="F10" s="19">
        <v>31436</v>
      </c>
      <c r="G10" s="21">
        <v>31726</v>
      </c>
      <c r="H10" s="21">
        <v>31728</v>
      </c>
      <c r="I10" s="10"/>
      <c r="J10" s="19">
        <v>9219</v>
      </c>
      <c r="K10" s="19">
        <v>9219</v>
      </c>
      <c r="L10" s="19">
        <v>9598</v>
      </c>
      <c r="M10" s="19">
        <v>9598</v>
      </c>
      <c r="N10" s="19">
        <v>15800</v>
      </c>
      <c r="O10" s="19">
        <v>15799</v>
      </c>
      <c r="P10" s="19">
        <v>15950</v>
      </c>
      <c r="Q10" s="19">
        <v>15949</v>
      </c>
      <c r="R10" s="10"/>
      <c r="S10" s="19">
        <v>1865</v>
      </c>
      <c r="T10" s="19">
        <v>1864</v>
      </c>
      <c r="U10" s="19">
        <v>1930</v>
      </c>
      <c r="V10" s="19">
        <v>1929</v>
      </c>
      <c r="W10" s="19">
        <v>3154</v>
      </c>
      <c r="X10" s="19">
        <v>3154</v>
      </c>
      <c r="Y10" s="19">
        <v>3185</v>
      </c>
      <c r="Z10" s="19">
        <v>3184</v>
      </c>
      <c r="AA10" s="10"/>
      <c r="AB10" s="19">
        <v>181</v>
      </c>
      <c r="AC10" s="19">
        <v>180</v>
      </c>
      <c r="AD10" s="19">
        <v>192</v>
      </c>
      <c r="AE10" s="19">
        <v>191</v>
      </c>
      <c r="AF10" s="19">
        <v>321</v>
      </c>
      <c r="AG10" s="19">
        <v>321</v>
      </c>
      <c r="AH10" s="19">
        <v>327</v>
      </c>
      <c r="AI10" s="19">
        <v>327</v>
      </c>
      <c r="AJ10" s="10"/>
      <c r="AK10" s="10"/>
    </row>
    <row r="11" spans="1:37" s="11" customFormat="1" ht="14.4">
      <c r="A11" s="19">
        <v>18536</v>
      </c>
      <c r="B11" s="19">
        <v>18535</v>
      </c>
      <c r="C11" s="20">
        <v>19325</v>
      </c>
      <c r="D11" s="20">
        <v>19324</v>
      </c>
      <c r="E11" s="19">
        <v>31463</v>
      </c>
      <c r="F11" s="19">
        <v>31466</v>
      </c>
      <c r="G11" s="21">
        <v>31623</v>
      </c>
      <c r="H11" s="21">
        <v>31676</v>
      </c>
      <c r="I11" s="10"/>
      <c r="J11" s="19">
        <v>9272</v>
      </c>
      <c r="K11" s="19">
        <v>9272</v>
      </c>
      <c r="L11" s="19">
        <v>9646</v>
      </c>
      <c r="M11" s="19">
        <v>9646</v>
      </c>
      <c r="N11" s="19">
        <v>15833</v>
      </c>
      <c r="O11" s="19">
        <v>15832</v>
      </c>
      <c r="P11" s="19">
        <v>15972</v>
      </c>
      <c r="Q11" s="19">
        <v>15972</v>
      </c>
      <c r="R11" s="10"/>
      <c r="S11" s="19">
        <v>1845</v>
      </c>
      <c r="T11" s="19">
        <v>1844</v>
      </c>
      <c r="U11" s="19">
        <v>1936</v>
      </c>
      <c r="V11" s="19">
        <v>1935</v>
      </c>
      <c r="W11" s="19">
        <v>3146</v>
      </c>
      <c r="X11" s="19">
        <v>3146</v>
      </c>
      <c r="Y11" s="19">
        <v>3190</v>
      </c>
      <c r="Z11" s="19">
        <v>3190</v>
      </c>
      <c r="AA11" s="10"/>
      <c r="AB11" s="19">
        <v>179</v>
      </c>
      <c r="AC11" s="19">
        <v>179</v>
      </c>
      <c r="AD11" s="19">
        <v>187</v>
      </c>
      <c r="AE11" s="19">
        <v>186</v>
      </c>
      <c r="AF11" s="19">
        <v>321</v>
      </c>
      <c r="AG11" s="19">
        <v>320</v>
      </c>
      <c r="AH11" s="19">
        <v>324</v>
      </c>
      <c r="AI11" s="19">
        <v>324</v>
      </c>
      <c r="AJ11" s="10"/>
      <c r="AK11" s="10"/>
    </row>
    <row r="12" spans="1:37" s="11" customFormat="1" ht="14.4">
      <c r="A12" s="19">
        <v>18509</v>
      </c>
      <c r="B12" s="19">
        <v>18508</v>
      </c>
      <c r="C12" s="19">
        <v>19259</v>
      </c>
      <c r="D12" s="19">
        <v>19258</v>
      </c>
      <c r="E12" s="19">
        <v>31596</v>
      </c>
      <c r="F12" s="19">
        <v>31598</v>
      </c>
      <c r="G12" s="21">
        <v>31794</v>
      </c>
      <c r="H12" s="21">
        <v>31795</v>
      </c>
      <c r="I12" s="10"/>
      <c r="J12" s="19">
        <v>9251</v>
      </c>
      <c r="K12" s="19">
        <v>9251</v>
      </c>
      <c r="L12" s="19">
        <v>9705</v>
      </c>
      <c r="M12" s="19">
        <v>9703</v>
      </c>
      <c r="N12" s="19">
        <v>15776</v>
      </c>
      <c r="O12" s="19">
        <v>15773</v>
      </c>
      <c r="P12" s="19">
        <v>15889</v>
      </c>
      <c r="Q12" s="19">
        <v>15888</v>
      </c>
      <c r="R12" s="10"/>
      <c r="S12" s="19">
        <v>1845</v>
      </c>
      <c r="T12" s="19">
        <v>1844</v>
      </c>
      <c r="U12" s="19">
        <v>1936</v>
      </c>
      <c r="V12" s="19">
        <v>1936</v>
      </c>
      <c r="W12" s="19">
        <v>3171</v>
      </c>
      <c r="X12" s="19">
        <v>3170</v>
      </c>
      <c r="Y12" s="19">
        <v>3181</v>
      </c>
      <c r="Z12" s="19">
        <v>3181</v>
      </c>
      <c r="AA12" s="10"/>
      <c r="AB12" s="19">
        <v>180</v>
      </c>
      <c r="AC12" s="19">
        <v>180</v>
      </c>
      <c r="AD12" s="19">
        <v>193</v>
      </c>
      <c r="AE12" s="19">
        <v>192</v>
      </c>
      <c r="AF12" s="19">
        <v>315</v>
      </c>
      <c r="AG12" s="19">
        <v>315</v>
      </c>
      <c r="AH12" s="19">
        <v>316</v>
      </c>
      <c r="AI12" s="19">
        <v>315</v>
      </c>
      <c r="AJ12" s="10"/>
      <c r="AK12" s="10"/>
    </row>
    <row r="13" spans="1:37" s="11" customFormat="1" ht="14.4">
      <c r="A13" s="19">
        <v>18496</v>
      </c>
      <c r="B13" s="19">
        <v>18496</v>
      </c>
      <c r="C13" s="19">
        <v>19318</v>
      </c>
      <c r="D13" s="19">
        <v>19318</v>
      </c>
      <c r="E13" s="19">
        <v>31495</v>
      </c>
      <c r="F13" s="19">
        <v>31497</v>
      </c>
      <c r="G13" s="21">
        <v>31926</v>
      </c>
      <c r="H13" s="21">
        <v>31927</v>
      </c>
      <c r="I13" s="10"/>
      <c r="J13" s="19">
        <v>9216</v>
      </c>
      <c r="K13" s="19">
        <v>9216</v>
      </c>
      <c r="L13" s="19">
        <v>9661</v>
      </c>
      <c r="M13" s="19">
        <v>9660</v>
      </c>
      <c r="N13" s="19">
        <v>15710</v>
      </c>
      <c r="O13" s="19">
        <v>15709</v>
      </c>
      <c r="P13" s="19">
        <v>15872</v>
      </c>
      <c r="Q13" s="19">
        <v>15872</v>
      </c>
      <c r="R13" s="10"/>
      <c r="S13" s="19">
        <v>1855</v>
      </c>
      <c r="T13" s="19">
        <v>1853</v>
      </c>
      <c r="U13" s="19">
        <v>1932</v>
      </c>
      <c r="V13" s="19">
        <v>1931</v>
      </c>
      <c r="W13" s="19">
        <v>3185</v>
      </c>
      <c r="X13" s="19">
        <v>3183</v>
      </c>
      <c r="Y13" s="19">
        <v>3166</v>
      </c>
      <c r="Z13" s="19">
        <v>3166</v>
      </c>
      <c r="AA13" s="10"/>
      <c r="AB13" s="19">
        <v>184</v>
      </c>
      <c r="AC13" s="19">
        <v>182</v>
      </c>
      <c r="AD13" s="19">
        <v>193</v>
      </c>
      <c r="AE13" s="19">
        <v>192</v>
      </c>
      <c r="AF13" s="19">
        <v>322</v>
      </c>
      <c r="AG13" s="19">
        <v>322</v>
      </c>
      <c r="AH13" s="19">
        <v>315</v>
      </c>
      <c r="AI13" s="19">
        <v>314</v>
      </c>
      <c r="AJ13" s="10"/>
      <c r="AK13" s="10"/>
    </row>
    <row r="14" spans="1:37" s="5" customFormat="1" ht="14.4">
      <c r="A14" s="3">
        <f>SUM(A4:A13)/10</f>
        <v>18522</v>
      </c>
      <c r="B14" s="3">
        <f>SUM(B4:B13)/10</f>
        <v>18521.3</v>
      </c>
      <c r="C14" s="6">
        <f t="shared" ref="C14:H14" si="0">((SUM(C4:C13)/10)- $A14)</f>
        <v>790.20000000000073</v>
      </c>
      <c r="D14" s="6">
        <f t="shared" si="0"/>
        <v>789.29999999999927</v>
      </c>
      <c r="E14" s="6">
        <f t="shared" si="0"/>
        <v>12948.7</v>
      </c>
      <c r="F14" s="6">
        <f t="shared" si="0"/>
        <v>12950.900000000001</v>
      </c>
      <c r="G14" s="6">
        <f t="shared" si="0"/>
        <v>13243.900000000001</v>
      </c>
      <c r="H14" s="6">
        <f t="shared" si="0"/>
        <v>13254.8</v>
      </c>
      <c r="I14" s="4"/>
      <c r="J14" s="3">
        <f>SUM(J4:J13)/10</f>
        <v>9248.7999999999993</v>
      </c>
      <c r="K14" s="3">
        <f>SUM(K4:K13)/10</f>
        <v>9248.4</v>
      </c>
      <c r="L14" s="6">
        <f>((SUM(L4:L13)/10)- $J14)</f>
        <v>400.40000000000146</v>
      </c>
      <c r="M14" s="6">
        <f t="shared" ref="M14:Q14" si="1">((SUM(M4:M13)/10)- $J14)</f>
        <v>399.80000000000109</v>
      </c>
      <c r="N14" s="6">
        <f t="shared" si="1"/>
        <v>6535.9000000000015</v>
      </c>
      <c r="O14" s="6">
        <f t="shared" si="1"/>
        <v>6535.3000000000011</v>
      </c>
      <c r="P14" s="6">
        <f t="shared" si="1"/>
        <v>6666.6</v>
      </c>
      <c r="Q14" s="6">
        <f t="shared" si="1"/>
        <v>6666.1</v>
      </c>
      <c r="R14" s="1"/>
      <c r="S14" s="3">
        <f>SUM(S4:S13)/10</f>
        <v>1852.8</v>
      </c>
      <c r="T14" s="3">
        <f>SUM(T4:T13)/10</f>
        <v>1851.5</v>
      </c>
      <c r="U14" s="6">
        <f>((SUM(U4:U13)/10)- $S14)</f>
        <v>78</v>
      </c>
      <c r="V14" s="6">
        <f t="shared" ref="V14:Z14" si="2">((SUM(V4:V13)/10)- $S14)</f>
        <v>77.299999999999955</v>
      </c>
      <c r="W14" s="6">
        <f t="shared" si="2"/>
        <v>1309.5000000000002</v>
      </c>
      <c r="X14" s="6">
        <f t="shared" si="2"/>
        <v>1309.0000000000002</v>
      </c>
      <c r="Y14" s="6">
        <f t="shared" si="2"/>
        <v>1333.1000000000001</v>
      </c>
      <c r="Z14" s="6">
        <f t="shared" si="2"/>
        <v>1332.8</v>
      </c>
      <c r="AA14" s="1"/>
      <c r="AB14" s="3">
        <f>SUM(AB4:AB13)/10</f>
        <v>181.7</v>
      </c>
      <c r="AC14" s="3">
        <f>SUM(AC4:AC13)/10</f>
        <v>181.2</v>
      </c>
      <c r="AD14" s="6">
        <f>((SUM(AD4:AD13)/10)- $AB14)</f>
        <v>8.5</v>
      </c>
      <c r="AE14" s="6">
        <f t="shared" ref="AE14:AI14" si="3">((SUM(AE4:AE13)/10)- $AB14)</f>
        <v>8.1000000000000227</v>
      </c>
      <c r="AF14" s="6">
        <f t="shared" si="3"/>
        <v>139.30000000000001</v>
      </c>
      <c r="AG14" s="6">
        <f t="shared" si="3"/>
        <v>139</v>
      </c>
      <c r="AH14" s="6">
        <f t="shared" si="3"/>
        <v>139.80000000000001</v>
      </c>
      <c r="AI14" s="6">
        <f t="shared" si="3"/>
        <v>139.40000000000003</v>
      </c>
      <c r="AJ14" s="4"/>
      <c r="AK14" s="4"/>
    </row>
    <row r="15" spans="1:37" s="5" customFormat="1">
      <c r="A15" s="1"/>
      <c r="B15" s="1"/>
      <c r="C15" s="1"/>
      <c r="D15" s="1"/>
      <c r="E15" s="1"/>
      <c r="F15" s="1"/>
      <c r="G15" s="1"/>
      <c r="H15" s="1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4"/>
      <c r="AK15" s="4"/>
    </row>
    <row r="16" spans="1:37">
      <c r="A16" s="28" t="s">
        <v>11</v>
      </c>
      <c r="B16" s="28"/>
      <c r="C16" s="28"/>
      <c r="D16" s="28"/>
      <c r="E16" s="28"/>
      <c r="F16" s="28"/>
      <c r="G16" s="28"/>
      <c r="H16" s="28"/>
      <c r="I16" s="1"/>
      <c r="J16" s="28" t="s">
        <v>12</v>
      </c>
      <c r="K16" s="28"/>
      <c r="L16" s="28"/>
      <c r="M16" s="28"/>
      <c r="N16" s="28"/>
      <c r="O16" s="28"/>
      <c r="P16" s="28"/>
      <c r="Q16" s="28"/>
      <c r="R16" s="1"/>
      <c r="S16" s="28" t="s">
        <v>13</v>
      </c>
      <c r="T16" s="28"/>
      <c r="U16" s="28"/>
      <c r="V16" s="28"/>
      <c r="W16" s="28"/>
      <c r="X16" s="28"/>
      <c r="Y16" s="28"/>
      <c r="Z16" s="28"/>
      <c r="AA16" s="1"/>
      <c r="AB16" s="28" t="s">
        <v>14</v>
      </c>
      <c r="AC16" s="28"/>
      <c r="AD16" s="28"/>
      <c r="AE16" s="28"/>
      <c r="AF16" s="28"/>
      <c r="AG16" s="28"/>
      <c r="AH16" s="28"/>
      <c r="AI16" s="28"/>
      <c r="AJ16" s="1"/>
      <c r="AK16" s="1"/>
    </row>
    <row r="17" spans="1:37" ht="14.4">
      <c r="A17" s="27" t="s">
        <v>10</v>
      </c>
      <c r="B17" s="27"/>
      <c r="C17" s="29" t="s">
        <v>1</v>
      </c>
      <c r="D17" s="29"/>
      <c r="E17" s="29" t="s">
        <v>2</v>
      </c>
      <c r="F17" s="29"/>
      <c r="G17" s="29" t="s">
        <v>0</v>
      </c>
      <c r="H17" s="29"/>
      <c r="I17" s="1"/>
      <c r="J17" s="27" t="s">
        <v>10</v>
      </c>
      <c r="K17" s="27"/>
      <c r="L17" s="29" t="s">
        <v>1</v>
      </c>
      <c r="M17" s="29"/>
      <c r="N17" s="29" t="s">
        <v>2</v>
      </c>
      <c r="O17" s="29"/>
      <c r="P17" s="29" t="s">
        <v>0</v>
      </c>
      <c r="Q17" s="29"/>
      <c r="R17" s="1"/>
      <c r="S17" s="27" t="s">
        <v>10</v>
      </c>
      <c r="T17" s="27"/>
      <c r="U17" s="29" t="s">
        <v>1</v>
      </c>
      <c r="V17" s="29"/>
      <c r="W17" s="29" t="s">
        <v>2</v>
      </c>
      <c r="X17" s="29"/>
      <c r="Y17" s="29" t="s">
        <v>0</v>
      </c>
      <c r="Z17" s="29"/>
      <c r="AA17" s="1"/>
      <c r="AB17" s="27" t="s">
        <v>10</v>
      </c>
      <c r="AC17" s="27"/>
      <c r="AD17" s="29" t="s">
        <v>1</v>
      </c>
      <c r="AE17" s="29"/>
      <c r="AF17" s="29" t="s">
        <v>2</v>
      </c>
      <c r="AG17" s="29"/>
      <c r="AH17" s="29" t="s">
        <v>0</v>
      </c>
      <c r="AI17" s="29"/>
      <c r="AJ17" s="1"/>
      <c r="AK17" s="1"/>
    </row>
    <row r="18" spans="1:37" ht="28.8">
      <c r="A18" s="2" t="s">
        <v>3</v>
      </c>
      <c r="B18" s="2" t="s">
        <v>4</v>
      </c>
      <c r="C18" s="2" t="s">
        <v>3</v>
      </c>
      <c r="D18" s="2" t="s">
        <v>4</v>
      </c>
      <c r="E18" s="2" t="s">
        <v>3</v>
      </c>
      <c r="F18" s="2" t="s">
        <v>4</v>
      </c>
      <c r="G18" s="2" t="s">
        <v>3</v>
      </c>
      <c r="H18" s="2" t="s">
        <v>4</v>
      </c>
      <c r="I18" s="1"/>
      <c r="J18" s="2" t="s">
        <v>3</v>
      </c>
      <c r="K18" s="2" t="s">
        <v>4</v>
      </c>
      <c r="L18" s="2" t="s">
        <v>3</v>
      </c>
      <c r="M18" s="2" t="s">
        <v>4</v>
      </c>
      <c r="N18" s="2" t="s">
        <v>3</v>
      </c>
      <c r="O18" s="2" t="s">
        <v>4</v>
      </c>
      <c r="P18" s="2" t="s">
        <v>3</v>
      </c>
      <c r="Q18" s="2" t="s">
        <v>4</v>
      </c>
      <c r="R18" s="1"/>
      <c r="S18" s="2" t="s">
        <v>3</v>
      </c>
      <c r="T18" s="2" t="s">
        <v>4</v>
      </c>
      <c r="U18" s="2" t="s">
        <v>3</v>
      </c>
      <c r="V18" s="2" t="s">
        <v>4</v>
      </c>
      <c r="W18" s="2" t="s">
        <v>3</v>
      </c>
      <c r="X18" s="2" t="s">
        <v>4</v>
      </c>
      <c r="Y18" s="2" t="s">
        <v>3</v>
      </c>
      <c r="Z18" s="2" t="s">
        <v>4</v>
      </c>
      <c r="AA18" s="1"/>
      <c r="AB18" s="2" t="s">
        <v>3</v>
      </c>
      <c r="AC18" s="2" t="s">
        <v>4</v>
      </c>
      <c r="AD18" s="2" t="s">
        <v>3</v>
      </c>
      <c r="AE18" s="2" t="s">
        <v>4</v>
      </c>
      <c r="AF18" s="2" t="s">
        <v>3</v>
      </c>
      <c r="AG18" s="2" t="s">
        <v>4</v>
      </c>
      <c r="AH18" s="2" t="s">
        <v>3</v>
      </c>
      <c r="AI18" s="2" t="s">
        <v>4</v>
      </c>
      <c r="AJ18" s="1"/>
      <c r="AK18" s="1"/>
    </row>
    <row r="19" spans="1:37" s="22" customFormat="1" ht="14.4">
      <c r="A19" s="19">
        <v>28770</v>
      </c>
      <c r="B19" s="19">
        <v>28770</v>
      </c>
      <c r="C19" s="19">
        <v>29510</v>
      </c>
      <c r="D19" s="19">
        <v>29509</v>
      </c>
      <c r="E19" s="19">
        <v>42323</v>
      </c>
      <c r="F19" s="19">
        <v>42325</v>
      </c>
      <c r="G19" s="21">
        <v>42335</v>
      </c>
      <c r="H19" s="21">
        <v>42337</v>
      </c>
      <c r="I19" s="19"/>
      <c r="J19" s="19">
        <v>14384</v>
      </c>
      <c r="K19" s="19">
        <v>14384</v>
      </c>
      <c r="L19" s="19">
        <v>14826</v>
      </c>
      <c r="M19" s="19">
        <v>14825</v>
      </c>
      <c r="N19" s="19">
        <v>21169</v>
      </c>
      <c r="O19" s="19">
        <v>21168</v>
      </c>
      <c r="P19" s="21">
        <v>21238</v>
      </c>
      <c r="Q19" s="21">
        <v>21237</v>
      </c>
      <c r="R19" s="10"/>
      <c r="S19" s="19">
        <v>2886</v>
      </c>
      <c r="T19" s="19">
        <v>2885</v>
      </c>
      <c r="U19" s="19">
        <v>2962</v>
      </c>
      <c r="V19" s="19">
        <v>2962</v>
      </c>
      <c r="W19" s="19">
        <v>4261</v>
      </c>
      <c r="X19" s="19">
        <v>4260</v>
      </c>
      <c r="Y19" s="21">
        <v>4298</v>
      </c>
      <c r="Z19" s="21">
        <v>4297</v>
      </c>
      <c r="AA19" s="10"/>
      <c r="AB19" s="19">
        <v>288</v>
      </c>
      <c r="AC19" s="19">
        <v>286</v>
      </c>
      <c r="AD19" s="19">
        <v>297</v>
      </c>
      <c r="AE19" s="19">
        <v>296</v>
      </c>
      <c r="AF19" s="19">
        <v>432</v>
      </c>
      <c r="AG19" s="19">
        <v>432</v>
      </c>
      <c r="AH19" s="21">
        <v>430</v>
      </c>
      <c r="AI19" s="21">
        <v>429</v>
      </c>
      <c r="AJ19" s="10"/>
      <c r="AK19" s="19"/>
    </row>
    <row r="20" spans="1:37" s="22" customFormat="1" ht="14.4">
      <c r="A20" s="19">
        <v>28853</v>
      </c>
      <c r="B20" s="19">
        <v>28852</v>
      </c>
      <c r="C20" s="19">
        <v>29658</v>
      </c>
      <c r="D20" s="19">
        <v>29659</v>
      </c>
      <c r="E20" s="19">
        <v>42266</v>
      </c>
      <c r="F20" s="19">
        <v>42266</v>
      </c>
      <c r="G20" s="21">
        <v>42469</v>
      </c>
      <c r="H20" s="21">
        <v>42471</v>
      </c>
      <c r="I20" s="19"/>
      <c r="J20" s="19">
        <v>14425</v>
      </c>
      <c r="K20" s="19">
        <v>14425</v>
      </c>
      <c r="L20" s="19">
        <v>14790</v>
      </c>
      <c r="M20" s="19">
        <v>14789</v>
      </c>
      <c r="N20" s="19">
        <v>21158</v>
      </c>
      <c r="O20" s="19">
        <v>21157</v>
      </c>
      <c r="P20" s="19">
        <v>21318</v>
      </c>
      <c r="Q20" s="19">
        <v>21317</v>
      </c>
      <c r="R20" s="10"/>
      <c r="S20" s="19">
        <v>2878</v>
      </c>
      <c r="T20" s="19">
        <v>2877</v>
      </c>
      <c r="U20" s="19">
        <v>2955</v>
      </c>
      <c r="V20" s="19">
        <v>2955</v>
      </c>
      <c r="W20" s="19">
        <v>4228</v>
      </c>
      <c r="X20" s="19">
        <v>4227</v>
      </c>
      <c r="Y20" s="19">
        <v>4268</v>
      </c>
      <c r="Z20" s="19">
        <v>4266</v>
      </c>
      <c r="AA20" s="10"/>
      <c r="AB20" s="19">
        <v>287</v>
      </c>
      <c r="AC20" s="19">
        <v>286</v>
      </c>
      <c r="AD20" s="19">
        <v>296</v>
      </c>
      <c r="AE20" s="19">
        <v>296</v>
      </c>
      <c r="AF20" s="19">
        <v>426</v>
      </c>
      <c r="AG20" s="19">
        <v>427</v>
      </c>
      <c r="AH20" s="19">
        <v>431</v>
      </c>
      <c r="AI20" s="19">
        <v>430</v>
      </c>
      <c r="AJ20" s="10"/>
      <c r="AK20" s="19"/>
    </row>
    <row r="21" spans="1:37" s="11" customFormat="1" ht="14.4">
      <c r="A21" s="19">
        <v>28839</v>
      </c>
      <c r="B21" s="19">
        <v>28838</v>
      </c>
      <c r="C21" s="19">
        <v>29605</v>
      </c>
      <c r="D21" s="19">
        <v>29606</v>
      </c>
      <c r="E21" s="19">
        <v>42576</v>
      </c>
      <c r="F21" s="19">
        <v>42577</v>
      </c>
      <c r="G21" s="21">
        <v>42459</v>
      </c>
      <c r="H21" s="21">
        <v>42460</v>
      </c>
      <c r="I21" s="10"/>
      <c r="J21" s="19">
        <v>14441</v>
      </c>
      <c r="K21" s="19">
        <v>14441</v>
      </c>
      <c r="L21" s="19">
        <v>14804</v>
      </c>
      <c r="M21" s="19">
        <v>14803</v>
      </c>
      <c r="N21" s="19">
        <v>21245</v>
      </c>
      <c r="O21" s="19">
        <v>21245</v>
      </c>
      <c r="P21" s="19">
        <v>21330</v>
      </c>
      <c r="Q21" s="19">
        <v>21330</v>
      </c>
      <c r="R21" s="10"/>
      <c r="S21" s="19">
        <v>2880</v>
      </c>
      <c r="T21" s="19">
        <v>2879</v>
      </c>
      <c r="U21" s="19">
        <v>2961</v>
      </c>
      <c r="V21" s="19">
        <v>2961</v>
      </c>
      <c r="W21" s="19">
        <v>4254</v>
      </c>
      <c r="X21" s="19">
        <v>4253</v>
      </c>
      <c r="Y21" s="19">
        <v>4282</v>
      </c>
      <c r="Z21" s="19">
        <v>4281</v>
      </c>
      <c r="AA21" s="10"/>
      <c r="AB21" s="19">
        <v>288</v>
      </c>
      <c r="AC21" s="19">
        <v>288</v>
      </c>
      <c r="AD21" s="19">
        <v>293</v>
      </c>
      <c r="AE21" s="19">
        <v>293</v>
      </c>
      <c r="AF21" s="19">
        <v>426</v>
      </c>
      <c r="AG21" s="19">
        <v>425</v>
      </c>
      <c r="AH21" s="19">
        <v>439</v>
      </c>
      <c r="AI21" s="19">
        <v>438</v>
      </c>
      <c r="AJ21" s="10"/>
      <c r="AK21" s="10"/>
    </row>
    <row r="22" spans="1:37" s="11" customFormat="1" ht="14.4">
      <c r="A22" s="19">
        <v>28865</v>
      </c>
      <c r="B22" s="19">
        <v>28864</v>
      </c>
      <c r="C22" s="19">
        <v>29642</v>
      </c>
      <c r="D22" s="19">
        <v>29642</v>
      </c>
      <c r="E22" s="19">
        <v>42149</v>
      </c>
      <c r="F22" s="19">
        <v>42151</v>
      </c>
      <c r="G22" s="21">
        <v>42394</v>
      </c>
      <c r="H22" s="21">
        <v>42396</v>
      </c>
      <c r="I22" s="10"/>
      <c r="J22" s="19">
        <v>14439</v>
      </c>
      <c r="K22" s="19">
        <v>14438</v>
      </c>
      <c r="L22" s="19">
        <v>14798</v>
      </c>
      <c r="M22" s="19">
        <v>14797</v>
      </c>
      <c r="N22" s="19">
        <v>21141</v>
      </c>
      <c r="O22" s="19">
        <v>21139</v>
      </c>
      <c r="P22" s="19">
        <v>21303</v>
      </c>
      <c r="Q22" s="19">
        <v>21302</v>
      </c>
      <c r="R22" s="10"/>
      <c r="S22" s="19">
        <v>2890</v>
      </c>
      <c r="T22" s="19">
        <v>2890</v>
      </c>
      <c r="U22" s="19">
        <v>2975</v>
      </c>
      <c r="V22" s="19">
        <v>2975</v>
      </c>
      <c r="W22" s="19">
        <v>4242</v>
      </c>
      <c r="X22" s="19">
        <v>4241</v>
      </c>
      <c r="Y22" s="19">
        <v>4247</v>
      </c>
      <c r="Z22" s="19">
        <v>4247</v>
      </c>
      <c r="AA22" s="10"/>
      <c r="AB22" s="19">
        <v>290</v>
      </c>
      <c r="AC22" s="19">
        <v>288</v>
      </c>
      <c r="AD22" s="19">
        <v>293</v>
      </c>
      <c r="AE22" s="19">
        <v>292</v>
      </c>
      <c r="AF22" s="19">
        <v>426</v>
      </c>
      <c r="AG22" s="20">
        <v>425</v>
      </c>
      <c r="AH22" s="19">
        <v>429</v>
      </c>
      <c r="AI22" s="19">
        <v>429</v>
      </c>
      <c r="AJ22" s="10"/>
      <c r="AK22" s="10"/>
    </row>
    <row r="23" spans="1:37" s="11" customFormat="1" ht="14.4">
      <c r="A23" s="19">
        <v>28814</v>
      </c>
      <c r="B23" s="19">
        <v>28813</v>
      </c>
      <c r="C23" s="19">
        <v>29717</v>
      </c>
      <c r="D23" s="19">
        <v>29716</v>
      </c>
      <c r="E23" s="19">
        <v>42398</v>
      </c>
      <c r="F23" s="19">
        <v>42398</v>
      </c>
      <c r="G23" s="21">
        <v>42465</v>
      </c>
      <c r="H23" s="21">
        <v>42466</v>
      </c>
      <c r="I23" s="10"/>
      <c r="J23" s="19">
        <v>14385</v>
      </c>
      <c r="K23" s="19">
        <v>14385</v>
      </c>
      <c r="L23" s="19">
        <v>14793</v>
      </c>
      <c r="M23" s="19">
        <v>14793</v>
      </c>
      <c r="N23" s="19">
        <v>21197</v>
      </c>
      <c r="O23" s="19">
        <v>21197</v>
      </c>
      <c r="P23" s="19">
        <v>21355</v>
      </c>
      <c r="Q23" s="19">
        <v>21356</v>
      </c>
      <c r="R23" s="10"/>
      <c r="S23" s="19">
        <v>2886</v>
      </c>
      <c r="T23" s="19">
        <v>2886</v>
      </c>
      <c r="U23" s="19">
        <v>2967</v>
      </c>
      <c r="V23" s="19">
        <v>2966</v>
      </c>
      <c r="W23" s="19">
        <v>4243</v>
      </c>
      <c r="X23" s="19">
        <v>4243</v>
      </c>
      <c r="Y23" s="19">
        <v>4237</v>
      </c>
      <c r="Z23" s="19">
        <v>4236</v>
      </c>
      <c r="AA23" s="10"/>
      <c r="AB23" s="19">
        <v>287</v>
      </c>
      <c r="AC23" s="19">
        <v>286</v>
      </c>
      <c r="AD23" s="19">
        <v>296</v>
      </c>
      <c r="AE23" s="19">
        <v>296</v>
      </c>
      <c r="AF23" s="19">
        <v>429</v>
      </c>
      <c r="AG23" s="19">
        <v>429</v>
      </c>
      <c r="AH23" s="19">
        <v>429</v>
      </c>
      <c r="AI23" s="19">
        <v>428</v>
      </c>
      <c r="AJ23" s="10"/>
      <c r="AK23" s="10"/>
    </row>
    <row r="24" spans="1:37" s="11" customFormat="1" ht="14.4">
      <c r="A24" s="19">
        <v>28881</v>
      </c>
      <c r="B24" s="19">
        <v>28881</v>
      </c>
      <c r="C24" s="19">
        <v>29635</v>
      </c>
      <c r="D24" s="19">
        <v>29635</v>
      </c>
      <c r="E24" s="19">
        <v>42380</v>
      </c>
      <c r="F24" s="19">
        <v>42382</v>
      </c>
      <c r="G24" s="21">
        <v>42318</v>
      </c>
      <c r="H24" s="21">
        <v>42320</v>
      </c>
      <c r="I24" s="10"/>
      <c r="J24" s="19">
        <v>14412</v>
      </c>
      <c r="K24" s="19">
        <v>14412</v>
      </c>
      <c r="L24" s="19">
        <v>14793</v>
      </c>
      <c r="M24" s="19">
        <v>14793</v>
      </c>
      <c r="N24" s="19">
        <v>21251</v>
      </c>
      <c r="O24" s="19">
        <v>21251</v>
      </c>
      <c r="P24" s="19">
        <v>21211</v>
      </c>
      <c r="Q24" s="19">
        <v>21211</v>
      </c>
      <c r="R24" s="10"/>
      <c r="S24" s="19">
        <v>2893</v>
      </c>
      <c r="T24" s="19">
        <v>2891</v>
      </c>
      <c r="U24" s="19">
        <v>2958</v>
      </c>
      <c r="V24" s="19">
        <v>2957</v>
      </c>
      <c r="W24" s="19">
        <v>4253</v>
      </c>
      <c r="X24" s="19">
        <v>4253</v>
      </c>
      <c r="Y24" s="19">
        <v>4248</v>
      </c>
      <c r="Z24" s="19">
        <v>4248</v>
      </c>
      <c r="AA24" s="10"/>
      <c r="AB24" s="19">
        <v>284</v>
      </c>
      <c r="AC24" s="19">
        <v>283</v>
      </c>
      <c r="AD24" s="19">
        <v>298</v>
      </c>
      <c r="AE24" s="19">
        <v>297</v>
      </c>
      <c r="AF24" s="19">
        <v>430</v>
      </c>
      <c r="AG24" s="19">
        <v>430</v>
      </c>
      <c r="AH24" s="19">
        <v>431</v>
      </c>
      <c r="AI24" s="19">
        <v>430</v>
      </c>
      <c r="AJ24" s="10"/>
      <c r="AK24" s="10"/>
    </row>
    <row r="25" spans="1:37" s="11" customFormat="1" ht="14.4">
      <c r="A25" s="19">
        <v>28868</v>
      </c>
      <c r="B25" s="19">
        <v>28867</v>
      </c>
      <c r="C25" s="19">
        <v>29644</v>
      </c>
      <c r="D25" s="19">
        <v>29646</v>
      </c>
      <c r="E25" s="19">
        <v>42331</v>
      </c>
      <c r="F25" s="19">
        <v>42334</v>
      </c>
      <c r="G25" s="21">
        <v>42455</v>
      </c>
      <c r="H25" s="21">
        <v>42456</v>
      </c>
      <c r="I25" s="10"/>
      <c r="J25" s="19">
        <v>14409</v>
      </c>
      <c r="K25" s="19">
        <v>14408</v>
      </c>
      <c r="L25" s="19">
        <v>14834</v>
      </c>
      <c r="M25" s="19">
        <v>14833</v>
      </c>
      <c r="N25" s="19">
        <v>21160</v>
      </c>
      <c r="O25" s="19">
        <v>21160</v>
      </c>
      <c r="P25" s="19">
        <v>21277</v>
      </c>
      <c r="Q25" s="19">
        <v>21277</v>
      </c>
      <c r="R25" s="10"/>
      <c r="S25" s="19">
        <v>2889</v>
      </c>
      <c r="T25" s="19">
        <v>2888</v>
      </c>
      <c r="U25" s="19">
        <v>2969</v>
      </c>
      <c r="V25" s="19">
        <v>2969</v>
      </c>
      <c r="W25" s="19">
        <v>4214</v>
      </c>
      <c r="X25" s="19">
        <v>4214</v>
      </c>
      <c r="Y25" s="19">
        <v>4277</v>
      </c>
      <c r="Z25" s="19">
        <v>4277</v>
      </c>
      <c r="AA25" s="10"/>
      <c r="AB25" s="19">
        <v>289</v>
      </c>
      <c r="AC25" s="19">
        <v>287</v>
      </c>
      <c r="AD25" s="19">
        <v>296</v>
      </c>
      <c r="AE25" s="19">
        <v>295</v>
      </c>
      <c r="AF25" s="19">
        <v>422</v>
      </c>
      <c r="AG25" s="19">
        <v>422</v>
      </c>
      <c r="AH25" s="19">
        <v>428</v>
      </c>
      <c r="AI25" s="19">
        <v>427</v>
      </c>
      <c r="AJ25" s="10"/>
      <c r="AK25" s="10"/>
    </row>
    <row r="26" spans="1:37" s="11" customFormat="1" ht="14.4">
      <c r="A26" s="19">
        <v>28832</v>
      </c>
      <c r="B26" s="19">
        <v>28831</v>
      </c>
      <c r="C26" s="19">
        <v>29607</v>
      </c>
      <c r="D26" s="19">
        <v>29607</v>
      </c>
      <c r="E26" s="19">
        <v>42288</v>
      </c>
      <c r="F26" s="19">
        <v>42288</v>
      </c>
      <c r="G26" s="21">
        <v>42471</v>
      </c>
      <c r="H26" s="21">
        <v>42472</v>
      </c>
      <c r="I26" s="10"/>
      <c r="J26" s="19">
        <v>14427</v>
      </c>
      <c r="K26" s="19">
        <v>14426</v>
      </c>
      <c r="L26" s="19">
        <v>14796</v>
      </c>
      <c r="M26" s="19">
        <v>14796</v>
      </c>
      <c r="N26" s="19">
        <v>21215</v>
      </c>
      <c r="O26" s="19">
        <v>21215</v>
      </c>
      <c r="P26" s="19">
        <v>21321</v>
      </c>
      <c r="Q26" s="19">
        <v>21320</v>
      </c>
      <c r="R26" s="10"/>
      <c r="S26" s="19">
        <v>2883</v>
      </c>
      <c r="T26" s="19">
        <v>2882</v>
      </c>
      <c r="U26" s="19">
        <v>2892</v>
      </c>
      <c r="V26" s="19">
        <v>2892</v>
      </c>
      <c r="W26" s="19">
        <v>4270</v>
      </c>
      <c r="X26" s="19">
        <v>4269</v>
      </c>
      <c r="Y26" s="19">
        <v>4272</v>
      </c>
      <c r="Z26" s="19">
        <v>4272</v>
      </c>
      <c r="AA26" s="10"/>
      <c r="AB26" s="19">
        <v>290</v>
      </c>
      <c r="AC26" s="19">
        <v>289</v>
      </c>
      <c r="AD26" s="19">
        <v>293</v>
      </c>
      <c r="AE26" s="19">
        <v>294</v>
      </c>
      <c r="AF26" s="19">
        <v>421</v>
      </c>
      <c r="AG26" s="19">
        <v>420</v>
      </c>
      <c r="AH26" s="19">
        <v>436</v>
      </c>
      <c r="AI26" s="19">
        <v>435</v>
      </c>
      <c r="AJ26" s="10"/>
      <c r="AK26" s="10"/>
    </row>
    <row r="27" spans="1:37" s="11" customFormat="1" ht="14.4">
      <c r="A27" s="19">
        <v>28844</v>
      </c>
      <c r="B27" s="19">
        <v>28843</v>
      </c>
      <c r="C27" s="19">
        <v>29621</v>
      </c>
      <c r="D27" s="19">
        <v>29621</v>
      </c>
      <c r="E27" s="19">
        <v>42263</v>
      </c>
      <c r="F27" s="19">
        <v>42264</v>
      </c>
      <c r="G27" s="21">
        <v>42408</v>
      </c>
      <c r="H27" s="21">
        <v>42410</v>
      </c>
      <c r="I27" s="10"/>
      <c r="J27" s="19">
        <v>14425</v>
      </c>
      <c r="K27" s="19">
        <v>14424</v>
      </c>
      <c r="L27" s="19">
        <v>14800</v>
      </c>
      <c r="M27" s="19">
        <v>14799</v>
      </c>
      <c r="N27" s="19">
        <v>21151</v>
      </c>
      <c r="O27" s="19">
        <v>21152</v>
      </c>
      <c r="P27" s="19">
        <v>21281</v>
      </c>
      <c r="Q27" s="19">
        <v>21281</v>
      </c>
      <c r="R27" s="10"/>
      <c r="S27" s="19">
        <v>2894</v>
      </c>
      <c r="T27" s="19">
        <v>2893</v>
      </c>
      <c r="U27" s="19">
        <v>2974</v>
      </c>
      <c r="V27" s="19">
        <v>2973</v>
      </c>
      <c r="W27" s="19">
        <v>4260</v>
      </c>
      <c r="X27" s="19">
        <v>4260</v>
      </c>
      <c r="Y27" s="19">
        <v>4274</v>
      </c>
      <c r="Z27" s="19">
        <v>4273</v>
      </c>
      <c r="AA27" s="10"/>
      <c r="AB27" s="19">
        <v>286</v>
      </c>
      <c r="AC27" s="19">
        <v>285</v>
      </c>
      <c r="AD27" s="19">
        <v>294</v>
      </c>
      <c r="AE27" s="19">
        <v>293</v>
      </c>
      <c r="AF27" s="19">
        <v>427</v>
      </c>
      <c r="AG27" s="19">
        <v>427</v>
      </c>
      <c r="AH27" s="19">
        <v>432</v>
      </c>
      <c r="AI27" s="19">
        <v>432</v>
      </c>
      <c r="AJ27" s="10"/>
      <c r="AK27" s="10"/>
    </row>
    <row r="28" spans="1:37" s="11" customFormat="1" ht="14.4">
      <c r="A28" s="19">
        <v>28818</v>
      </c>
      <c r="B28" s="19">
        <v>28818</v>
      </c>
      <c r="C28" s="19">
        <v>29579</v>
      </c>
      <c r="D28" s="19">
        <v>29579</v>
      </c>
      <c r="E28" s="19">
        <v>42229</v>
      </c>
      <c r="F28" s="19">
        <v>42230</v>
      </c>
      <c r="G28" s="21">
        <v>42494</v>
      </c>
      <c r="H28" s="21">
        <v>42495</v>
      </c>
      <c r="I28" s="10"/>
      <c r="J28" s="19">
        <v>14412</v>
      </c>
      <c r="K28" s="19">
        <v>14413</v>
      </c>
      <c r="L28" s="19">
        <v>14789</v>
      </c>
      <c r="M28" s="19">
        <v>14789</v>
      </c>
      <c r="N28" s="19">
        <v>21168</v>
      </c>
      <c r="O28" s="19">
        <v>21167</v>
      </c>
      <c r="P28" s="19">
        <v>21330</v>
      </c>
      <c r="Q28" s="19">
        <v>21329</v>
      </c>
      <c r="R28" s="10"/>
      <c r="S28" s="19">
        <v>2874</v>
      </c>
      <c r="T28" s="19">
        <v>2874</v>
      </c>
      <c r="U28" s="19">
        <v>2963</v>
      </c>
      <c r="V28" s="19">
        <v>2963</v>
      </c>
      <c r="W28" s="19">
        <v>4256</v>
      </c>
      <c r="X28" s="19">
        <v>4256</v>
      </c>
      <c r="Y28" s="19">
        <v>4252</v>
      </c>
      <c r="Z28" s="19">
        <v>4252</v>
      </c>
      <c r="AA28" s="10"/>
      <c r="AB28" s="19">
        <v>290</v>
      </c>
      <c r="AC28" s="19">
        <v>290</v>
      </c>
      <c r="AD28" s="19">
        <v>295</v>
      </c>
      <c r="AE28" s="19">
        <v>294</v>
      </c>
      <c r="AF28" s="19">
        <v>428</v>
      </c>
      <c r="AG28" s="19">
        <v>428</v>
      </c>
      <c r="AH28" s="19">
        <v>431</v>
      </c>
      <c r="AI28" s="19">
        <v>431</v>
      </c>
      <c r="AJ28" s="10"/>
      <c r="AK28" s="10"/>
    </row>
    <row r="29" spans="1:37" s="5" customFormat="1" ht="14.4">
      <c r="A29" s="3">
        <f>SUM(A19:A28)/10</f>
        <v>28838.400000000001</v>
      </c>
      <c r="B29" s="3">
        <f>SUM(B19:B28)/10</f>
        <v>28837.7</v>
      </c>
      <c r="C29" s="6">
        <f>((SUM(C19:C28)/10)- $A29)</f>
        <v>783.39999999999782</v>
      </c>
      <c r="D29" s="6">
        <f t="shared" ref="D29:H29" si="4">((SUM(D19:D28)/10)- $A29)</f>
        <v>783.59999999999854</v>
      </c>
      <c r="E29" s="6">
        <f t="shared" si="4"/>
        <v>13481.900000000001</v>
      </c>
      <c r="F29" s="6">
        <f t="shared" si="4"/>
        <v>13483.099999999999</v>
      </c>
      <c r="G29" s="6">
        <f t="shared" si="4"/>
        <v>13588.400000000001</v>
      </c>
      <c r="H29" s="6">
        <f t="shared" si="4"/>
        <v>13589.900000000001</v>
      </c>
      <c r="I29" s="4"/>
      <c r="J29" s="3">
        <f>SUM(J19:J28)/10</f>
        <v>14415.9</v>
      </c>
      <c r="K29" s="3">
        <f>SUM(K19:K28)/10</f>
        <v>14415.6</v>
      </c>
      <c r="L29" s="6">
        <f>((SUM(L19:L28)/10)- $J29)</f>
        <v>386.39999999999964</v>
      </c>
      <c r="M29" s="6">
        <f t="shared" ref="M29:Q29" si="5">((SUM(M19:M28)/10)- $J29)</f>
        <v>385.80000000000109</v>
      </c>
      <c r="N29" s="6">
        <f t="shared" si="5"/>
        <v>6769.6</v>
      </c>
      <c r="O29" s="6">
        <f t="shared" si="5"/>
        <v>6769.1999999999989</v>
      </c>
      <c r="P29" s="6">
        <f t="shared" si="5"/>
        <v>6880.5000000000018</v>
      </c>
      <c r="Q29" s="6">
        <f t="shared" si="5"/>
        <v>6880.1</v>
      </c>
      <c r="R29" s="4"/>
      <c r="S29" s="3">
        <f>SUM(S19:S28)/10</f>
        <v>2885.3</v>
      </c>
      <c r="T29" s="3">
        <f>SUM(T19:T28)/10</f>
        <v>2884.5</v>
      </c>
      <c r="U29" s="6">
        <f>((SUM(U19:U28)/10)- $S29)</f>
        <v>72.299999999999727</v>
      </c>
      <c r="V29" s="6">
        <f>((SUM(V19:V28)/10)- $T29)</f>
        <v>72.800000000000182</v>
      </c>
      <c r="W29" s="6">
        <f t="shared" ref="W29:Z29" si="6">((SUM(W19:W28)/10)- $T29)</f>
        <v>1363.6000000000004</v>
      </c>
      <c r="X29" s="6">
        <f t="shared" si="6"/>
        <v>1363.1000000000004</v>
      </c>
      <c r="Y29" s="6">
        <f t="shared" si="6"/>
        <v>1381</v>
      </c>
      <c r="Z29" s="6">
        <f t="shared" si="6"/>
        <v>1380.3999999999996</v>
      </c>
      <c r="AA29" s="4"/>
      <c r="AB29" s="3">
        <f>SUM(AB19:AB28)/10</f>
        <v>287.89999999999998</v>
      </c>
      <c r="AC29" s="3">
        <f>SUM(AC19:AC28)/10</f>
        <v>286.8</v>
      </c>
      <c r="AD29" s="6">
        <f>((SUM(AD19:AD28)/10)- $AB29)</f>
        <v>7.2000000000000455</v>
      </c>
      <c r="AE29" s="6">
        <f t="shared" ref="AE29:AI29" si="7">((SUM(AE19:AE28)/10)- $AB29)</f>
        <v>6.7000000000000455</v>
      </c>
      <c r="AF29" s="6">
        <f t="shared" si="7"/>
        <v>138.80000000000001</v>
      </c>
      <c r="AG29" s="6">
        <f t="shared" si="7"/>
        <v>138.60000000000002</v>
      </c>
      <c r="AH29" s="6">
        <f t="shared" si="7"/>
        <v>143.70000000000005</v>
      </c>
      <c r="AI29" s="6">
        <f t="shared" si="7"/>
        <v>143</v>
      </c>
      <c r="AJ29" s="4"/>
      <c r="AK29" s="4"/>
    </row>
    <row r="30" spans="1:37" s="5" customFormat="1">
      <c r="A30" s="1"/>
      <c r="B30" s="1"/>
      <c r="C30" s="1"/>
      <c r="D30" s="1"/>
      <c r="E30" s="1"/>
      <c r="F30" s="1"/>
      <c r="G30" s="1"/>
      <c r="H30" s="1"/>
      <c r="I30" s="4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4"/>
      <c r="AK30" s="4"/>
    </row>
    <row r="31" spans="1:37" s="5" customFormat="1">
      <c r="A31" s="28" t="s">
        <v>15</v>
      </c>
      <c r="B31" s="28"/>
      <c r="C31" s="28"/>
      <c r="D31" s="28"/>
      <c r="E31" s="28"/>
      <c r="F31" s="28"/>
      <c r="G31" s="28"/>
      <c r="H31" s="28"/>
      <c r="I31" s="1"/>
      <c r="J31" s="28" t="s">
        <v>16</v>
      </c>
      <c r="K31" s="28"/>
      <c r="L31" s="28"/>
      <c r="M31" s="28"/>
      <c r="N31" s="28"/>
      <c r="O31" s="28"/>
      <c r="P31" s="28"/>
      <c r="Q31" s="28"/>
      <c r="R31" s="1"/>
      <c r="S31" s="28" t="s">
        <v>17</v>
      </c>
      <c r="T31" s="28"/>
      <c r="U31" s="28"/>
      <c r="V31" s="28"/>
      <c r="W31" s="28"/>
      <c r="X31" s="28"/>
      <c r="Y31" s="28"/>
      <c r="Z31" s="28"/>
      <c r="AA31" s="1"/>
      <c r="AB31" s="28" t="s">
        <v>18</v>
      </c>
      <c r="AC31" s="28"/>
      <c r="AD31" s="28"/>
      <c r="AE31" s="28"/>
      <c r="AF31" s="28"/>
      <c r="AG31" s="28"/>
      <c r="AH31" s="28"/>
      <c r="AI31" s="28"/>
      <c r="AJ31" s="4"/>
      <c r="AK31" s="4"/>
    </row>
    <row r="32" spans="1:37" ht="14.4">
      <c r="A32" s="27" t="s">
        <v>10</v>
      </c>
      <c r="B32" s="27"/>
      <c r="C32" s="29" t="s">
        <v>1</v>
      </c>
      <c r="D32" s="29"/>
      <c r="E32" s="29" t="s">
        <v>2</v>
      </c>
      <c r="F32" s="29"/>
      <c r="G32" s="29" t="s">
        <v>0</v>
      </c>
      <c r="H32" s="29"/>
      <c r="I32" s="1"/>
      <c r="J32" s="27" t="s">
        <v>10</v>
      </c>
      <c r="K32" s="27"/>
      <c r="L32" s="29" t="s">
        <v>1</v>
      </c>
      <c r="M32" s="29"/>
      <c r="N32" s="29" t="s">
        <v>2</v>
      </c>
      <c r="O32" s="29"/>
      <c r="P32" s="29" t="s">
        <v>0</v>
      </c>
      <c r="Q32" s="29"/>
      <c r="R32" s="1"/>
      <c r="S32" s="27" t="s">
        <v>10</v>
      </c>
      <c r="T32" s="27"/>
      <c r="U32" s="29" t="s">
        <v>1</v>
      </c>
      <c r="V32" s="29"/>
      <c r="W32" s="29" t="s">
        <v>2</v>
      </c>
      <c r="X32" s="29"/>
      <c r="Y32" s="29" t="s">
        <v>0</v>
      </c>
      <c r="Z32" s="29"/>
      <c r="AA32" s="1"/>
      <c r="AB32" s="27" t="s">
        <v>10</v>
      </c>
      <c r="AC32" s="27"/>
      <c r="AD32" s="29" t="s">
        <v>1</v>
      </c>
      <c r="AE32" s="29"/>
      <c r="AF32" s="29" t="s">
        <v>2</v>
      </c>
      <c r="AG32" s="29"/>
      <c r="AH32" s="29" t="s">
        <v>0</v>
      </c>
      <c r="AI32" s="29"/>
      <c r="AJ32" s="1"/>
      <c r="AK32" s="1"/>
    </row>
    <row r="33" spans="1:37" ht="28.8">
      <c r="A33" s="2" t="s">
        <v>3</v>
      </c>
      <c r="B33" s="2" t="s">
        <v>4</v>
      </c>
      <c r="C33" s="2" t="s">
        <v>3</v>
      </c>
      <c r="D33" s="2" t="s">
        <v>4</v>
      </c>
      <c r="E33" s="2" t="s">
        <v>3</v>
      </c>
      <c r="F33" s="2" t="s">
        <v>4</v>
      </c>
      <c r="G33" s="2" t="s">
        <v>3</v>
      </c>
      <c r="H33" s="2" t="s">
        <v>4</v>
      </c>
      <c r="I33" s="1"/>
      <c r="J33" s="2" t="s">
        <v>3</v>
      </c>
      <c r="K33" s="2" t="s">
        <v>4</v>
      </c>
      <c r="L33" s="2" t="s">
        <v>3</v>
      </c>
      <c r="M33" s="2" t="s">
        <v>4</v>
      </c>
      <c r="N33" s="2" t="s">
        <v>3</v>
      </c>
      <c r="O33" s="2" t="s">
        <v>4</v>
      </c>
      <c r="P33" s="2" t="s">
        <v>3</v>
      </c>
      <c r="Q33" s="2" t="s">
        <v>4</v>
      </c>
      <c r="R33" s="1"/>
      <c r="S33" s="2" t="s">
        <v>3</v>
      </c>
      <c r="T33" s="2" t="s">
        <v>4</v>
      </c>
      <c r="U33" s="2" t="s">
        <v>3</v>
      </c>
      <c r="V33" s="2" t="s">
        <v>4</v>
      </c>
      <c r="W33" s="2" t="s">
        <v>3</v>
      </c>
      <c r="X33" s="2" t="s">
        <v>4</v>
      </c>
      <c r="Y33" s="2" t="s">
        <v>3</v>
      </c>
      <c r="Z33" s="2" t="s">
        <v>4</v>
      </c>
      <c r="AA33" s="1"/>
      <c r="AB33" s="2" t="s">
        <v>3</v>
      </c>
      <c r="AC33" s="2" t="s">
        <v>4</v>
      </c>
      <c r="AD33" s="2" t="s">
        <v>3</v>
      </c>
      <c r="AE33" s="2" t="s">
        <v>4</v>
      </c>
      <c r="AF33" s="2" t="s">
        <v>3</v>
      </c>
      <c r="AG33" s="2" t="s">
        <v>4</v>
      </c>
      <c r="AH33" s="2" t="s">
        <v>3</v>
      </c>
      <c r="AI33" s="2" t="s">
        <v>4</v>
      </c>
      <c r="AJ33" s="1"/>
      <c r="AK33" s="1"/>
    </row>
    <row r="34" spans="1:37" s="17" customFormat="1" ht="14.4">
      <c r="A34" s="14">
        <v>59284</v>
      </c>
      <c r="B34" s="14">
        <v>59284</v>
      </c>
      <c r="C34" s="14">
        <v>60102</v>
      </c>
      <c r="D34" s="14">
        <v>60103</v>
      </c>
      <c r="E34" s="14">
        <v>74844</v>
      </c>
      <c r="F34" s="14">
        <v>74848</v>
      </c>
      <c r="G34" s="15">
        <v>74656</v>
      </c>
      <c r="H34" s="15">
        <v>74660</v>
      </c>
      <c r="I34" s="14"/>
      <c r="J34" s="14">
        <v>29780</v>
      </c>
      <c r="K34" s="14">
        <v>29781</v>
      </c>
      <c r="L34" s="14">
        <v>30258</v>
      </c>
      <c r="M34" s="14">
        <v>30260</v>
      </c>
      <c r="N34" s="16">
        <v>37092</v>
      </c>
      <c r="O34" s="16">
        <v>37095</v>
      </c>
      <c r="P34" s="15">
        <v>37212</v>
      </c>
      <c r="Q34" s="15">
        <v>37214</v>
      </c>
      <c r="R34" s="10"/>
      <c r="S34" s="14">
        <v>5977</v>
      </c>
      <c r="T34" s="14">
        <v>5977</v>
      </c>
      <c r="U34" s="14">
        <v>6046</v>
      </c>
      <c r="V34" s="14">
        <v>6046</v>
      </c>
      <c r="W34" s="14">
        <v>7429</v>
      </c>
      <c r="X34" s="14">
        <v>7429</v>
      </c>
      <c r="Y34" s="15">
        <v>7450</v>
      </c>
      <c r="Z34" s="15">
        <v>7450</v>
      </c>
      <c r="AA34" s="10"/>
      <c r="AB34" s="14">
        <v>595</v>
      </c>
      <c r="AC34" s="14">
        <v>594</v>
      </c>
      <c r="AD34" s="14">
        <v>605</v>
      </c>
      <c r="AE34" s="14">
        <v>605</v>
      </c>
      <c r="AF34" s="14">
        <v>749</v>
      </c>
      <c r="AG34" s="14">
        <v>749</v>
      </c>
      <c r="AH34" s="15">
        <v>747</v>
      </c>
      <c r="AI34" s="15">
        <v>746</v>
      </c>
      <c r="AJ34" s="10"/>
      <c r="AK34" s="14"/>
    </row>
    <row r="35" spans="1:37" s="17" customFormat="1" ht="14.4">
      <c r="A35" s="14">
        <v>59353</v>
      </c>
      <c r="B35" s="14">
        <v>59353</v>
      </c>
      <c r="C35" s="14">
        <v>60170</v>
      </c>
      <c r="D35" s="14">
        <v>60171</v>
      </c>
      <c r="E35" s="14">
        <v>74714</v>
      </c>
      <c r="F35" s="14">
        <v>74717</v>
      </c>
      <c r="G35" s="15">
        <v>74566</v>
      </c>
      <c r="H35" s="15">
        <v>74568</v>
      </c>
      <c r="I35" s="10"/>
      <c r="J35" s="14">
        <v>29753</v>
      </c>
      <c r="K35" s="14">
        <v>29755</v>
      </c>
      <c r="L35" s="14">
        <v>30212</v>
      </c>
      <c r="M35" s="14">
        <v>30214</v>
      </c>
      <c r="N35" s="16">
        <v>37096</v>
      </c>
      <c r="O35" s="16">
        <v>37098</v>
      </c>
      <c r="P35" s="14">
        <v>37279</v>
      </c>
      <c r="Q35" s="14">
        <v>37281</v>
      </c>
      <c r="R35" s="10"/>
      <c r="S35" s="14">
        <v>5951</v>
      </c>
      <c r="T35" s="14">
        <v>5950</v>
      </c>
      <c r="U35" s="14">
        <v>6039</v>
      </c>
      <c r="V35" s="14">
        <v>6039</v>
      </c>
      <c r="W35" s="14">
        <v>7415</v>
      </c>
      <c r="X35" s="14">
        <v>7413</v>
      </c>
      <c r="Y35" s="14">
        <v>7469</v>
      </c>
      <c r="Z35" s="14">
        <v>7469</v>
      </c>
      <c r="AA35" s="10"/>
      <c r="AB35" s="14">
        <v>597</v>
      </c>
      <c r="AC35" s="14">
        <v>596</v>
      </c>
      <c r="AD35" s="14">
        <v>605</v>
      </c>
      <c r="AE35" s="14">
        <v>604</v>
      </c>
      <c r="AF35" s="14">
        <v>751</v>
      </c>
      <c r="AG35" s="14">
        <v>750</v>
      </c>
      <c r="AH35" s="14">
        <v>758</v>
      </c>
      <c r="AI35" s="14">
        <v>757</v>
      </c>
      <c r="AJ35" s="10"/>
      <c r="AK35" s="14"/>
    </row>
    <row r="36" spans="1:37" s="11" customFormat="1" ht="14.4">
      <c r="A36" s="14">
        <v>59315</v>
      </c>
      <c r="B36" s="14">
        <v>59317</v>
      </c>
      <c r="C36" s="14">
        <v>60065</v>
      </c>
      <c r="D36" s="14">
        <v>60066</v>
      </c>
      <c r="E36" s="14">
        <v>74481</v>
      </c>
      <c r="F36" s="14">
        <v>74483</v>
      </c>
      <c r="G36" s="15">
        <v>74581</v>
      </c>
      <c r="H36" s="15">
        <v>74582</v>
      </c>
      <c r="I36" s="10"/>
      <c r="J36" s="14">
        <v>29762</v>
      </c>
      <c r="K36" s="14">
        <v>29762</v>
      </c>
      <c r="L36" s="14">
        <v>30112</v>
      </c>
      <c r="M36" s="14">
        <v>30112</v>
      </c>
      <c r="N36" s="16">
        <v>37206</v>
      </c>
      <c r="O36" s="16">
        <v>37210</v>
      </c>
      <c r="P36" s="14">
        <v>37292</v>
      </c>
      <c r="Q36" s="14">
        <v>37294</v>
      </c>
      <c r="R36" s="10"/>
      <c r="S36" s="14">
        <v>5951</v>
      </c>
      <c r="T36" s="14">
        <v>5950</v>
      </c>
      <c r="U36" s="14">
        <v>6043</v>
      </c>
      <c r="V36" s="14">
        <v>6042</v>
      </c>
      <c r="W36" s="14">
        <v>7486</v>
      </c>
      <c r="X36" s="14">
        <v>7486</v>
      </c>
      <c r="Y36" s="14">
        <v>7474</v>
      </c>
      <c r="Z36" s="14">
        <v>7473</v>
      </c>
      <c r="AA36" s="10"/>
      <c r="AB36" s="14">
        <v>598</v>
      </c>
      <c r="AC36" s="14">
        <v>597</v>
      </c>
      <c r="AD36" s="14">
        <v>603</v>
      </c>
      <c r="AE36" s="14">
        <v>602</v>
      </c>
      <c r="AF36" s="14">
        <v>738</v>
      </c>
      <c r="AG36" s="14">
        <v>737</v>
      </c>
      <c r="AH36" s="14">
        <v>762</v>
      </c>
      <c r="AI36" s="14">
        <v>762</v>
      </c>
      <c r="AJ36" s="10"/>
      <c r="AK36" s="10"/>
    </row>
    <row r="37" spans="1:37" s="11" customFormat="1" ht="14.4">
      <c r="A37" s="14">
        <v>59280</v>
      </c>
      <c r="B37" s="14">
        <v>59282</v>
      </c>
      <c r="C37" s="14">
        <v>60151</v>
      </c>
      <c r="D37" s="14">
        <v>60152</v>
      </c>
      <c r="E37" s="14">
        <v>74658</v>
      </c>
      <c r="F37" s="14">
        <v>74699</v>
      </c>
      <c r="G37" s="15">
        <v>74425</v>
      </c>
      <c r="H37" s="15">
        <v>74427</v>
      </c>
      <c r="I37" s="10"/>
      <c r="J37" s="14">
        <v>29722</v>
      </c>
      <c r="K37" s="14">
        <v>29722</v>
      </c>
      <c r="L37" s="16">
        <v>30131</v>
      </c>
      <c r="M37" s="16">
        <v>30132</v>
      </c>
      <c r="N37" s="14">
        <v>37057</v>
      </c>
      <c r="O37" s="14">
        <v>37060</v>
      </c>
      <c r="P37" s="14">
        <v>37202</v>
      </c>
      <c r="Q37" s="14">
        <v>37205</v>
      </c>
      <c r="R37" s="10"/>
      <c r="S37" s="14">
        <v>5957</v>
      </c>
      <c r="T37" s="14">
        <v>5957</v>
      </c>
      <c r="U37" s="14">
        <v>6025</v>
      </c>
      <c r="V37" s="14">
        <v>6025</v>
      </c>
      <c r="W37" s="14">
        <v>7445</v>
      </c>
      <c r="X37" s="14">
        <v>7445</v>
      </c>
      <c r="Y37" s="14">
        <v>7459</v>
      </c>
      <c r="Z37" s="14">
        <v>7459</v>
      </c>
      <c r="AA37" s="10"/>
      <c r="AB37" s="14">
        <v>596</v>
      </c>
      <c r="AC37" s="14">
        <v>595</v>
      </c>
      <c r="AD37" s="14">
        <v>603</v>
      </c>
      <c r="AE37" s="14">
        <v>602</v>
      </c>
      <c r="AF37" s="14">
        <v>752</v>
      </c>
      <c r="AG37" s="14">
        <v>752</v>
      </c>
      <c r="AH37" s="14">
        <v>743</v>
      </c>
      <c r="AI37" s="14">
        <v>743</v>
      </c>
      <c r="AJ37" s="10"/>
      <c r="AK37" s="10"/>
    </row>
    <row r="38" spans="1:37" s="11" customFormat="1" ht="14.4">
      <c r="A38" s="14">
        <v>59279</v>
      </c>
      <c r="B38" s="14">
        <v>59280</v>
      </c>
      <c r="C38" s="14">
        <v>60112</v>
      </c>
      <c r="D38" s="14">
        <v>60113</v>
      </c>
      <c r="E38" s="14">
        <v>74591</v>
      </c>
      <c r="F38" s="14">
        <v>74592</v>
      </c>
      <c r="G38" s="15">
        <v>74595</v>
      </c>
      <c r="H38" s="15">
        <v>74596</v>
      </c>
      <c r="I38" s="10"/>
      <c r="J38" s="14">
        <v>29702</v>
      </c>
      <c r="K38" s="14">
        <v>29702</v>
      </c>
      <c r="L38" s="16">
        <v>30166</v>
      </c>
      <c r="M38" s="16">
        <v>30166</v>
      </c>
      <c r="N38" s="14">
        <v>37124</v>
      </c>
      <c r="O38" s="14">
        <v>37129</v>
      </c>
      <c r="P38" s="14">
        <v>37195</v>
      </c>
      <c r="Q38" s="14">
        <v>37197</v>
      </c>
      <c r="R38" s="10"/>
      <c r="S38" s="14">
        <v>5967</v>
      </c>
      <c r="T38" s="14">
        <v>5966</v>
      </c>
      <c r="U38" s="14">
        <v>6037</v>
      </c>
      <c r="V38" s="14">
        <v>6037</v>
      </c>
      <c r="W38" s="14">
        <v>7421</v>
      </c>
      <c r="X38" s="14">
        <v>7421</v>
      </c>
      <c r="Y38" s="14">
        <v>7486</v>
      </c>
      <c r="Z38" s="14">
        <v>7487</v>
      </c>
      <c r="AA38" s="10"/>
      <c r="AB38" s="14">
        <v>592</v>
      </c>
      <c r="AC38" s="14">
        <v>591</v>
      </c>
      <c r="AD38" s="14">
        <v>605</v>
      </c>
      <c r="AE38" s="14">
        <v>605</v>
      </c>
      <c r="AF38" s="14">
        <v>748</v>
      </c>
      <c r="AG38" s="14">
        <v>747</v>
      </c>
      <c r="AH38" s="14">
        <v>760</v>
      </c>
      <c r="AI38" s="14">
        <v>759</v>
      </c>
      <c r="AJ38" s="10"/>
      <c r="AK38" s="10"/>
    </row>
    <row r="39" spans="1:37" s="11" customFormat="1" ht="14.4">
      <c r="A39" s="14">
        <v>59306</v>
      </c>
      <c r="B39" s="14">
        <v>59307</v>
      </c>
      <c r="C39" s="14">
        <v>60065</v>
      </c>
      <c r="D39" s="14">
        <v>60066</v>
      </c>
      <c r="E39" s="14">
        <v>74332</v>
      </c>
      <c r="F39" s="14">
        <v>74337</v>
      </c>
      <c r="G39" s="15">
        <v>74570</v>
      </c>
      <c r="H39" s="15">
        <v>74571</v>
      </c>
      <c r="I39" s="10"/>
      <c r="J39" s="14">
        <v>29770</v>
      </c>
      <c r="K39" s="14">
        <v>29772</v>
      </c>
      <c r="L39" s="16">
        <v>30122</v>
      </c>
      <c r="M39" s="16">
        <v>30122</v>
      </c>
      <c r="N39" s="14">
        <v>37116</v>
      </c>
      <c r="O39" s="14">
        <v>37118</v>
      </c>
      <c r="P39" s="14">
        <v>37310</v>
      </c>
      <c r="Q39" s="14">
        <v>37315</v>
      </c>
      <c r="R39" s="10"/>
      <c r="S39" s="14">
        <v>5963</v>
      </c>
      <c r="T39" s="14">
        <v>5963</v>
      </c>
      <c r="U39" s="14">
        <v>6048</v>
      </c>
      <c r="V39" s="14">
        <v>6048</v>
      </c>
      <c r="W39" s="14">
        <v>7434</v>
      </c>
      <c r="X39" s="14">
        <v>7434</v>
      </c>
      <c r="Y39" s="14">
        <v>7469</v>
      </c>
      <c r="Z39" s="14">
        <v>7469</v>
      </c>
      <c r="AA39" s="10"/>
      <c r="AB39" s="14">
        <v>599</v>
      </c>
      <c r="AC39" s="14">
        <v>598</v>
      </c>
      <c r="AD39" s="14">
        <v>607</v>
      </c>
      <c r="AE39" s="14">
        <v>607</v>
      </c>
      <c r="AF39" s="14">
        <v>753</v>
      </c>
      <c r="AG39" s="14">
        <v>753</v>
      </c>
      <c r="AH39" s="14">
        <v>763</v>
      </c>
      <c r="AI39" s="14">
        <v>763</v>
      </c>
      <c r="AJ39" s="10"/>
      <c r="AK39" s="10"/>
    </row>
    <row r="40" spans="1:37" s="11" customFormat="1" ht="14.4">
      <c r="A40" s="14">
        <v>59321</v>
      </c>
      <c r="B40" s="14">
        <v>59322</v>
      </c>
      <c r="C40" s="14">
        <v>60081</v>
      </c>
      <c r="D40" s="14">
        <v>60082</v>
      </c>
      <c r="E40" s="14">
        <v>74165</v>
      </c>
      <c r="F40" s="14">
        <v>74167</v>
      </c>
      <c r="G40" s="15">
        <v>74905</v>
      </c>
      <c r="H40" s="15">
        <v>74908</v>
      </c>
      <c r="I40" s="10"/>
      <c r="J40" s="14">
        <v>29778</v>
      </c>
      <c r="K40" s="14">
        <v>29779</v>
      </c>
      <c r="L40" s="16">
        <v>30078</v>
      </c>
      <c r="M40" s="16">
        <v>30079</v>
      </c>
      <c r="N40" s="14">
        <v>37019</v>
      </c>
      <c r="O40" s="14">
        <v>37020</v>
      </c>
      <c r="P40" s="14">
        <v>37297</v>
      </c>
      <c r="Q40" s="14">
        <v>37302</v>
      </c>
      <c r="R40" s="10"/>
      <c r="S40" s="14">
        <v>5961</v>
      </c>
      <c r="T40" s="14">
        <v>5961</v>
      </c>
      <c r="U40" s="14">
        <v>6038</v>
      </c>
      <c r="V40" s="14">
        <v>6038</v>
      </c>
      <c r="W40" s="14">
        <v>7433</v>
      </c>
      <c r="X40" s="14">
        <v>7433</v>
      </c>
      <c r="Y40" s="14">
        <v>7448</v>
      </c>
      <c r="Z40" s="14">
        <v>7448</v>
      </c>
      <c r="AA40" s="10"/>
      <c r="AB40" s="14">
        <v>597</v>
      </c>
      <c r="AC40" s="14">
        <v>597</v>
      </c>
      <c r="AD40" s="14">
        <v>602</v>
      </c>
      <c r="AE40" s="14">
        <v>602</v>
      </c>
      <c r="AF40" s="14">
        <v>747</v>
      </c>
      <c r="AG40" s="14">
        <v>747</v>
      </c>
      <c r="AH40" s="14">
        <v>748</v>
      </c>
      <c r="AI40" s="14">
        <v>748</v>
      </c>
      <c r="AJ40" s="10"/>
      <c r="AK40" s="10"/>
    </row>
    <row r="41" spans="1:37" s="11" customFormat="1" ht="14.4">
      <c r="A41" s="14">
        <v>59261</v>
      </c>
      <c r="B41" s="14">
        <v>59262</v>
      </c>
      <c r="C41" s="14">
        <v>60334</v>
      </c>
      <c r="D41" s="14">
        <v>60335</v>
      </c>
      <c r="E41" s="14">
        <v>74420</v>
      </c>
      <c r="F41" s="14">
        <v>74424</v>
      </c>
      <c r="G41" s="15">
        <v>74446</v>
      </c>
      <c r="H41" s="15">
        <v>74448</v>
      </c>
      <c r="I41" s="10"/>
      <c r="J41" s="14">
        <v>29760</v>
      </c>
      <c r="K41" s="14">
        <v>29761</v>
      </c>
      <c r="L41" s="16">
        <v>30145</v>
      </c>
      <c r="M41" s="16">
        <v>30145</v>
      </c>
      <c r="N41" s="14">
        <v>37090</v>
      </c>
      <c r="O41" s="14">
        <v>37095</v>
      </c>
      <c r="P41" s="14">
        <v>37310</v>
      </c>
      <c r="Q41" s="14">
        <v>37312</v>
      </c>
      <c r="R41" s="10"/>
      <c r="S41" s="14">
        <v>5953</v>
      </c>
      <c r="T41" s="14">
        <v>5952</v>
      </c>
      <c r="U41" s="14">
        <v>6033</v>
      </c>
      <c r="V41" s="14">
        <v>6033</v>
      </c>
      <c r="W41" s="14">
        <v>7436</v>
      </c>
      <c r="X41" s="14">
        <v>7436</v>
      </c>
      <c r="Y41" s="14">
        <v>7473</v>
      </c>
      <c r="Z41" s="14">
        <v>7473</v>
      </c>
      <c r="AA41" s="10"/>
      <c r="AB41" s="14">
        <v>596</v>
      </c>
      <c r="AC41" s="14">
        <v>596</v>
      </c>
      <c r="AD41" s="14">
        <v>606</v>
      </c>
      <c r="AE41" s="14">
        <v>606</v>
      </c>
      <c r="AF41" s="14">
        <v>754</v>
      </c>
      <c r="AG41" s="14">
        <v>754</v>
      </c>
      <c r="AH41" s="14">
        <v>756</v>
      </c>
      <c r="AI41" s="14">
        <v>756</v>
      </c>
      <c r="AJ41" s="10"/>
      <c r="AK41" s="10"/>
    </row>
    <row r="42" spans="1:37" s="11" customFormat="1" ht="14.4">
      <c r="A42" s="14">
        <v>59258</v>
      </c>
      <c r="B42" s="14">
        <v>59259</v>
      </c>
      <c r="C42" s="14">
        <v>60128</v>
      </c>
      <c r="D42" s="14">
        <v>60130</v>
      </c>
      <c r="E42" s="14">
        <v>74249</v>
      </c>
      <c r="F42" s="14">
        <v>74250</v>
      </c>
      <c r="G42" s="15">
        <v>74626</v>
      </c>
      <c r="H42" s="15">
        <v>74631</v>
      </c>
      <c r="I42" s="10"/>
      <c r="J42" s="14">
        <v>29754</v>
      </c>
      <c r="K42" s="14">
        <v>29755</v>
      </c>
      <c r="L42" s="16">
        <v>30149</v>
      </c>
      <c r="M42" s="16">
        <v>30151</v>
      </c>
      <c r="N42" s="14">
        <v>37127</v>
      </c>
      <c r="O42" s="14">
        <v>37130</v>
      </c>
      <c r="P42" s="14">
        <v>37281</v>
      </c>
      <c r="Q42" s="14">
        <v>37284</v>
      </c>
      <c r="R42" s="10"/>
      <c r="S42" s="14">
        <v>5957</v>
      </c>
      <c r="T42" s="14">
        <v>5957</v>
      </c>
      <c r="U42" s="14">
        <v>6017</v>
      </c>
      <c r="V42" s="14">
        <v>6017</v>
      </c>
      <c r="W42" s="14">
        <v>7415</v>
      </c>
      <c r="X42" s="14">
        <v>7415</v>
      </c>
      <c r="Y42" s="14">
        <v>7446</v>
      </c>
      <c r="Z42" s="14">
        <v>7446</v>
      </c>
      <c r="AA42" s="10"/>
      <c r="AB42" s="14">
        <v>594</v>
      </c>
      <c r="AC42" s="14">
        <v>593</v>
      </c>
      <c r="AD42" s="14">
        <v>607</v>
      </c>
      <c r="AE42" s="14">
        <v>607</v>
      </c>
      <c r="AF42" s="14">
        <v>753</v>
      </c>
      <c r="AG42" s="14">
        <v>753</v>
      </c>
      <c r="AH42" s="14">
        <v>750</v>
      </c>
      <c r="AI42" s="14">
        <v>749</v>
      </c>
      <c r="AJ42" s="10"/>
      <c r="AK42" s="10"/>
    </row>
    <row r="43" spans="1:37" s="11" customFormat="1" ht="14.4">
      <c r="A43" s="14">
        <v>59300</v>
      </c>
      <c r="B43" s="14">
        <v>59300</v>
      </c>
      <c r="C43" s="14">
        <v>60227</v>
      </c>
      <c r="D43" s="14">
        <v>60228</v>
      </c>
      <c r="E43" s="14">
        <v>74423</v>
      </c>
      <c r="F43" s="14">
        <v>74425</v>
      </c>
      <c r="G43" s="15">
        <v>74796</v>
      </c>
      <c r="H43" s="15">
        <v>74799</v>
      </c>
      <c r="I43" s="10"/>
      <c r="J43" s="14">
        <v>29759</v>
      </c>
      <c r="K43" s="14">
        <v>29760</v>
      </c>
      <c r="L43" s="16">
        <v>30176</v>
      </c>
      <c r="M43" s="16">
        <v>30176</v>
      </c>
      <c r="N43" s="14">
        <v>37268</v>
      </c>
      <c r="O43" s="14">
        <v>37272</v>
      </c>
      <c r="P43" s="14">
        <v>37234</v>
      </c>
      <c r="Q43" s="14">
        <v>37236</v>
      </c>
      <c r="R43" s="10"/>
      <c r="S43" s="14">
        <v>5944</v>
      </c>
      <c r="T43" s="14">
        <v>5944</v>
      </c>
      <c r="U43" s="14">
        <v>6040</v>
      </c>
      <c r="V43" s="14">
        <v>6039</v>
      </c>
      <c r="W43" s="14">
        <v>7418</v>
      </c>
      <c r="X43" s="14">
        <v>7418</v>
      </c>
      <c r="Y43" s="14">
        <v>7491</v>
      </c>
      <c r="Z43" s="14">
        <v>7492</v>
      </c>
      <c r="AA43" s="10"/>
      <c r="AB43" s="14">
        <v>599</v>
      </c>
      <c r="AC43" s="14">
        <v>598</v>
      </c>
      <c r="AD43" s="14">
        <v>604</v>
      </c>
      <c r="AE43" s="14">
        <v>604</v>
      </c>
      <c r="AF43" s="14">
        <v>760</v>
      </c>
      <c r="AG43" s="14">
        <v>760</v>
      </c>
      <c r="AH43" s="14">
        <v>762</v>
      </c>
      <c r="AI43" s="14">
        <v>762</v>
      </c>
      <c r="AJ43" s="10"/>
      <c r="AK43" s="10"/>
    </row>
    <row r="44" spans="1:37" s="5" customFormat="1" ht="14.4">
      <c r="A44" s="3">
        <f>SUM(A34:A43)/10</f>
        <v>59295.7</v>
      </c>
      <c r="B44" s="3">
        <f>SUM(B34:B43)/10</f>
        <v>59296.6</v>
      </c>
      <c r="C44" s="6">
        <f t="shared" ref="C44:H44" si="8">((SUM(C34:C43)/10)- $A44)</f>
        <v>847.80000000000291</v>
      </c>
      <c r="D44" s="6">
        <f t="shared" si="8"/>
        <v>848.90000000000146</v>
      </c>
      <c r="E44" s="6">
        <f t="shared" si="8"/>
        <v>15192</v>
      </c>
      <c r="F44" s="6">
        <f t="shared" si="8"/>
        <v>15198.5</v>
      </c>
      <c r="G44" s="6">
        <f t="shared" si="8"/>
        <v>15320.900000000009</v>
      </c>
      <c r="H44" s="6">
        <f t="shared" si="8"/>
        <v>15323.300000000003</v>
      </c>
      <c r="I44" s="4"/>
      <c r="J44" s="3">
        <f>SUM(J34:J43)/10</f>
        <v>29754</v>
      </c>
      <c r="K44" s="3">
        <f>SUM(K34:K43)/10</f>
        <v>29754.9</v>
      </c>
      <c r="L44" s="6">
        <f>((SUM(L34:L43)/10)- $J44)</f>
        <v>400.90000000000146</v>
      </c>
      <c r="M44" s="6">
        <f t="shared" ref="M44:Q44" si="9">((SUM(M34:M43)/10)- $J44)</f>
        <v>401.70000000000073</v>
      </c>
      <c r="N44" s="6">
        <f t="shared" si="9"/>
        <v>7365.5</v>
      </c>
      <c r="O44" s="6">
        <f t="shared" si="9"/>
        <v>7368.6999999999971</v>
      </c>
      <c r="P44" s="6">
        <f t="shared" si="9"/>
        <v>7507.1999999999971</v>
      </c>
      <c r="Q44" s="6">
        <f t="shared" si="9"/>
        <v>7510</v>
      </c>
      <c r="R44" s="4"/>
      <c r="S44" s="3">
        <f>SUM(S34:S43)/10</f>
        <v>5958.1</v>
      </c>
      <c r="T44" s="3">
        <f>SUM(T34:T43)/10</f>
        <v>5957.7</v>
      </c>
      <c r="U44" s="6">
        <f>((SUM(U34:U43)/10)- $S44)</f>
        <v>78.5</v>
      </c>
      <c r="V44" s="6">
        <f t="shared" ref="V44:Z44" si="10">((SUM(V34:V43)/10)- $S44)</f>
        <v>78.299999999999272</v>
      </c>
      <c r="W44" s="6">
        <f t="shared" si="10"/>
        <v>1475.0999999999995</v>
      </c>
      <c r="X44" s="6">
        <f t="shared" si="10"/>
        <v>1474.8999999999996</v>
      </c>
      <c r="Y44" s="6">
        <f t="shared" si="10"/>
        <v>1508.3999999999996</v>
      </c>
      <c r="Z44" s="6">
        <f t="shared" si="10"/>
        <v>1508.5</v>
      </c>
      <c r="AA44" s="4"/>
      <c r="AB44" s="3">
        <f>SUM(AB34:AB43)/10</f>
        <v>596.29999999999995</v>
      </c>
      <c r="AC44" s="3">
        <f>SUM(AC34:AC43)/10</f>
        <v>595.5</v>
      </c>
      <c r="AD44" s="6">
        <f>((SUM(AD34:AD43)/10)- $AB44)</f>
        <v>8.4000000000000909</v>
      </c>
      <c r="AE44" s="6">
        <f t="shared" ref="AE44:AI44" si="11">((SUM(AE34:AE43)/10)- $AB44)</f>
        <v>8.1000000000000227</v>
      </c>
      <c r="AF44" s="6">
        <f t="shared" si="11"/>
        <v>154.20000000000005</v>
      </c>
      <c r="AG44" s="6">
        <f t="shared" si="11"/>
        <v>153.90000000000009</v>
      </c>
      <c r="AH44" s="6">
        <f t="shared" si="11"/>
        <v>158.60000000000002</v>
      </c>
      <c r="AI44" s="6">
        <f t="shared" si="11"/>
        <v>158.20000000000005</v>
      </c>
      <c r="AJ44" s="4"/>
      <c r="AK44" s="4"/>
    </row>
    <row r="45" spans="1:37" s="5" customFormat="1">
      <c r="A45" s="1"/>
      <c r="B45" s="1"/>
      <c r="C45" s="1"/>
      <c r="D45" s="1"/>
      <c r="E45" s="1"/>
      <c r="F45" s="1"/>
      <c r="G45" s="1"/>
      <c r="H45" s="1"/>
      <c r="I45" s="4"/>
      <c r="J45" s="1"/>
      <c r="K45" s="1"/>
      <c r="L45" s="1"/>
      <c r="M45" s="1"/>
      <c r="N45" s="1"/>
      <c r="O45" s="1"/>
      <c r="P45" s="1"/>
      <c r="Q45" s="1"/>
      <c r="R45" s="4"/>
      <c r="S45" s="1"/>
      <c r="T45" s="1"/>
      <c r="U45" s="1"/>
      <c r="V45" s="1"/>
      <c r="W45" s="1"/>
      <c r="X45" s="1"/>
      <c r="Y45" s="1"/>
      <c r="Z45" s="1"/>
      <c r="AA45" s="4"/>
      <c r="AB45" s="1"/>
      <c r="AC45" s="1"/>
      <c r="AD45" s="1"/>
      <c r="AE45" s="1"/>
      <c r="AF45" s="1"/>
      <c r="AG45" s="1"/>
      <c r="AH45" s="1"/>
      <c r="AI45" s="1"/>
      <c r="AJ45" s="4"/>
      <c r="AK45" s="4"/>
    </row>
    <row r="46" spans="1:37" s="5" customFormat="1">
      <c r="A46" s="28" t="s">
        <v>6</v>
      </c>
      <c r="B46" s="28"/>
      <c r="C46" s="28"/>
      <c r="D46" s="28"/>
      <c r="E46" s="28"/>
      <c r="F46" s="28"/>
      <c r="G46" s="28"/>
      <c r="H46" s="28"/>
      <c r="I46" s="4"/>
      <c r="J46" s="28" t="s">
        <v>19</v>
      </c>
      <c r="K46" s="28"/>
      <c r="L46" s="28"/>
      <c r="M46" s="28"/>
      <c r="N46" s="28"/>
      <c r="O46" s="28"/>
      <c r="P46" s="28"/>
      <c r="Q46" s="28"/>
      <c r="R46" s="1"/>
      <c r="S46" s="28" t="s">
        <v>20</v>
      </c>
      <c r="T46" s="28"/>
      <c r="U46" s="28"/>
      <c r="V46" s="28"/>
      <c r="W46" s="28"/>
      <c r="X46" s="28"/>
      <c r="Y46" s="28"/>
      <c r="Z46" s="28"/>
      <c r="AA46" s="1"/>
      <c r="AB46" s="28" t="s">
        <v>21</v>
      </c>
      <c r="AC46" s="28"/>
      <c r="AD46" s="28"/>
      <c r="AE46" s="28"/>
      <c r="AF46" s="28"/>
      <c r="AG46" s="28"/>
      <c r="AH46" s="28"/>
      <c r="AI46" s="28"/>
      <c r="AJ46" s="4"/>
      <c r="AK46" s="4"/>
    </row>
    <row r="47" spans="1:37" s="5" customFormat="1" ht="14.4">
      <c r="A47" s="27" t="s">
        <v>10</v>
      </c>
      <c r="B47" s="27"/>
      <c r="C47" s="29" t="s">
        <v>1</v>
      </c>
      <c r="D47" s="29"/>
      <c r="E47" s="29" t="s">
        <v>2</v>
      </c>
      <c r="F47" s="29"/>
      <c r="G47" s="29" t="s">
        <v>0</v>
      </c>
      <c r="H47" s="29"/>
      <c r="I47" s="1"/>
      <c r="J47" s="27" t="s">
        <v>10</v>
      </c>
      <c r="K47" s="27"/>
      <c r="L47" s="29" t="s">
        <v>1</v>
      </c>
      <c r="M47" s="29"/>
      <c r="N47" s="29" t="s">
        <v>2</v>
      </c>
      <c r="O47" s="29"/>
      <c r="P47" s="29" t="s">
        <v>0</v>
      </c>
      <c r="Q47" s="29"/>
      <c r="R47" s="1"/>
      <c r="S47" s="27" t="s">
        <v>10</v>
      </c>
      <c r="T47" s="27"/>
      <c r="U47" s="29" t="s">
        <v>1</v>
      </c>
      <c r="V47" s="29"/>
      <c r="W47" s="29" t="s">
        <v>2</v>
      </c>
      <c r="X47" s="29"/>
      <c r="Y47" s="29" t="s">
        <v>0</v>
      </c>
      <c r="Z47" s="29"/>
      <c r="AA47" s="1"/>
      <c r="AB47" s="27" t="s">
        <v>10</v>
      </c>
      <c r="AC47" s="27"/>
      <c r="AD47" s="29" t="s">
        <v>1</v>
      </c>
      <c r="AE47" s="29"/>
      <c r="AF47" s="29" t="s">
        <v>2</v>
      </c>
      <c r="AG47" s="29"/>
      <c r="AH47" s="29" t="s">
        <v>0</v>
      </c>
      <c r="AI47" s="29"/>
      <c r="AJ47" s="4"/>
      <c r="AK47" s="4"/>
    </row>
    <row r="48" spans="1:37" ht="28.8">
      <c r="A48" s="2" t="s">
        <v>3</v>
      </c>
      <c r="B48" s="2" t="s">
        <v>4</v>
      </c>
      <c r="C48" s="2" t="s">
        <v>3</v>
      </c>
      <c r="D48" s="2" t="s">
        <v>4</v>
      </c>
      <c r="E48" s="2" t="s">
        <v>3</v>
      </c>
      <c r="F48" s="2" t="s">
        <v>4</v>
      </c>
      <c r="G48" s="2" t="s">
        <v>3</v>
      </c>
      <c r="H48" s="2" t="s">
        <v>4</v>
      </c>
      <c r="I48" s="1"/>
      <c r="J48" s="2" t="s">
        <v>3</v>
      </c>
      <c r="K48" s="2" t="s">
        <v>4</v>
      </c>
      <c r="L48" s="2" t="s">
        <v>3</v>
      </c>
      <c r="M48" s="2" t="s">
        <v>4</v>
      </c>
      <c r="N48" s="2" t="s">
        <v>3</v>
      </c>
      <c r="O48" s="2" t="s">
        <v>4</v>
      </c>
      <c r="P48" s="2" t="s">
        <v>3</v>
      </c>
      <c r="Q48" s="2" t="s">
        <v>4</v>
      </c>
      <c r="R48" s="1"/>
      <c r="S48" s="2" t="s">
        <v>3</v>
      </c>
      <c r="T48" s="2" t="s">
        <v>4</v>
      </c>
      <c r="U48" s="2" t="s">
        <v>3</v>
      </c>
      <c r="V48" s="2" t="s">
        <v>4</v>
      </c>
      <c r="W48" s="2" t="s">
        <v>3</v>
      </c>
      <c r="X48" s="2" t="s">
        <v>4</v>
      </c>
      <c r="Y48" s="2" t="s">
        <v>3</v>
      </c>
      <c r="Z48" s="2" t="s">
        <v>4</v>
      </c>
      <c r="AA48" s="1"/>
      <c r="AB48" s="2" t="s">
        <v>3</v>
      </c>
      <c r="AC48" s="2" t="s">
        <v>4</v>
      </c>
      <c r="AD48" s="2" t="s">
        <v>3</v>
      </c>
      <c r="AE48" s="2" t="s">
        <v>4</v>
      </c>
      <c r="AF48" s="2" t="s">
        <v>3</v>
      </c>
      <c r="AG48" s="2" t="s">
        <v>4</v>
      </c>
      <c r="AH48" s="2" t="s">
        <v>3</v>
      </c>
      <c r="AI48" s="2" t="s">
        <v>4</v>
      </c>
      <c r="AJ48" s="1"/>
      <c r="AK48" s="1"/>
    </row>
    <row r="49" spans="1:37" s="17" customFormat="1" ht="14.4">
      <c r="A49" s="14">
        <v>111782</v>
      </c>
      <c r="B49" s="14">
        <v>111783</v>
      </c>
      <c r="C49" s="14">
        <v>113182</v>
      </c>
      <c r="D49" s="14">
        <v>113183</v>
      </c>
      <c r="E49" s="14">
        <v>128594</v>
      </c>
      <c r="F49" s="14">
        <v>128598</v>
      </c>
      <c r="G49" s="15">
        <v>129635</v>
      </c>
      <c r="H49" s="15">
        <v>129639</v>
      </c>
      <c r="I49" s="14"/>
      <c r="J49" s="14">
        <v>55928</v>
      </c>
      <c r="K49" s="14">
        <v>55929</v>
      </c>
      <c r="L49" s="14">
        <v>56443</v>
      </c>
      <c r="M49" s="14">
        <v>56443</v>
      </c>
      <c r="N49" s="14">
        <v>64167</v>
      </c>
      <c r="O49" s="14">
        <v>64167</v>
      </c>
      <c r="P49" s="15">
        <v>64331</v>
      </c>
      <c r="Q49" s="15">
        <v>64334</v>
      </c>
      <c r="R49" s="14"/>
      <c r="S49" s="14">
        <v>11171</v>
      </c>
      <c r="T49" s="14">
        <v>11170</v>
      </c>
      <c r="U49" s="14">
        <v>11303</v>
      </c>
      <c r="V49" s="14">
        <v>11303</v>
      </c>
      <c r="W49" s="14">
        <v>12785</v>
      </c>
      <c r="X49" s="14">
        <v>12784</v>
      </c>
      <c r="Y49" s="15">
        <v>12798</v>
      </c>
      <c r="Z49" s="15">
        <v>12798</v>
      </c>
      <c r="AA49" s="14"/>
      <c r="AB49" s="14">
        <v>1124</v>
      </c>
      <c r="AC49" s="14">
        <v>1124</v>
      </c>
      <c r="AD49" s="14">
        <v>1125</v>
      </c>
      <c r="AE49" s="14">
        <v>1126</v>
      </c>
      <c r="AF49" s="14">
        <v>1277</v>
      </c>
      <c r="AG49" s="14">
        <v>1277</v>
      </c>
      <c r="AH49" s="15">
        <v>1295</v>
      </c>
      <c r="AI49" s="15">
        <v>1295</v>
      </c>
      <c r="AJ49" s="10"/>
      <c r="AK49" s="14"/>
    </row>
    <row r="50" spans="1:37" s="17" customFormat="1" ht="14.4">
      <c r="A50" s="14">
        <v>111730</v>
      </c>
      <c r="B50" s="14">
        <v>111730</v>
      </c>
      <c r="C50" s="14">
        <v>113171</v>
      </c>
      <c r="D50" s="14">
        <v>113171</v>
      </c>
      <c r="E50" s="14">
        <v>128635</v>
      </c>
      <c r="F50" s="14">
        <v>128640</v>
      </c>
      <c r="G50" s="15">
        <v>129685</v>
      </c>
      <c r="H50" s="15">
        <v>129691</v>
      </c>
      <c r="I50" s="14"/>
      <c r="J50" s="14">
        <v>55940</v>
      </c>
      <c r="K50" s="14">
        <v>55941</v>
      </c>
      <c r="L50" s="14">
        <v>56425</v>
      </c>
      <c r="M50" s="14">
        <v>56427</v>
      </c>
      <c r="N50" s="14">
        <v>64260</v>
      </c>
      <c r="O50" s="14">
        <v>64265</v>
      </c>
      <c r="P50" s="14">
        <v>64412</v>
      </c>
      <c r="Q50" s="14">
        <v>64415</v>
      </c>
      <c r="R50" s="14"/>
      <c r="S50" s="14">
        <v>11180</v>
      </c>
      <c r="T50" s="14">
        <v>11180</v>
      </c>
      <c r="U50" s="14">
        <v>11299</v>
      </c>
      <c r="V50" s="14">
        <v>11298</v>
      </c>
      <c r="W50" s="14">
        <v>12725</v>
      </c>
      <c r="X50" s="14">
        <v>12725</v>
      </c>
      <c r="Y50" s="14">
        <v>12799</v>
      </c>
      <c r="Z50" s="14">
        <v>12799</v>
      </c>
      <c r="AA50" s="10"/>
      <c r="AB50" s="14">
        <v>1108</v>
      </c>
      <c r="AC50" s="14">
        <v>1108</v>
      </c>
      <c r="AD50" s="14">
        <v>1124</v>
      </c>
      <c r="AE50" s="14">
        <v>1124</v>
      </c>
      <c r="AF50" s="14">
        <v>1284</v>
      </c>
      <c r="AG50" s="14">
        <v>1284</v>
      </c>
      <c r="AH50" s="14">
        <v>1290</v>
      </c>
      <c r="AI50" s="14">
        <v>1290</v>
      </c>
      <c r="AJ50" s="10"/>
      <c r="AK50" s="14"/>
    </row>
    <row r="51" spans="1:37" s="17" customFormat="1" ht="14.4">
      <c r="A51" s="14">
        <v>111941</v>
      </c>
      <c r="B51" s="14">
        <v>111942</v>
      </c>
      <c r="C51" s="14">
        <v>113182</v>
      </c>
      <c r="D51" s="14">
        <v>113183</v>
      </c>
      <c r="E51" s="14">
        <v>128659</v>
      </c>
      <c r="F51" s="14">
        <v>128663</v>
      </c>
      <c r="G51" s="15">
        <v>129569</v>
      </c>
      <c r="H51" s="15">
        <v>129572</v>
      </c>
      <c r="I51" s="14"/>
      <c r="J51" s="14">
        <v>55858</v>
      </c>
      <c r="K51" s="14">
        <v>55859</v>
      </c>
      <c r="L51" s="14">
        <v>56403</v>
      </c>
      <c r="M51" s="14">
        <v>56405</v>
      </c>
      <c r="N51" s="14">
        <v>64192</v>
      </c>
      <c r="O51" s="14">
        <v>64197</v>
      </c>
      <c r="P51" s="14">
        <v>64277</v>
      </c>
      <c r="Q51" s="14">
        <v>64278</v>
      </c>
      <c r="R51" s="10"/>
      <c r="S51" s="14">
        <v>11142</v>
      </c>
      <c r="T51" s="14">
        <v>11141</v>
      </c>
      <c r="U51" s="14">
        <v>11276</v>
      </c>
      <c r="V51" s="14">
        <v>11276</v>
      </c>
      <c r="W51" s="14">
        <v>12792</v>
      </c>
      <c r="X51" s="14">
        <v>12792</v>
      </c>
      <c r="Y51" s="14">
        <v>12830</v>
      </c>
      <c r="Z51" s="14">
        <v>12830</v>
      </c>
      <c r="AA51" s="10"/>
      <c r="AB51" s="14">
        <v>1114</v>
      </c>
      <c r="AC51" s="14">
        <v>1115</v>
      </c>
      <c r="AD51" s="14">
        <v>1125</v>
      </c>
      <c r="AE51" s="14">
        <v>1126</v>
      </c>
      <c r="AF51" s="14">
        <v>1291</v>
      </c>
      <c r="AG51" s="14">
        <v>1291</v>
      </c>
      <c r="AH51" s="14">
        <v>1281</v>
      </c>
      <c r="AI51" s="14">
        <v>1281</v>
      </c>
      <c r="AJ51" s="10"/>
      <c r="AK51" s="14"/>
    </row>
    <row r="52" spans="1:37" s="17" customFormat="1" ht="14.4">
      <c r="A52" s="14">
        <v>111781</v>
      </c>
      <c r="B52" s="14">
        <v>111781</v>
      </c>
      <c r="C52" s="14">
        <v>113155</v>
      </c>
      <c r="D52" s="14">
        <v>113155</v>
      </c>
      <c r="E52" s="14">
        <v>128562</v>
      </c>
      <c r="F52" s="14">
        <v>128566</v>
      </c>
      <c r="G52" s="15">
        <v>129419</v>
      </c>
      <c r="H52" s="15">
        <v>129423</v>
      </c>
      <c r="I52" s="10"/>
      <c r="J52" s="14">
        <v>55825</v>
      </c>
      <c r="K52" s="14">
        <v>55825</v>
      </c>
      <c r="L52" s="14">
        <v>56379</v>
      </c>
      <c r="M52" s="14">
        <v>56382</v>
      </c>
      <c r="N52" s="14">
        <v>64197</v>
      </c>
      <c r="O52" s="14">
        <v>64203</v>
      </c>
      <c r="P52" s="14">
        <v>64309</v>
      </c>
      <c r="Q52" s="14">
        <v>64315</v>
      </c>
      <c r="R52" s="10"/>
      <c r="S52" s="14">
        <v>11173</v>
      </c>
      <c r="T52" s="14">
        <v>11174</v>
      </c>
      <c r="U52" s="14">
        <v>11247</v>
      </c>
      <c r="V52" s="14">
        <v>11247</v>
      </c>
      <c r="W52" s="14">
        <v>12812</v>
      </c>
      <c r="X52" s="14">
        <v>12811</v>
      </c>
      <c r="Y52" s="14">
        <v>12802</v>
      </c>
      <c r="Z52" s="14">
        <v>12802</v>
      </c>
      <c r="AA52" s="10"/>
      <c r="AB52" s="14">
        <v>1114</v>
      </c>
      <c r="AC52" s="14">
        <v>1113</v>
      </c>
      <c r="AD52" s="14">
        <v>1127</v>
      </c>
      <c r="AE52" s="14">
        <v>1127</v>
      </c>
      <c r="AF52" s="14">
        <v>1282</v>
      </c>
      <c r="AG52" s="14">
        <v>1281</v>
      </c>
      <c r="AH52" s="14">
        <v>1287</v>
      </c>
      <c r="AI52" s="14">
        <v>1287</v>
      </c>
      <c r="AJ52" s="10"/>
      <c r="AK52" s="14"/>
    </row>
    <row r="53" spans="1:37" s="11" customFormat="1" ht="14.4">
      <c r="A53" s="14">
        <v>111815</v>
      </c>
      <c r="B53" s="14">
        <v>111816</v>
      </c>
      <c r="C53" s="14">
        <v>113215</v>
      </c>
      <c r="D53" s="14">
        <v>113217</v>
      </c>
      <c r="E53" s="14">
        <v>128655</v>
      </c>
      <c r="F53" s="14">
        <v>128659</v>
      </c>
      <c r="G53" s="15">
        <v>129633</v>
      </c>
      <c r="H53" s="15">
        <v>129638</v>
      </c>
      <c r="I53" s="10"/>
      <c r="J53" s="14">
        <v>55885</v>
      </c>
      <c r="K53" s="14">
        <v>55886</v>
      </c>
      <c r="L53" s="14">
        <v>56408</v>
      </c>
      <c r="M53" s="14">
        <v>56409</v>
      </c>
      <c r="N53" s="14">
        <v>64169</v>
      </c>
      <c r="O53" s="14">
        <v>64173</v>
      </c>
      <c r="P53" s="14">
        <v>64355</v>
      </c>
      <c r="Q53" s="14">
        <v>64361</v>
      </c>
      <c r="R53" s="10"/>
      <c r="S53" s="14">
        <v>11159</v>
      </c>
      <c r="T53" s="14">
        <v>11158</v>
      </c>
      <c r="U53" s="14">
        <v>11294</v>
      </c>
      <c r="V53" s="14">
        <v>11294</v>
      </c>
      <c r="W53" s="14">
        <v>12796</v>
      </c>
      <c r="X53" s="14">
        <v>12795</v>
      </c>
      <c r="Y53" s="14">
        <v>12771</v>
      </c>
      <c r="Z53" s="14">
        <v>12771</v>
      </c>
      <c r="AA53" s="10"/>
      <c r="AB53" s="14">
        <v>1117</v>
      </c>
      <c r="AC53" s="14">
        <v>1116</v>
      </c>
      <c r="AD53" s="14">
        <v>1128</v>
      </c>
      <c r="AE53" s="14">
        <v>1128</v>
      </c>
      <c r="AF53" s="14">
        <v>1286</v>
      </c>
      <c r="AG53" s="14">
        <v>1286</v>
      </c>
      <c r="AH53" s="14">
        <v>1292</v>
      </c>
      <c r="AI53" s="14">
        <v>1291</v>
      </c>
      <c r="AJ53" s="10"/>
      <c r="AK53" s="10"/>
    </row>
    <row r="54" spans="1:37" s="11" customFormat="1" ht="14.4">
      <c r="A54" s="14">
        <v>111788</v>
      </c>
      <c r="B54" s="14">
        <v>111790</v>
      </c>
      <c r="C54" s="14">
        <v>113372</v>
      </c>
      <c r="D54" s="14">
        <v>113373</v>
      </c>
      <c r="E54" s="14">
        <v>128647</v>
      </c>
      <c r="F54" s="14">
        <v>128655</v>
      </c>
      <c r="G54" s="15">
        <v>129674</v>
      </c>
      <c r="H54" s="15">
        <v>129679</v>
      </c>
      <c r="I54" s="10"/>
      <c r="J54" s="14">
        <v>55876</v>
      </c>
      <c r="K54" s="14">
        <v>55878</v>
      </c>
      <c r="L54" s="14">
        <v>56498</v>
      </c>
      <c r="M54" s="14">
        <v>56499</v>
      </c>
      <c r="N54" s="14">
        <v>64125</v>
      </c>
      <c r="O54" s="14">
        <v>64134</v>
      </c>
      <c r="P54" s="14">
        <v>64350</v>
      </c>
      <c r="Q54" s="14">
        <v>64354</v>
      </c>
      <c r="R54" s="10"/>
      <c r="S54" s="14">
        <v>11173</v>
      </c>
      <c r="T54" s="14">
        <v>11173</v>
      </c>
      <c r="U54" s="14">
        <v>11314</v>
      </c>
      <c r="V54" s="14">
        <v>11302</v>
      </c>
      <c r="W54" s="14">
        <v>12776</v>
      </c>
      <c r="X54" s="14">
        <v>12777</v>
      </c>
      <c r="Y54" s="14">
        <v>12783</v>
      </c>
      <c r="Z54" s="14">
        <v>12783</v>
      </c>
      <c r="AA54" s="10"/>
      <c r="AB54" s="14">
        <v>1111</v>
      </c>
      <c r="AC54" s="14">
        <v>1111</v>
      </c>
      <c r="AD54" s="14">
        <v>1123</v>
      </c>
      <c r="AE54" s="14">
        <v>1123</v>
      </c>
      <c r="AF54" s="14">
        <v>1285</v>
      </c>
      <c r="AG54" s="14">
        <v>1285</v>
      </c>
      <c r="AH54" s="14">
        <v>1284</v>
      </c>
      <c r="AI54" s="14">
        <v>1284</v>
      </c>
      <c r="AJ54" s="10"/>
      <c r="AK54" s="10"/>
    </row>
    <row r="55" spans="1:37" s="11" customFormat="1" ht="14.4">
      <c r="A55" s="14">
        <v>111758</v>
      </c>
      <c r="B55" s="14">
        <v>111759</v>
      </c>
      <c r="C55" s="14">
        <v>113190</v>
      </c>
      <c r="D55" s="14">
        <v>113192</v>
      </c>
      <c r="E55" s="14">
        <v>128535</v>
      </c>
      <c r="F55" s="14">
        <v>128542</v>
      </c>
      <c r="G55" s="15">
        <v>129533</v>
      </c>
      <c r="H55" s="15">
        <v>129537</v>
      </c>
      <c r="I55" s="10"/>
      <c r="J55" s="14">
        <v>55879</v>
      </c>
      <c r="K55" s="14">
        <v>55880</v>
      </c>
      <c r="L55" s="14">
        <v>56422</v>
      </c>
      <c r="M55" s="14">
        <v>56423</v>
      </c>
      <c r="N55" s="14">
        <v>64076</v>
      </c>
      <c r="O55" s="14">
        <v>64082</v>
      </c>
      <c r="P55" s="14">
        <v>64438</v>
      </c>
      <c r="Q55" s="14">
        <v>64443</v>
      </c>
      <c r="R55" s="10"/>
      <c r="S55" s="14">
        <v>11189</v>
      </c>
      <c r="T55" s="14">
        <v>11189</v>
      </c>
      <c r="U55" s="14">
        <v>11302</v>
      </c>
      <c r="V55" s="14">
        <v>11299</v>
      </c>
      <c r="W55" s="14">
        <v>12786</v>
      </c>
      <c r="X55" s="14">
        <v>12785</v>
      </c>
      <c r="Y55" s="14">
        <v>12827</v>
      </c>
      <c r="Z55" s="14">
        <v>12827</v>
      </c>
      <c r="AA55" s="10"/>
      <c r="AB55" s="14">
        <v>1114</v>
      </c>
      <c r="AC55" s="14">
        <v>1114</v>
      </c>
      <c r="AD55" s="14">
        <v>1126</v>
      </c>
      <c r="AE55" s="14">
        <v>1125</v>
      </c>
      <c r="AF55" s="14">
        <v>1272</v>
      </c>
      <c r="AG55" s="14">
        <v>1272</v>
      </c>
      <c r="AH55" s="14">
        <v>1289</v>
      </c>
      <c r="AI55" s="14">
        <v>1289</v>
      </c>
      <c r="AJ55" s="10"/>
      <c r="AK55" s="10"/>
    </row>
    <row r="56" spans="1:37" s="11" customFormat="1" ht="14.4">
      <c r="A56" s="14">
        <v>111778</v>
      </c>
      <c r="B56" s="14">
        <v>111779</v>
      </c>
      <c r="C56" s="14">
        <v>113152</v>
      </c>
      <c r="D56" s="14">
        <v>113154</v>
      </c>
      <c r="E56" s="14">
        <v>128575</v>
      </c>
      <c r="F56" s="14">
        <v>128579</v>
      </c>
      <c r="G56" s="15">
        <v>129683</v>
      </c>
      <c r="H56" s="15">
        <v>129687</v>
      </c>
      <c r="I56" s="10"/>
      <c r="J56" s="14">
        <v>55883</v>
      </c>
      <c r="K56" s="14">
        <v>55884</v>
      </c>
      <c r="L56" s="14">
        <v>56360</v>
      </c>
      <c r="M56" s="14">
        <v>56361</v>
      </c>
      <c r="N56" s="14">
        <v>64122</v>
      </c>
      <c r="O56" s="14">
        <v>64125</v>
      </c>
      <c r="P56" s="14">
        <v>64259</v>
      </c>
      <c r="Q56" s="14">
        <v>64265</v>
      </c>
      <c r="R56" s="10"/>
      <c r="S56" s="14">
        <v>11166</v>
      </c>
      <c r="T56" s="14">
        <v>11166</v>
      </c>
      <c r="U56" s="14">
        <v>11271</v>
      </c>
      <c r="V56" s="14">
        <v>11270</v>
      </c>
      <c r="W56" s="14">
        <v>12773</v>
      </c>
      <c r="X56" s="14">
        <v>12773</v>
      </c>
      <c r="Y56" s="14">
        <v>12782</v>
      </c>
      <c r="Z56" s="14">
        <v>12782</v>
      </c>
      <c r="AA56" s="10"/>
      <c r="AB56" s="14">
        <v>1118</v>
      </c>
      <c r="AC56" s="14">
        <v>1119</v>
      </c>
      <c r="AD56" s="14">
        <v>1126</v>
      </c>
      <c r="AE56" s="14">
        <v>1126</v>
      </c>
      <c r="AF56" s="14">
        <v>1282</v>
      </c>
      <c r="AG56" s="14">
        <v>1282</v>
      </c>
      <c r="AH56" s="14">
        <v>1268</v>
      </c>
      <c r="AI56" s="14">
        <v>1268</v>
      </c>
      <c r="AJ56" s="10"/>
      <c r="AK56" s="10"/>
    </row>
    <row r="57" spans="1:37" s="11" customFormat="1" ht="14.4">
      <c r="A57" s="14">
        <v>111815</v>
      </c>
      <c r="B57" s="14">
        <v>111816</v>
      </c>
      <c r="C57" s="14">
        <v>113167</v>
      </c>
      <c r="D57" s="14">
        <v>113169</v>
      </c>
      <c r="E57" s="14">
        <v>128563</v>
      </c>
      <c r="F57" s="14">
        <v>128565</v>
      </c>
      <c r="G57" s="15">
        <v>129637</v>
      </c>
      <c r="H57" s="15">
        <v>129641</v>
      </c>
      <c r="I57" s="10"/>
      <c r="J57" s="14">
        <v>55948</v>
      </c>
      <c r="K57" s="14">
        <v>55949</v>
      </c>
      <c r="L57" s="14">
        <v>56470</v>
      </c>
      <c r="M57" s="14">
        <v>56468</v>
      </c>
      <c r="N57" s="14">
        <v>64123</v>
      </c>
      <c r="O57" s="14">
        <v>64128</v>
      </c>
      <c r="P57" s="14">
        <v>64238</v>
      </c>
      <c r="Q57" s="14">
        <v>64242</v>
      </c>
      <c r="R57" s="10"/>
      <c r="S57" s="14">
        <v>11176</v>
      </c>
      <c r="T57" s="14">
        <v>11176</v>
      </c>
      <c r="U57" s="14">
        <v>11285</v>
      </c>
      <c r="V57" s="14">
        <v>11285</v>
      </c>
      <c r="W57" s="14">
        <v>12718</v>
      </c>
      <c r="X57" s="14">
        <v>12179</v>
      </c>
      <c r="Y57" s="14">
        <v>12801</v>
      </c>
      <c r="Z57" s="14">
        <v>12800</v>
      </c>
      <c r="AA57" s="10"/>
      <c r="AB57" s="14">
        <v>1111</v>
      </c>
      <c r="AC57" s="14">
        <v>1111</v>
      </c>
      <c r="AD57" s="14">
        <v>1127</v>
      </c>
      <c r="AE57" s="14">
        <v>1126</v>
      </c>
      <c r="AF57" s="14">
        <v>1275</v>
      </c>
      <c r="AG57" s="14">
        <v>1274</v>
      </c>
      <c r="AH57" s="14">
        <v>1283</v>
      </c>
      <c r="AI57" s="14">
        <v>1283</v>
      </c>
      <c r="AJ57" s="10"/>
      <c r="AK57" s="10"/>
    </row>
    <row r="58" spans="1:37" s="11" customFormat="1" ht="14.4">
      <c r="A58" s="14">
        <v>112019</v>
      </c>
      <c r="B58" s="14">
        <v>112020</v>
      </c>
      <c r="C58" s="14">
        <v>113118</v>
      </c>
      <c r="D58" s="14">
        <v>113119</v>
      </c>
      <c r="E58" s="14">
        <v>128769</v>
      </c>
      <c r="F58" s="14">
        <v>128772</v>
      </c>
      <c r="G58" s="15">
        <v>129400</v>
      </c>
      <c r="H58" s="15">
        <v>129406</v>
      </c>
      <c r="I58" s="10"/>
      <c r="J58" s="14">
        <v>55867</v>
      </c>
      <c r="K58" s="14">
        <v>55867</v>
      </c>
      <c r="L58" s="14">
        <v>56468</v>
      </c>
      <c r="M58" s="14">
        <v>56470</v>
      </c>
      <c r="N58" s="14">
        <v>64127</v>
      </c>
      <c r="O58" s="14">
        <v>64131</v>
      </c>
      <c r="P58" s="14">
        <v>64261</v>
      </c>
      <c r="Q58" s="14">
        <v>64263</v>
      </c>
      <c r="R58" s="10"/>
      <c r="S58" s="14">
        <v>11183</v>
      </c>
      <c r="T58" s="14">
        <v>11182</v>
      </c>
      <c r="U58" s="14">
        <v>11318</v>
      </c>
      <c r="V58" s="14">
        <v>11317</v>
      </c>
      <c r="W58" s="14">
        <v>12778</v>
      </c>
      <c r="X58" s="14">
        <v>12777</v>
      </c>
      <c r="Y58" s="14">
        <v>12752</v>
      </c>
      <c r="Z58" s="14">
        <v>12752</v>
      </c>
      <c r="AA58" s="10"/>
      <c r="AB58" s="14">
        <v>1108</v>
      </c>
      <c r="AC58" s="14">
        <v>1108</v>
      </c>
      <c r="AD58" s="14">
        <v>1120</v>
      </c>
      <c r="AE58" s="14">
        <v>1119</v>
      </c>
      <c r="AF58" s="14">
        <v>1278</v>
      </c>
      <c r="AG58" s="14">
        <v>1278</v>
      </c>
      <c r="AH58" s="14">
        <v>1278</v>
      </c>
      <c r="AI58" s="14">
        <v>1278</v>
      </c>
      <c r="AJ58" s="10"/>
      <c r="AK58" s="10"/>
    </row>
    <row r="59" spans="1:37" s="5" customFormat="1" ht="14.4">
      <c r="A59" s="3">
        <f>SUM(A49:A58)/10</f>
        <v>111820.7</v>
      </c>
      <c r="B59" s="3">
        <f>SUM(B49:B58)/10</f>
        <v>111821.6</v>
      </c>
      <c r="C59" s="7">
        <f>((SUM(C49:C58)/10)- $A59)</f>
        <v>1369.6999999999971</v>
      </c>
      <c r="D59" s="7">
        <f t="shared" ref="D59:H59" si="12">((SUM(D49:D58)/10)- $A59)</f>
        <v>1370.9000000000087</v>
      </c>
      <c r="E59" s="7">
        <f t="shared" si="12"/>
        <v>16798.699999999997</v>
      </c>
      <c r="F59" s="7">
        <f t="shared" si="12"/>
        <v>16803.199999999997</v>
      </c>
      <c r="G59" s="7">
        <f t="shared" si="12"/>
        <v>17766.100000000006</v>
      </c>
      <c r="H59" s="7">
        <f t="shared" si="12"/>
        <v>17770.600000000006</v>
      </c>
      <c r="I59" s="4"/>
      <c r="J59" s="3">
        <f>SUM(J49:J58)/10</f>
        <v>55888.9</v>
      </c>
      <c r="K59" s="3">
        <f>SUM(K49:K58)/10</f>
        <v>55889.8</v>
      </c>
      <c r="L59" s="7">
        <f>((SUM(L49:L58)/10)- $J59)</f>
        <v>538.69999999999709</v>
      </c>
      <c r="M59" s="7">
        <f t="shared" ref="M59:Q59" si="13">((SUM(M49:M58)/10)- $J59)</f>
        <v>539.79999999999563</v>
      </c>
      <c r="N59" s="7">
        <f t="shared" si="13"/>
        <v>8266.9000000000015</v>
      </c>
      <c r="O59" s="7">
        <f t="shared" si="13"/>
        <v>8271.5999999999985</v>
      </c>
      <c r="P59" s="7">
        <f t="shared" si="13"/>
        <v>8434.0999999999985</v>
      </c>
      <c r="Q59" s="7">
        <f t="shared" si="13"/>
        <v>8438.0999999999985</v>
      </c>
      <c r="R59" s="4"/>
      <c r="S59" s="3">
        <f>SUM(S49:S58)/12</f>
        <v>9309.3333333333339</v>
      </c>
      <c r="T59" s="3">
        <f>SUM(T49:T58)/12</f>
        <v>9309.0833333333339</v>
      </c>
      <c r="U59" s="7">
        <f>((SUM(U49:U58)/12)- $S59)</f>
        <v>99.75</v>
      </c>
      <c r="V59" s="7">
        <f>((SUM(V49:V58)/12)- $T59)</f>
        <v>98.5</v>
      </c>
      <c r="W59" s="7">
        <f>((SUM(W49:W58)/12)- $S59)</f>
        <v>1335.75</v>
      </c>
      <c r="X59" s="7">
        <f>((SUM(X49:X58)/12)- $T59)</f>
        <v>1290.75</v>
      </c>
      <c r="Y59" s="7">
        <f>((SUM(Y49:Y58)/12)- $S59)</f>
        <v>1352.75</v>
      </c>
      <c r="Z59" s="7">
        <f>((SUM(Z49:Z58)/12)- $T59)</f>
        <v>1352.9166666666661</v>
      </c>
      <c r="AA59" s="4"/>
      <c r="AB59" s="3">
        <f>SUM(AB49:AB58)/10</f>
        <v>1113.9000000000001</v>
      </c>
      <c r="AC59" s="3">
        <f>SUM(AC49:AC58)/10</f>
        <v>1113.9000000000001</v>
      </c>
      <c r="AD59" s="7">
        <f t="shared" ref="AD59:AI59" si="14">((SUM(AD49:AD58)/10)- $AB59)</f>
        <v>11.199999999999818</v>
      </c>
      <c r="AE59" s="7">
        <f t="shared" si="14"/>
        <v>11.099999999999909</v>
      </c>
      <c r="AF59" s="7">
        <f t="shared" si="14"/>
        <v>167.29999999999995</v>
      </c>
      <c r="AG59" s="7">
        <f t="shared" si="14"/>
        <v>167.09999999999991</v>
      </c>
      <c r="AH59" s="7">
        <f t="shared" si="14"/>
        <v>170.79999999999995</v>
      </c>
      <c r="AI59" s="7">
        <f t="shared" si="14"/>
        <v>170.69999999999982</v>
      </c>
      <c r="AJ59" s="4"/>
      <c r="AK59" s="4"/>
    </row>
    <row r="60" spans="1:37" s="5" customFormat="1">
      <c r="A60"/>
      <c r="B60"/>
      <c r="C60"/>
      <c r="D60"/>
      <c r="E60"/>
      <c r="F60"/>
      <c r="G60"/>
      <c r="H60"/>
      <c r="I60" s="4"/>
      <c r="J60"/>
      <c r="K60"/>
      <c r="L60"/>
      <c r="M60"/>
      <c r="N60"/>
      <c r="O60"/>
      <c r="P60"/>
      <c r="Q60"/>
      <c r="R60" s="4"/>
      <c r="S60"/>
      <c r="T60"/>
      <c r="U60"/>
      <c r="V60"/>
      <c r="W60"/>
      <c r="X60"/>
      <c r="Y60"/>
      <c r="Z60"/>
      <c r="AA60" s="4"/>
      <c r="AB60"/>
      <c r="AC60"/>
      <c r="AD60"/>
      <c r="AE60"/>
      <c r="AF60"/>
      <c r="AG60"/>
      <c r="AH60"/>
      <c r="AI60"/>
      <c r="AJ60" s="4"/>
      <c r="AK60" s="4"/>
    </row>
    <row r="61" spans="1:37" s="5" customFormat="1">
      <c r="A61"/>
      <c r="B61"/>
      <c r="C61"/>
      <c r="D61"/>
      <c r="E61"/>
      <c r="F61"/>
      <c r="G61"/>
      <c r="H61"/>
      <c r="I61" s="4"/>
      <c r="J61"/>
      <c r="K61"/>
      <c r="L61"/>
      <c r="M61"/>
      <c r="N61"/>
      <c r="O61"/>
      <c r="P61"/>
      <c r="Q61"/>
      <c r="R61" s="4"/>
      <c r="S61"/>
      <c r="T61"/>
      <c r="U61"/>
      <c r="V61"/>
      <c r="W61"/>
      <c r="X61"/>
      <c r="Y61"/>
      <c r="Z61"/>
      <c r="AA61" s="4"/>
      <c r="AB61"/>
      <c r="AC61"/>
      <c r="AD61"/>
      <c r="AE61"/>
      <c r="AF61"/>
      <c r="AG61"/>
      <c r="AH61"/>
      <c r="AI61"/>
      <c r="AJ61" s="4"/>
      <c r="AK61" s="4"/>
    </row>
    <row r="62" spans="1:37" s="5" customFormat="1">
      <c r="A62"/>
      <c r="B62"/>
      <c r="C62"/>
      <c r="D62"/>
      <c r="E62"/>
      <c r="F62"/>
      <c r="G62"/>
      <c r="H62"/>
      <c r="I62" s="4"/>
      <c r="J62"/>
      <c r="K62"/>
      <c r="L62"/>
      <c r="M62"/>
      <c r="N62"/>
      <c r="O62"/>
      <c r="P62"/>
      <c r="Q62"/>
      <c r="R62" s="4"/>
      <c r="S62"/>
      <c r="T62"/>
      <c r="U62"/>
      <c r="V62"/>
      <c r="W62"/>
      <c r="X62"/>
      <c r="Y62"/>
      <c r="Z62"/>
      <c r="AA62" s="1"/>
      <c r="AB62"/>
      <c r="AC62"/>
      <c r="AD62"/>
      <c r="AE62"/>
      <c r="AF62"/>
      <c r="AG62"/>
      <c r="AH62"/>
      <c r="AI62"/>
      <c r="AJ62" s="4"/>
      <c r="AK62" s="4"/>
    </row>
    <row r="63" spans="1:37" s="5" customFormat="1">
      <c r="A63"/>
      <c r="B63"/>
      <c r="C63"/>
      <c r="D63"/>
      <c r="E63"/>
      <c r="F63"/>
      <c r="G63"/>
      <c r="H63"/>
      <c r="I63" s="4"/>
      <c r="J63"/>
      <c r="K63"/>
      <c r="L63"/>
      <c r="M63"/>
      <c r="N63"/>
      <c r="O63"/>
      <c r="P63"/>
      <c r="Q63"/>
      <c r="R63" s="1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 s="4"/>
      <c r="AK63" s="4"/>
    </row>
    <row r="64" spans="1:37" s="5" customFormat="1">
      <c r="A64"/>
      <c r="B64"/>
      <c r="C64"/>
      <c r="D64"/>
      <c r="E64"/>
      <c r="F64"/>
      <c r="G64"/>
      <c r="H64"/>
      <c r="I64" s="1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 s="4"/>
      <c r="AK64" s="4"/>
    </row>
    <row r="65" spans="1:37">
      <c r="A65" s="4">
        <v>70285</v>
      </c>
      <c r="B65" s="4">
        <v>70286</v>
      </c>
      <c r="C65" s="5">
        <v>35458</v>
      </c>
      <c r="D65" s="5">
        <v>35460</v>
      </c>
      <c r="AJ65" s="1"/>
      <c r="AK65" s="1"/>
    </row>
    <row r="66" spans="1:37">
      <c r="A66" s="4">
        <v>70402</v>
      </c>
      <c r="B66" s="4">
        <v>70403</v>
      </c>
      <c r="C66" s="5">
        <v>35820</v>
      </c>
      <c r="D66" s="5">
        <v>35822</v>
      </c>
    </row>
    <row r="67" spans="1:37">
      <c r="A67" s="4">
        <v>69513</v>
      </c>
      <c r="B67" s="4">
        <v>69514</v>
      </c>
      <c r="C67" s="5">
        <v>34552</v>
      </c>
      <c r="D67" s="5">
        <v>34553</v>
      </c>
    </row>
    <row r="68" spans="1:37" ht="14.4">
      <c r="A68" s="4">
        <v>68511</v>
      </c>
      <c r="B68" s="4">
        <v>68512</v>
      </c>
      <c r="C68" s="5">
        <v>35402</v>
      </c>
      <c r="D68" s="5">
        <v>35404</v>
      </c>
      <c r="I68" s="2"/>
      <c r="J68" s="28" t="s">
        <v>8</v>
      </c>
      <c r="K68" s="28"/>
      <c r="L68" s="28"/>
      <c r="M68" s="28"/>
      <c r="N68" s="28"/>
      <c r="O68" s="28"/>
      <c r="P68" s="28"/>
      <c r="Q68" s="28"/>
    </row>
    <row r="69" spans="1:37" ht="14.4">
      <c r="A69" s="4">
        <v>70476</v>
      </c>
      <c r="B69" s="4">
        <v>70477</v>
      </c>
      <c r="C69" s="5">
        <v>34352</v>
      </c>
      <c r="D69" s="5">
        <v>34353</v>
      </c>
      <c r="I69" s="2"/>
      <c r="J69" s="27" t="s">
        <v>10</v>
      </c>
      <c r="K69" s="27"/>
      <c r="L69" s="29" t="s">
        <v>1</v>
      </c>
      <c r="M69" s="29"/>
      <c r="N69" s="29" t="s">
        <v>2</v>
      </c>
      <c r="O69" s="29"/>
      <c r="P69" s="29" t="s">
        <v>0</v>
      </c>
      <c r="Q69" s="29"/>
    </row>
    <row r="70" spans="1:37" ht="28.8">
      <c r="A70" s="4">
        <v>70360</v>
      </c>
      <c r="B70" s="4">
        <v>70363</v>
      </c>
      <c r="C70" s="5">
        <v>34833</v>
      </c>
      <c r="D70" s="5">
        <v>34834</v>
      </c>
      <c r="I70" s="2"/>
      <c r="J70" s="2" t="s">
        <v>3</v>
      </c>
      <c r="K70" s="2" t="s">
        <v>4</v>
      </c>
      <c r="L70" s="2" t="s">
        <v>3</v>
      </c>
      <c r="M70" s="2" t="s">
        <v>4</v>
      </c>
      <c r="N70" s="2" t="s">
        <v>3</v>
      </c>
      <c r="O70" s="2" t="s">
        <v>4</v>
      </c>
      <c r="P70" s="2" t="s">
        <v>3</v>
      </c>
      <c r="Q70" s="2" t="s">
        <v>4</v>
      </c>
    </row>
    <row r="71" spans="1:37">
      <c r="A71" s="4">
        <v>70668</v>
      </c>
      <c r="B71" s="4">
        <v>70669</v>
      </c>
      <c r="C71" s="5">
        <v>34465</v>
      </c>
      <c r="D71" s="5">
        <v>34467</v>
      </c>
      <c r="I71" s="4" t="s">
        <v>22</v>
      </c>
      <c r="J71" s="4">
        <v>1558</v>
      </c>
      <c r="K71" s="4">
        <v>1557</v>
      </c>
      <c r="L71" s="8">
        <f t="shared" ref="L71:L80" si="15">U4-$J71</f>
        <v>381</v>
      </c>
      <c r="M71" s="8">
        <f t="shared" ref="M71:M80" si="16">V4-$K71</f>
        <v>381</v>
      </c>
      <c r="N71" s="8">
        <f t="shared" ref="N71:N80" si="17">W4-$J71</f>
        <v>1637</v>
      </c>
      <c r="O71" s="8">
        <f t="shared" ref="O71:O80" si="18">X4-$K71</f>
        <v>1637</v>
      </c>
      <c r="P71" s="8">
        <f t="shared" ref="P71:P80" si="19">Y4-$J71</f>
        <v>1628</v>
      </c>
      <c r="Q71" s="8">
        <f t="shared" ref="Q71:Q80" si="20">Z4-$K71</f>
        <v>1629</v>
      </c>
    </row>
    <row r="72" spans="1:37">
      <c r="A72" s="4">
        <v>68661</v>
      </c>
      <c r="B72" s="4">
        <v>68663</v>
      </c>
      <c r="C72" s="5">
        <v>35343</v>
      </c>
      <c r="D72" s="5">
        <v>35344</v>
      </c>
      <c r="I72" s="4" t="s">
        <v>23</v>
      </c>
      <c r="J72" s="4">
        <v>1560</v>
      </c>
      <c r="K72" s="4">
        <v>1559</v>
      </c>
      <c r="L72" s="8">
        <f t="shared" si="15"/>
        <v>371</v>
      </c>
      <c r="M72" s="8">
        <f t="shared" si="16"/>
        <v>371</v>
      </c>
      <c r="N72" s="8">
        <f t="shared" si="17"/>
        <v>1595</v>
      </c>
      <c r="O72" s="8">
        <f t="shared" si="18"/>
        <v>1596</v>
      </c>
      <c r="P72" s="8">
        <f t="shared" si="19"/>
        <v>1640</v>
      </c>
      <c r="Q72" s="8">
        <f t="shared" si="20"/>
        <v>1641</v>
      </c>
    </row>
    <row r="73" spans="1:37">
      <c r="A73" s="4">
        <v>70247</v>
      </c>
      <c r="B73" s="4">
        <v>70249</v>
      </c>
      <c r="C73" s="5">
        <v>35624</v>
      </c>
      <c r="D73" s="5">
        <v>35625</v>
      </c>
      <c r="I73" s="4" t="s">
        <v>24</v>
      </c>
      <c r="J73" s="4">
        <v>1557</v>
      </c>
      <c r="K73" s="4">
        <v>1555</v>
      </c>
      <c r="L73" s="8">
        <f t="shared" si="15"/>
        <v>360</v>
      </c>
      <c r="M73" s="8">
        <f t="shared" si="16"/>
        <v>361</v>
      </c>
      <c r="N73" s="8">
        <f t="shared" si="17"/>
        <v>1593</v>
      </c>
      <c r="O73" s="8">
        <f t="shared" si="18"/>
        <v>1595</v>
      </c>
      <c r="P73" s="8">
        <f t="shared" si="19"/>
        <v>1630</v>
      </c>
      <c r="Q73" s="8">
        <f t="shared" si="20"/>
        <v>1632</v>
      </c>
    </row>
    <row r="74" spans="1:37">
      <c r="A74" s="4">
        <v>68422</v>
      </c>
      <c r="B74" s="4">
        <v>68423</v>
      </c>
      <c r="C74" s="5">
        <v>35649</v>
      </c>
      <c r="D74" s="5">
        <v>35651</v>
      </c>
      <c r="I74" s="4" t="s">
        <v>25</v>
      </c>
      <c r="J74" s="4">
        <v>1560</v>
      </c>
      <c r="K74" s="4">
        <v>1559</v>
      </c>
      <c r="L74" s="8">
        <f t="shared" si="15"/>
        <v>374</v>
      </c>
      <c r="M74" s="8">
        <f t="shared" si="16"/>
        <v>375</v>
      </c>
      <c r="N74" s="8">
        <f t="shared" si="17"/>
        <v>1574</v>
      </c>
      <c r="O74" s="8">
        <f t="shared" si="18"/>
        <v>1575</v>
      </c>
      <c r="P74" s="8">
        <f t="shared" si="19"/>
        <v>1625</v>
      </c>
      <c r="Q74" s="8">
        <f t="shared" si="20"/>
        <v>1626</v>
      </c>
    </row>
    <row r="75" spans="1:37">
      <c r="I75" s="4" t="s">
        <v>26</v>
      </c>
      <c r="J75" s="4">
        <v>1553</v>
      </c>
      <c r="K75" s="4">
        <v>1552</v>
      </c>
      <c r="L75" s="8">
        <f t="shared" si="15"/>
        <v>368</v>
      </c>
      <c r="M75" s="8">
        <f t="shared" si="16"/>
        <v>369</v>
      </c>
      <c r="N75" s="8">
        <f t="shared" si="17"/>
        <v>1598</v>
      </c>
      <c r="O75" s="8">
        <f t="shared" si="18"/>
        <v>1599</v>
      </c>
      <c r="P75" s="8">
        <f t="shared" si="19"/>
        <v>1632</v>
      </c>
      <c r="Q75" s="8">
        <f t="shared" si="20"/>
        <v>1632</v>
      </c>
    </row>
    <row r="76" spans="1:37">
      <c r="I76" s="4" t="s">
        <v>27</v>
      </c>
      <c r="J76" s="4">
        <v>1560</v>
      </c>
      <c r="K76" s="4">
        <v>1558</v>
      </c>
      <c r="L76" s="8">
        <f t="shared" si="15"/>
        <v>372</v>
      </c>
      <c r="M76" s="8">
        <f t="shared" si="16"/>
        <v>373</v>
      </c>
      <c r="N76" s="8">
        <f t="shared" si="17"/>
        <v>1622</v>
      </c>
      <c r="O76" s="8">
        <f t="shared" si="18"/>
        <v>1623</v>
      </c>
      <c r="P76" s="8">
        <f t="shared" si="19"/>
        <v>1634</v>
      </c>
      <c r="Q76" s="8">
        <f t="shared" si="20"/>
        <v>1635</v>
      </c>
    </row>
    <row r="77" spans="1:37">
      <c r="I77" s="4" t="s">
        <v>28</v>
      </c>
      <c r="J77" s="4">
        <v>1563</v>
      </c>
      <c r="K77" s="4">
        <v>1563</v>
      </c>
      <c r="L77" s="8">
        <f t="shared" si="15"/>
        <v>367</v>
      </c>
      <c r="M77" s="8">
        <f t="shared" si="16"/>
        <v>366</v>
      </c>
      <c r="N77" s="8">
        <f t="shared" si="17"/>
        <v>1591</v>
      </c>
      <c r="O77" s="8">
        <f t="shared" si="18"/>
        <v>1591</v>
      </c>
      <c r="P77" s="8">
        <f t="shared" si="19"/>
        <v>1622</v>
      </c>
      <c r="Q77" s="8">
        <f t="shared" si="20"/>
        <v>1621</v>
      </c>
    </row>
    <row r="78" spans="1:37">
      <c r="I78" s="4" t="s">
        <v>29</v>
      </c>
      <c r="J78" s="4">
        <v>1562</v>
      </c>
      <c r="K78" s="4">
        <v>1561</v>
      </c>
      <c r="L78" s="8">
        <f t="shared" si="15"/>
        <v>374</v>
      </c>
      <c r="M78" s="8">
        <f t="shared" si="16"/>
        <v>374</v>
      </c>
      <c r="N78" s="8">
        <f t="shared" si="17"/>
        <v>1584</v>
      </c>
      <c r="O78" s="8">
        <f t="shared" si="18"/>
        <v>1585</v>
      </c>
      <c r="P78" s="8">
        <f t="shared" si="19"/>
        <v>1628</v>
      </c>
      <c r="Q78" s="8">
        <f t="shared" si="20"/>
        <v>1629</v>
      </c>
    </row>
    <row r="79" spans="1:37">
      <c r="I79" s="4" t="s">
        <v>30</v>
      </c>
      <c r="J79" s="4">
        <v>1561</v>
      </c>
      <c r="K79" s="4">
        <v>1560</v>
      </c>
      <c r="L79" s="8">
        <f t="shared" si="15"/>
        <v>375</v>
      </c>
      <c r="M79" s="8">
        <f t="shared" si="16"/>
        <v>376</v>
      </c>
      <c r="N79" s="8">
        <f t="shared" si="17"/>
        <v>1610</v>
      </c>
      <c r="O79" s="8">
        <f t="shared" si="18"/>
        <v>1610</v>
      </c>
      <c r="P79" s="8">
        <f t="shared" si="19"/>
        <v>1620</v>
      </c>
      <c r="Q79" s="8">
        <f t="shared" si="20"/>
        <v>1621</v>
      </c>
    </row>
    <row r="80" spans="1:37">
      <c r="I80" s="4" t="s">
        <v>31</v>
      </c>
      <c r="J80" s="4">
        <v>1560</v>
      </c>
      <c r="K80" s="4">
        <v>1558</v>
      </c>
      <c r="L80" s="8">
        <f t="shared" si="15"/>
        <v>372</v>
      </c>
      <c r="M80" s="8">
        <f t="shared" si="16"/>
        <v>373</v>
      </c>
      <c r="N80" s="8">
        <f t="shared" si="17"/>
        <v>1625</v>
      </c>
      <c r="O80" s="8">
        <f t="shared" si="18"/>
        <v>1625</v>
      </c>
      <c r="P80" s="8">
        <f t="shared" si="19"/>
        <v>1606</v>
      </c>
      <c r="Q80" s="8">
        <f t="shared" si="20"/>
        <v>1608</v>
      </c>
    </row>
    <row r="81" spans="9:17" ht="14.4">
      <c r="I81" s="3" t="s">
        <v>37</v>
      </c>
      <c r="J81" s="3">
        <f>SUM(J71:J80)/10</f>
        <v>1559.4</v>
      </c>
      <c r="K81" s="3">
        <f>SUM(K71:K80)/10</f>
        <v>1558.2</v>
      </c>
      <c r="L81" s="7">
        <f>((SUM(L71:L80)/10))</f>
        <v>371.4</v>
      </c>
      <c r="M81" s="7">
        <f>((SUM(M71:M80)/10)- $S81)</f>
        <v>371.9</v>
      </c>
      <c r="N81" s="7">
        <f>((SUM(N71:N80)/10)- $S81)</f>
        <v>1602.9</v>
      </c>
      <c r="O81" s="7">
        <f>((SUM(O71:O80)/10)- $S81)</f>
        <v>1603.6</v>
      </c>
      <c r="P81" s="7">
        <f>((SUM(P71:P80)/10)- $S81)</f>
        <v>1626.5</v>
      </c>
      <c r="Q81" s="7">
        <f>((SUM(Q71:Q80)/10)- $S81)</f>
        <v>1627.4</v>
      </c>
    </row>
  </sheetData>
  <mergeCells count="85">
    <mergeCell ref="AH47:AI47"/>
    <mergeCell ref="AD47:AE47"/>
    <mergeCell ref="AF47:AG47"/>
    <mergeCell ref="N47:O47"/>
    <mergeCell ref="J47:K47"/>
    <mergeCell ref="Y47:Z47"/>
    <mergeCell ref="U47:V47"/>
    <mergeCell ref="AB47:AC47"/>
    <mergeCell ref="W47:X47"/>
    <mergeCell ref="S47:T47"/>
    <mergeCell ref="AB32:AC32"/>
    <mergeCell ref="A46:H46"/>
    <mergeCell ref="J46:Q46"/>
    <mergeCell ref="S46:Z46"/>
    <mergeCell ref="AB46:AI46"/>
    <mergeCell ref="W32:X32"/>
    <mergeCell ref="S32:T32"/>
    <mergeCell ref="AH32:AI32"/>
    <mergeCell ref="AD32:AE32"/>
    <mergeCell ref="AF32:AG32"/>
    <mergeCell ref="L32:M32"/>
    <mergeCell ref="N32:O32"/>
    <mergeCell ref="J32:K32"/>
    <mergeCell ref="Y32:Z32"/>
    <mergeCell ref="U32:V32"/>
    <mergeCell ref="G32:H32"/>
    <mergeCell ref="AD17:AE17"/>
    <mergeCell ref="AF17:AG17"/>
    <mergeCell ref="AB17:AC17"/>
    <mergeCell ref="J31:Q31"/>
    <mergeCell ref="S31:Z31"/>
    <mergeCell ref="AB31:AI31"/>
    <mergeCell ref="AH17:AI17"/>
    <mergeCell ref="A16:H16"/>
    <mergeCell ref="J16:Q16"/>
    <mergeCell ref="S16:Z16"/>
    <mergeCell ref="AB16:AI16"/>
    <mergeCell ref="G17:H17"/>
    <mergeCell ref="C17:D17"/>
    <mergeCell ref="E17:F17"/>
    <mergeCell ref="A17:B17"/>
    <mergeCell ref="P17:Q17"/>
    <mergeCell ref="L17:M17"/>
    <mergeCell ref="N17:O17"/>
    <mergeCell ref="J17:K17"/>
    <mergeCell ref="Y17:Z17"/>
    <mergeCell ref="U17:V17"/>
    <mergeCell ref="W17:X17"/>
    <mergeCell ref="S17:T17"/>
    <mergeCell ref="S1:Z1"/>
    <mergeCell ref="AB1:AI1"/>
    <mergeCell ref="Y2:Z2"/>
    <mergeCell ref="U2:V2"/>
    <mergeCell ref="W2:X2"/>
    <mergeCell ref="S2:T2"/>
    <mergeCell ref="AH2:AI2"/>
    <mergeCell ref="AD2:AE2"/>
    <mergeCell ref="AF2:AG2"/>
    <mergeCell ref="AB2:AC2"/>
    <mergeCell ref="J1:Q1"/>
    <mergeCell ref="P2:Q2"/>
    <mergeCell ref="L2:M2"/>
    <mergeCell ref="N2:O2"/>
    <mergeCell ref="J2:K2"/>
    <mergeCell ref="A1:H1"/>
    <mergeCell ref="G2:H2"/>
    <mergeCell ref="C2:D2"/>
    <mergeCell ref="E2:F2"/>
    <mergeCell ref="A2:B2"/>
    <mergeCell ref="A47:B47"/>
    <mergeCell ref="A32:B32"/>
    <mergeCell ref="A31:H31"/>
    <mergeCell ref="J68:Q68"/>
    <mergeCell ref="J69:K69"/>
    <mergeCell ref="L69:M69"/>
    <mergeCell ref="N69:O69"/>
    <mergeCell ref="P69:Q69"/>
    <mergeCell ref="C32:D32"/>
    <mergeCell ref="E32:F32"/>
    <mergeCell ref="P32:Q32"/>
    <mergeCell ref="G47:H47"/>
    <mergeCell ref="C47:D47"/>
    <mergeCell ref="E47:F47"/>
    <mergeCell ref="P47:Q47"/>
    <mergeCell ref="L47:M47"/>
  </mergeCells>
  <phoneticPr fontId="2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631E2-C0A5-4DE2-AD2C-5711C066E515}">
  <dimension ref="A1:AI63"/>
  <sheetViews>
    <sheetView topLeftCell="G42" workbookViewId="0">
      <selection activeCell="J50" sqref="J50:Q63"/>
    </sheetView>
  </sheetViews>
  <sheetFormatPr defaultRowHeight="13.8"/>
  <sheetData>
    <row r="1" spans="1:35">
      <c r="A1" s="28" t="s">
        <v>5</v>
      </c>
      <c r="B1" s="28"/>
      <c r="C1" s="28"/>
      <c r="D1" s="28"/>
      <c r="E1" s="28"/>
      <c r="F1" s="28"/>
      <c r="G1" s="28"/>
      <c r="H1" s="28"/>
      <c r="I1" s="1"/>
      <c r="J1" s="28" t="s">
        <v>7</v>
      </c>
      <c r="K1" s="28"/>
      <c r="L1" s="28"/>
      <c r="M1" s="28"/>
      <c r="N1" s="28"/>
      <c r="O1" s="28"/>
      <c r="P1" s="28"/>
      <c r="Q1" s="28"/>
      <c r="R1" s="1"/>
      <c r="S1" s="28" t="s">
        <v>8</v>
      </c>
      <c r="T1" s="28"/>
      <c r="U1" s="28"/>
      <c r="V1" s="28"/>
      <c r="W1" s="28"/>
      <c r="X1" s="28"/>
      <c r="Y1" s="28"/>
      <c r="Z1" s="28"/>
      <c r="AB1" s="28" t="s">
        <v>9</v>
      </c>
      <c r="AC1" s="28"/>
      <c r="AD1" s="28"/>
      <c r="AE1" s="28"/>
      <c r="AF1" s="28"/>
      <c r="AG1" s="28"/>
      <c r="AH1" s="28"/>
      <c r="AI1" s="28"/>
    </row>
    <row r="2" spans="1:35" ht="14.4">
      <c r="A2" s="27" t="s">
        <v>10</v>
      </c>
      <c r="B2" s="27"/>
      <c r="C2" s="29" t="s">
        <v>1</v>
      </c>
      <c r="D2" s="29"/>
      <c r="E2" s="29" t="s">
        <v>2</v>
      </c>
      <c r="F2" s="29"/>
      <c r="G2" s="29" t="s">
        <v>0</v>
      </c>
      <c r="H2" s="29"/>
      <c r="I2" s="1"/>
      <c r="J2" s="27" t="s">
        <v>10</v>
      </c>
      <c r="K2" s="27"/>
      <c r="L2" s="29" t="s">
        <v>1</v>
      </c>
      <c r="M2" s="29"/>
      <c r="N2" s="29" t="s">
        <v>2</v>
      </c>
      <c r="O2" s="29"/>
      <c r="P2" s="29" t="s">
        <v>0</v>
      </c>
      <c r="Q2" s="29"/>
      <c r="R2" s="1"/>
      <c r="S2" s="27" t="s">
        <v>10</v>
      </c>
      <c r="T2" s="27"/>
      <c r="U2" s="29" t="s">
        <v>1</v>
      </c>
      <c r="V2" s="29"/>
      <c r="W2" s="29" t="s">
        <v>2</v>
      </c>
      <c r="X2" s="29"/>
      <c r="Y2" s="29" t="s">
        <v>0</v>
      </c>
      <c r="Z2" s="29"/>
      <c r="AB2" s="27" t="s">
        <v>10</v>
      </c>
      <c r="AC2" s="27"/>
      <c r="AD2" s="29" t="s">
        <v>1</v>
      </c>
      <c r="AE2" s="29"/>
      <c r="AF2" s="29" t="s">
        <v>2</v>
      </c>
      <c r="AG2" s="29"/>
      <c r="AH2" s="29" t="s">
        <v>0</v>
      </c>
      <c r="AI2" s="29"/>
    </row>
    <row r="3" spans="1:35" ht="28.8">
      <c r="A3" s="2" t="s">
        <v>3</v>
      </c>
      <c r="B3" s="2" t="s">
        <v>4</v>
      </c>
      <c r="C3" s="2" t="s">
        <v>3</v>
      </c>
      <c r="D3" s="2" t="s">
        <v>4</v>
      </c>
      <c r="E3" s="2" t="s">
        <v>3</v>
      </c>
      <c r="F3" s="2" t="s">
        <v>4</v>
      </c>
      <c r="G3" s="2" t="s">
        <v>3</v>
      </c>
      <c r="H3" s="2" t="s">
        <v>4</v>
      </c>
      <c r="I3" s="1"/>
      <c r="J3" s="2" t="s">
        <v>3</v>
      </c>
      <c r="K3" s="2" t="s">
        <v>4</v>
      </c>
      <c r="L3" s="2" t="s">
        <v>3</v>
      </c>
      <c r="M3" s="2" t="s">
        <v>4</v>
      </c>
      <c r="N3" s="2" t="s">
        <v>3</v>
      </c>
      <c r="O3" s="2" t="s">
        <v>4</v>
      </c>
      <c r="P3" s="2" t="s">
        <v>3</v>
      </c>
      <c r="Q3" s="2" t="s">
        <v>4</v>
      </c>
      <c r="R3" s="1"/>
      <c r="S3" s="2" t="s">
        <v>3</v>
      </c>
      <c r="T3" s="2" t="s">
        <v>4</v>
      </c>
      <c r="U3" s="2" t="s">
        <v>3</v>
      </c>
      <c r="V3" s="2" t="s">
        <v>4</v>
      </c>
      <c r="W3" s="2" t="s">
        <v>3</v>
      </c>
      <c r="X3" s="2" t="s">
        <v>4</v>
      </c>
      <c r="Y3" s="2" t="s">
        <v>3</v>
      </c>
      <c r="Z3" s="2" t="s">
        <v>4</v>
      </c>
      <c r="AB3" s="2" t="s">
        <v>3</v>
      </c>
      <c r="AC3" s="2" t="s">
        <v>4</v>
      </c>
      <c r="AD3" s="2" t="s">
        <v>3</v>
      </c>
      <c r="AE3" s="2" t="s">
        <v>4</v>
      </c>
      <c r="AF3" s="2" t="s">
        <v>3</v>
      </c>
      <c r="AG3" s="2" t="s">
        <v>4</v>
      </c>
      <c r="AH3" s="2" t="s">
        <v>3</v>
      </c>
      <c r="AI3" s="2" t="s">
        <v>4</v>
      </c>
    </row>
    <row r="4" spans="1:35">
      <c r="A4" s="4">
        <f>TablesMQTT!A4</f>
        <v>18550</v>
      </c>
      <c r="B4" s="4">
        <f>TablesMQTT!B4</f>
        <v>18549</v>
      </c>
      <c r="C4" s="8">
        <f>TablesMQTT!C4-A4</f>
        <v>707</v>
      </c>
      <c r="D4" s="8">
        <f>TablesMQTT!D4-B4</f>
        <v>707</v>
      </c>
      <c r="E4" s="8">
        <f>TablesMQTT!E4-$A4</f>
        <v>12951</v>
      </c>
      <c r="F4" s="8">
        <f>TablesMQTT!F4-$B4</f>
        <v>12953</v>
      </c>
      <c r="G4" s="8">
        <f>TablesMQTT!G4-$A4</f>
        <v>13179</v>
      </c>
      <c r="H4" s="8">
        <f>TablesMQTT!H4-$B4</f>
        <v>13210</v>
      </c>
      <c r="I4" s="4"/>
      <c r="J4" s="4">
        <f>TablesMQTT!J4</f>
        <v>9145</v>
      </c>
      <c r="K4" s="4">
        <f>TablesMQTT!K4</f>
        <v>9144</v>
      </c>
      <c r="L4" s="8">
        <f>TablesMQTT!L4-$J4</f>
        <v>507</v>
      </c>
      <c r="M4" s="8">
        <f>TablesMQTT!M4-$K4</f>
        <v>508</v>
      </c>
      <c r="N4" s="8">
        <f>TablesMQTT!N4-$J4</f>
        <v>6631</v>
      </c>
      <c r="O4" s="8">
        <f>TablesMQTT!O4-$K4</f>
        <v>6632</v>
      </c>
      <c r="P4" s="8">
        <f>TablesMQTT!P4-$J4</f>
        <v>6749</v>
      </c>
      <c r="Q4" s="8">
        <f>TablesMQTT!Q4-$K4</f>
        <v>6751</v>
      </c>
      <c r="R4" s="4"/>
      <c r="S4" s="4">
        <f>TablesMQTT!S4</f>
        <v>1841</v>
      </c>
      <c r="T4" s="4">
        <f>TablesMQTT!T4</f>
        <v>1839</v>
      </c>
      <c r="U4" s="8">
        <f>TablesMQTT!U4-$S4</f>
        <v>98</v>
      </c>
      <c r="V4" s="8">
        <f>TablesMQTT!V4-$T4</f>
        <v>99</v>
      </c>
      <c r="W4" s="8">
        <f>TablesMQTT!W4-$S4</f>
        <v>1354</v>
      </c>
      <c r="X4" s="8">
        <f>TablesMQTT!X4-$T4</f>
        <v>1355</v>
      </c>
      <c r="Y4" s="8">
        <f>TablesMQTT!Y4-$S4</f>
        <v>1345</v>
      </c>
      <c r="Z4" s="8">
        <f>TablesMQTT!Z4-$T4</f>
        <v>1347</v>
      </c>
      <c r="AB4" s="4">
        <f>TablesMQTT!AB4</f>
        <v>183</v>
      </c>
      <c r="AC4" s="4">
        <f>TablesMQTT!AC4</f>
        <v>184</v>
      </c>
      <c r="AD4" s="8">
        <f>TablesMQTT!AD4-$AB4</f>
        <v>10</v>
      </c>
      <c r="AE4" s="8">
        <f>TablesMQTT!AE4-$AC4</f>
        <v>9</v>
      </c>
      <c r="AF4" s="8">
        <f>TablesMQTT!AF4-$AB4</f>
        <v>139</v>
      </c>
      <c r="AG4" s="8">
        <f>TablesMQTT!AG4-$AC4</f>
        <v>138</v>
      </c>
      <c r="AH4" s="8">
        <f>TablesMQTT!AH4-$AB4</f>
        <v>128</v>
      </c>
      <c r="AI4" s="8">
        <f>TablesMQTT!AI4-$AC4</f>
        <v>127</v>
      </c>
    </row>
    <row r="5" spans="1:35">
      <c r="A5" s="4">
        <f>TablesMQTT!A5</f>
        <v>18368</v>
      </c>
      <c r="B5" s="4">
        <f>TablesMQTT!B5</f>
        <v>18367</v>
      </c>
      <c r="C5" s="8">
        <f>TablesMQTT!C5-A5</f>
        <v>1079</v>
      </c>
      <c r="D5" s="8">
        <f>TablesMQTT!D5-B5</f>
        <v>1079</v>
      </c>
      <c r="E5" s="8">
        <f>TablesMQTT!E5-$A5</f>
        <v>13325</v>
      </c>
      <c r="F5" s="8">
        <f>TablesMQTT!F5-$B5</f>
        <v>13329</v>
      </c>
      <c r="G5" s="8">
        <f>TablesMQTT!G5-$A5</f>
        <v>13461</v>
      </c>
      <c r="H5" s="8">
        <f>TablesMQTT!H5-$B5</f>
        <v>13464</v>
      </c>
      <c r="I5" s="4"/>
      <c r="J5" s="4">
        <f>TablesMQTT!J5</f>
        <v>9240</v>
      </c>
      <c r="K5" s="4">
        <f>TablesMQTT!K5</f>
        <v>9240</v>
      </c>
      <c r="L5" s="8">
        <f>TablesMQTT!L5-$J5</f>
        <v>416</v>
      </c>
      <c r="M5" s="8">
        <f>TablesMQTT!M5-$K5</f>
        <v>415</v>
      </c>
      <c r="N5" s="8">
        <f>TablesMQTT!N5-$J5</f>
        <v>6554</v>
      </c>
      <c r="O5" s="8">
        <f>TablesMQTT!O5-$K5</f>
        <v>6555</v>
      </c>
      <c r="P5" s="8">
        <f>TablesMQTT!P5-$J5</f>
        <v>6617</v>
      </c>
      <c r="Q5" s="8">
        <f>TablesMQTT!Q5-$K5</f>
        <v>6616</v>
      </c>
      <c r="R5" s="4"/>
      <c r="S5" s="4">
        <f>TablesMQTT!S5</f>
        <v>1866</v>
      </c>
      <c r="T5" s="4">
        <f>TablesMQTT!T5</f>
        <v>1864</v>
      </c>
      <c r="U5" s="8">
        <f>TablesMQTT!U5-$S5</f>
        <v>65</v>
      </c>
      <c r="V5" s="8">
        <f>TablesMQTT!V5-$T5</f>
        <v>66</v>
      </c>
      <c r="W5" s="8">
        <f>TablesMQTT!W5-$S5</f>
        <v>1289</v>
      </c>
      <c r="X5" s="8">
        <f>TablesMQTT!X5-$T5</f>
        <v>1291</v>
      </c>
      <c r="Y5" s="8">
        <f>TablesMQTT!Y5-$S5</f>
        <v>1334</v>
      </c>
      <c r="Z5" s="8">
        <f>TablesMQTT!Z5-$T5</f>
        <v>1336</v>
      </c>
      <c r="AB5" s="4">
        <f>TablesMQTT!AB5</f>
        <v>184</v>
      </c>
      <c r="AC5" s="4">
        <f>TablesMQTT!AC5</f>
        <v>183</v>
      </c>
      <c r="AD5" s="8">
        <f>TablesMQTT!AD5-$AB5</f>
        <v>6</v>
      </c>
      <c r="AE5" s="8">
        <f>TablesMQTT!AE5-$AC5</f>
        <v>8</v>
      </c>
      <c r="AF5" s="8">
        <f>TablesMQTT!AF5-$AB5</f>
        <v>129</v>
      </c>
      <c r="AG5" s="8">
        <f>TablesMQTT!AG5-$AC5</f>
        <v>129</v>
      </c>
      <c r="AH5" s="8">
        <f>TablesMQTT!AH5-$AB5</f>
        <v>143</v>
      </c>
      <c r="AI5" s="8">
        <f>TablesMQTT!AI5-$AC5</f>
        <v>144</v>
      </c>
    </row>
    <row r="6" spans="1:35">
      <c r="A6" s="4">
        <f>TablesMQTT!A6</f>
        <v>18533</v>
      </c>
      <c r="B6" s="4">
        <f>TablesMQTT!B6</f>
        <v>18532</v>
      </c>
      <c r="C6" s="8">
        <f>TablesMQTT!C6-A6</f>
        <v>803</v>
      </c>
      <c r="D6" s="8">
        <f>TablesMQTT!D6-B6</f>
        <v>804</v>
      </c>
      <c r="E6" s="8">
        <f>TablesMQTT!E6-$A6</f>
        <v>12886</v>
      </c>
      <c r="F6" s="8">
        <f>TablesMQTT!F6-$B6</f>
        <v>12889</v>
      </c>
      <c r="G6" s="8">
        <f>TablesMQTT!G6-$A6</f>
        <v>13269</v>
      </c>
      <c r="H6" s="8">
        <f>TablesMQTT!H6-$B6</f>
        <v>13272</v>
      </c>
      <c r="I6" s="4"/>
      <c r="J6" s="4">
        <f>TablesMQTT!J6</f>
        <v>9235</v>
      </c>
      <c r="K6" s="4">
        <f>TablesMQTT!K6</f>
        <v>9234</v>
      </c>
      <c r="L6" s="8">
        <f>TablesMQTT!L6-$J6</f>
        <v>408</v>
      </c>
      <c r="M6" s="8">
        <f>TablesMQTT!M6-$K6</f>
        <v>408</v>
      </c>
      <c r="N6" s="8">
        <f>TablesMQTT!N6-$J6</f>
        <v>6507</v>
      </c>
      <c r="O6" s="8">
        <f>TablesMQTT!O6-$K6</f>
        <v>6507</v>
      </c>
      <c r="P6" s="8">
        <f>TablesMQTT!P6-$J6</f>
        <v>6733</v>
      </c>
      <c r="Q6" s="8">
        <f>TablesMQTT!Q6-$K6</f>
        <v>6734</v>
      </c>
      <c r="R6" s="4"/>
      <c r="S6" s="4">
        <f>TablesMQTT!S6</f>
        <v>1836</v>
      </c>
      <c r="T6" s="4">
        <f>TablesMQTT!T6</f>
        <v>1835</v>
      </c>
      <c r="U6" s="8">
        <f>TablesMQTT!U6-$S6</f>
        <v>81</v>
      </c>
      <c r="V6" s="8">
        <f>TablesMQTT!V6-$T6</f>
        <v>81</v>
      </c>
      <c r="W6" s="8">
        <f>TablesMQTT!W6-$S6</f>
        <v>1314</v>
      </c>
      <c r="X6" s="8">
        <f>TablesMQTT!X6-$T6</f>
        <v>1315</v>
      </c>
      <c r="Y6" s="8">
        <f>TablesMQTT!Y6-$S6</f>
        <v>1351</v>
      </c>
      <c r="Z6" s="8">
        <f>TablesMQTT!Z6-$T6</f>
        <v>1352</v>
      </c>
      <c r="AB6" s="4">
        <f>TablesMQTT!AB6</f>
        <v>181</v>
      </c>
      <c r="AC6" s="4">
        <f>TablesMQTT!AC6</f>
        <v>180</v>
      </c>
      <c r="AD6" s="8">
        <f>TablesMQTT!AD6-$AB6</f>
        <v>7</v>
      </c>
      <c r="AE6" s="8">
        <f>TablesMQTT!AE6-$AC6</f>
        <v>8</v>
      </c>
      <c r="AF6" s="8">
        <f>TablesMQTT!AF6-$AB6</f>
        <v>136</v>
      </c>
      <c r="AG6" s="8">
        <f>TablesMQTT!AG6-$AC6</f>
        <v>137</v>
      </c>
      <c r="AH6" s="8">
        <f>TablesMQTT!AH6-$AB6</f>
        <v>142</v>
      </c>
      <c r="AI6" s="8">
        <f>TablesMQTT!AI6-$AC6</f>
        <v>143</v>
      </c>
    </row>
    <row r="7" spans="1:35">
      <c r="A7" s="4">
        <f>TablesMQTT!A7</f>
        <v>18539</v>
      </c>
      <c r="B7" s="4">
        <f>TablesMQTT!B7</f>
        <v>18539</v>
      </c>
      <c r="C7" s="8">
        <f>TablesMQTT!C7-A7</f>
        <v>685</v>
      </c>
      <c r="D7" s="8">
        <f>TablesMQTT!D7-B7</f>
        <v>683</v>
      </c>
      <c r="E7" s="8">
        <f>TablesMQTT!E7-$A7</f>
        <v>12897</v>
      </c>
      <c r="F7" s="8">
        <f>TablesMQTT!F7-$B7</f>
        <v>12899</v>
      </c>
      <c r="G7" s="8">
        <f>TablesMQTT!G7-$A7</f>
        <v>13032</v>
      </c>
      <c r="H7" s="8">
        <f>TablesMQTT!H7-$B7</f>
        <v>13033</v>
      </c>
      <c r="I7" s="4"/>
      <c r="J7" s="4">
        <f>TablesMQTT!J7</f>
        <v>9262</v>
      </c>
      <c r="K7" s="4">
        <f>TablesMQTT!K7</f>
        <v>9261</v>
      </c>
      <c r="L7" s="8">
        <f>TablesMQTT!L7-$J7</f>
        <v>382</v>
      </c>
      <c r="M7" s="8">
        <f>TablesMQTT!M7-$K7</f>
        <v>382</v>
      </c>
      <c r="N7" s="8">
        <f>TablesMQTT!N7-$J7</f>
        <v>6516</v>
      </c>
      <c r="O7" s="8">
        <f>TablesMQTT!O7-$K7</f>
        <v>6517</v>
      </c>
      <c r="P7" s="8">
        <f>TablesMQTT!P7-$J7</f>
        <v>6665</v>
      </c>
      <c r="Q7" s="8">
        <f>TablesMQTT!Q7-$K7</f>
        <v>6665</v>
      </c>
      <c r="R7" s="4"/>
      <c r="S7" s="4">
        <f>TablesMQTT!S7</f>
        <v>1856</v>
      </c>
      <c r="T7" s="4">
        <f>TablesMQTT!T7</f>
        <v>1855</v>
      </c>
      <c r="U7" s="8">
        <f>TablesMQTT!U7-$S7</f>
        <v>78</v>
      </c>
      <c r="V7" s="8">
        <f>TablesMQTT!V7-$T7</f>
        <v>79</v>
      </c>
      <c r="W7" s="8">
        <f>TablesMQTT!W7-$S7</f>
        <v>1278</v>
      </c>
      <c r="X7" s="8">
        <f>TablesMQTT!X7-$T7</f>
        <v>1279</v>
      </c>
      <c r="Y7" s="8">
        <f>TablesMQTT!Y7-$S7</f>
        <v>1329</v>
      </c>
      <c r="Z7" s="8">
        <f>TablesMQTT!Z7-$T7</f>
        <v>1330</v>
      </c>
      <c r="AB7" s="4">
        <f>TablesMQTT!AB7</f>
        <v>184</v>
      </c>
      <c r="AC7" s="4">
        <f>TablesMQTT!AC7</f>
        <v>183</v>
      </c>
      <c r="AD7" s="8">
        <f>TablesMQTT!AD7-$AB7</f>
        <v>6</v>
      </c>
      <c r="AE7" s="8">
        <f>TablesMQTT!AE7-$AC7</f>
        <v>7</v>
      </c>
      <c r="AF7" s="8">
        <f>TablesMQTT!AF7-$AB7</f>
        <v>138</v>
      </c>
      <c r="AG7" s="8">
        <f>TablesMQTT!AG7-$AC7</f>
        <v>139</v>
      </c>
      <c r="AH7" s="8">
        <f>TablesMQTT!AH7-$AB7</f>
        <v>144</v>
      </c>
      <c r="AI7" s="8">
        <f>TablesMQTT!AI7-$AC7</f>
        <v>144</v>
      </c>
    </row>
    <row r="8" spans="1:35">
      <c r="A8" s="4">
        <f>TablesMQTT!A8</f>
        <v>18448</v>
      </c>
      <c r="B8" s="4">
        <f>TablesMQTT!B8</f>
        <v>18447</v>
      </c>
      <c r="C8" s="8">
        <f>TablesMQTT!C8-A8</f>
        <v>854</v>
      </c>
      <c r="D8" s="8">
        <f>TablesMQTT!D8-B8</f>
        <v>854</v>
      </c>
      <c r="E8" s="8">
        <f>TablesMQTT!E8-$A8</f>
        <v>12910</v>
      </c>
      <c r="F8" s="8">
        <f>TablesMQTT!F8-$B8</f>
        <v>12914</v>
      </c>
      <c r="G8" s="8">
        <f>TablesMQTT!G8-$A8</f>
        <v>13528</v>
      </c>
      <c r="H8" s="8">
        <f>TablesMQTT!H8-$B8</f>
        <v>13529</v>
      </c>
      <c r="I8" s="4"/>
      <c r="J8" s="4">
        <f>TablesMQTT!J8</f>
        <v>9307</v>
      </c>
      <c r="K8" s="4">
        <f>TablesMQTT!K8</f>
        <v>9306</v>
      </c>
      <c r="L8" s="8">
        <f>TablesMQTT!L8-$J8</f>
        <v>340</v>
      </c>
      <c r="M8" s="8">
        <f>TablesMQTT!M8-$K8</f>
        <v>341</v>
      </c>
      <c r="N8" s="8">
        <f>TablesMQTT!N8-$J8</f>
        <v>6536</v>
      </c>
      <c r="O8" s="8">
        <f>TablesMQTT!O8-$K8</f>
        <v>6537</v>
      </c>
      <c r="P8" s="8">
        <f>TablesMQTT!P8-$J8</f>
        <v>6571</v>
      </c>
      <c r="Q8" s="8">
        <f>TablesMQTT!Q8-$K8</f>
        <v>6571</v>
      </c>
      <c r="R8" s="4"/>
      <c r="S8" s="4">
        <f>TablesMQTT!S8</f>
        <v>1866</v>
      </c>
      <c r="T8" s="4">
        <f>TablesMQTT!T8</f>
        <v>1865</v>
      </c>
      <c r="U8" s="8">
        <f>TablesMQTT!U8-$S8</f>
        <v>55</v>
      </c>
      <c r="V8" s="8">
        <f>TablesMQTT!V8-$T8</f>
        <v>56</v>
      </c>
      <c r="W8" s="8">
        <f>TablesMQTT!W8-$S8</f>
        <v>1285</v>
      </c>
      <c r="X8" s="8">
        <f>TablesMQTT!X8-$T8</f>
        <v>1286</v>
      </c>
      <c r="Y8" s="8">
        <f>TablesMQTT!Y8-$S8</f>
        <v>1319</v>
      </c>
      <c r="Z8" s="8">
        <f>TablesMQTT!Z8-$T8</f>
        <v>1319</v>
      </c>
      <c r="AB8" s="4">
        <f>TablesMQTT!AB8</f>
        <v>181</v>
      </c>
      <c r="AC8" s="4">
        <f>TablesMQTT!AC8</f>
        <v>180</v>
      </c>
      <c r="AD8" s="8">
        <f>TablesMQTT!AD8-$AB8</f>
        <v>8</v>
      </c>
      <c r="AE8" s="8">
        <f>TablesMQTT!AE8-$AC8</f>
        <v>9</v>
      </c>
      <c r="AF8" s="8">
        <f>TablesMQTT!AF8-$AB8</f>
        <v>148</v>
      </c>
      <c r="AG8" s="8">
        <f>TablesMQTT!AG8-$AC8</f>
        <v>149</v>
      </c>
      <c r="AH8" s="8">
        <f>TablesMQTT!AH8-$AB8</f>
        <v>145</v>
      </c>
      <c r="AI8" s="8">
        <f>TablesMQTT!AI8-$AC8</f>
        <v>146</v>
      </c>
    </row>
    <row r="9" spans="1:35">
      <c r="A9" s="4">
        <f>TablesMQTT!A9</f>
        <v>18676</v>
      </c>
      <c r="B9" s="4">
        <f>TablesMQTT!B9</f>
        <v>18675</v>
      </c>
      <c r="C9" s="8">
        <f>TablesMQTT!C9-A9</f>
        <v>717</v>
      </c>
      <c r="D9" s="8">
        <f>TablesMQTT!D9-B9</f>
        <v>717</v>
      </c>
      <c r="E9" s="8">
        <f>TablesMQTT!E9-$A9</f>
        <v>12636</v>
      </c>
      <c r="F9" s="8">
        <f>TablesMQTT!F9-$B9</f>
        <v>12639</v>
      </c>
      <c r="G9" s="8">
        <f>TablesMQTT!G9-$A9</f>
        <v>13007</v>
      </c>
      <c r="H9" s="8">
        <f>TablesMQTT!H9-$B9</f>
        <v>13025</v>
      </c>
      <c r="I9" s="4"/>
      <c r="J9" s="4">
        <f>TablesMQTT!J9</f>
        <v>9341</v>
      </c>
      <c r="K9" s="4">
        <f>TablesMQTT!K9</f>
        <v>9341</v>
      </c>
      <c r="L9" s="8">
        <f>TablesMQTT!L9-$J9</f>
        <v>299</v>
      </c>
      <c r="M9" s="8">
        <f>TablesMQTT!M9-$K9</f>
        <v>299</v>
      </c>
      <c r="N9" s="8">
        <f>TablesMQTT!N9-$J9</f>
        <v>6454</v>
      </c>
      <c r="O9" s="8">
        <f>TablesMQTT!O9-$K9</f>
        <v>6454</v>
      </c>
      <c r="P9" s="8">
        <f>TablesMQTT!P9-$J9</f>
        <v>6606</v>
      </c>
      <c r="Q9" s="8">
        <f>TablesMQTT!Q9-$K9</f>
        <v>6605</v>
      </c>
      <c r="R9" s="4"/>
      <c r="S9" s="4">
        <f>TablesMQTT!S9</f>
        <v>1853</v>
      </c>
      <c r="T9" s="4">
        <f>TablesMQTT!T9</f>
        <v>1852</v>
      </c>
      <c r="U9" s="8">
        <f>TablesMQTT!U9-$S9</f>
        <v>79</v>
      </c>
      <c r="V9" s="8">
        <f>TablesMQTT!V9-$T9</f>
        <v>79</v>
      </c>
      <c r="W9" s="8">
        <f>TablesMQTT!W9-$S9</f>
        <v>1329</v>
      </c>
      <c r="X9" s="8">
        <f>TablesMQTT!X9-$T9</f>
        <v>1329</v>
      </c>
      <c r="Y9" s="8">
        <f>TablesMQTT!Y9-$S9</f>
        <v>1341</v>
      </c>
      <c r="Z9" s="8">
        <f>TablesMQTT!Z9-$T9</f>
        <v>1341</v>
      </c>
      <c r="AB9" s="4">
        <f>TablesMQTT!AB9</f>
        <v>180</v>
      </c>
      <c r="AC9" s="4">
        <f>TablesMQTT!AC9</f>
        <v>181</v>
      </c>
      <c r="AD9" s="8">
        <f>TablesMQTT!AD9-$AB9</f>
        <v>7</v>
      </c>
      <c r="AE9" s="8">
        <f>TablesMQTT!AE9-$AC9</f>
        <v>5</v>
      </c>
      <c r="AF9" s="8">
        <f>TablesMQTT!AF9-$AB9</f>
        <v>148</v>
      </c>
      <c r="AG9" s="8">
        <f>TablesMQTT!AG9-$AC9</f>
        <v>146</v>
      </c>
      <c r="AH9" s="8">
        <f>TablesMQTT!AH9-$AB9</f>
        <v>138</v>
      </c>
      <c r="AI9" s="8">
        <f>TablesMQTT!AI9-$AC9</f>
        <v>136</v>
      </c>
    </row>
    <row r="10" spans="1:35">
      <c r="A10" s="4">
        <f>TablesMQTT!A10</f>
        <v>18565</v>
      </c>
      <c r="B10" s="4">
        <f>TablesMQTT!B10</f>
        <v>18565</v>
      </c>
      <c r="C10" s="8">
        <f>TablesMQTT!C10-A10</f>
        <v>696</v>
      </c>
      <c r="D10" s="8">
        <f>TablesMQTT!D10-B10</f>
        <v>695</v>
      </c>
      <c r="E10" s="8">
        <f>TablesMQTT!E10-$A10</f>
        <v>12869</v>
      </c>
      <c r="F10" s="8">
        <f>TablesMQTT!F10-$B10</f>
        <v>12871</v>
      </c>
      <c r="G10" s="8">
        <f>TablesMQTT!G10-$A10</f>
        <v>13161</v>
      </c>
      <c r="H10" s="8">
        <f>TablesMQTT!H10-$B10</f>
        <v>13163</v>
      </c>
      <c r="I10" s="4"/>
      <c r="J10" s="4">
        <f>TablesMQTT!J10</f>
        <v>9219</v>
      </c>
      <c r="K10" s="4">
        <f>TablesMQTT!K10</f>
        <v>9219</v>
      </c>
      <c r="L10" s="8">
        <f>TablesMQTT!L10-$J10</f>
        <v>379</v>
      </c>
      <c r="M10" s="8">
        <f>TablesMQTT!M10-$K10</f>
        <v>379</v>
      </c>
      <c r="N10" s="8">
        <f>TablesMQTT!N10-$J10</f>
        <v>6581</v>
      </c>
      <c r="O10" s="8">
        <f>TablesMQTT!O10-$K10</f>
        <v>6580</v>
      </c>
      <c r="P10" s="8">
        <f>TablesMQTT!P10-$J10</f>
        <v>6731</v>
      </c>
      <c r="Q10" s="8">
        <f>TablesMQTT!Q10-$K10</f>
        <v>6730</v>
      </c>
      <c r="R10" s="4"/>
      <c r="S10" s="4">
        <f>TablesMQTT!S10</f>
        <v>1865</v>
      </c>
      <c r="T10" s="4">
        <f>TablesMQTT!T10</f>
        <v>1864</v>
      </c>
      <c r="U10" s="8">
        <f>TablesMQTT!U10-$S10</f>
        <v>65</v>
      </c>
      <c r="V10" s="8">
        <f>TablesMQTT!V10-$T10</f>
        <v>65</v>
      </c>
      <c r="W10" s="8">
        <f>TablesMQTT!W10-$S10</f>
        <v>1289</v>
      </c>
      <c r="X10" s="8">
        <f>TablesMQTT!X10-$T10</f>
        <v>1290</v>
      </c>
      <c r="Y10" s="8">
        <f>TablesMQTT!Y10-$S10</f>
        <v>1320</v>
      </c>
      <c r="Z10" s="8">
        <f>TablesMQTT!Z10-$T10</f>
        <v>1320</v>
      </c>
      <c r="AB10" s="4">
        <f>TablesMQTT!AB10</f>
        <v>181</v>
      </c>
      <c r="AC10" s="4">
        <f>TablesMQTT!AC10</f>
        <v>180</v>
      </c>
      <c r="AD10" s="8">
        <f>TablesMQTT!AD10-$AB10</f>
        <v>11</v>
      </c>
      <c r="AE10" s="8">
        <f>TablesMQTT!AE10-$AC10</f>
        <v>11</v>
      </c>
      <c r="AF10" s="8">
        <f>TablesMQTT!AF10-$AB10</f>
        <v>140</v>
      </c>
      <c r="AG10" s="8">
        <f>TablesMQTT!AG10-$AC10</f>
        <v>141</v>
      </c>
      <c r="AH10" s="8">
        <f>TablesMQTT!AH10-$AB10</f>
        <v>146</v>
      </c>
      <c r="AI10" s="8">
        <f>TablesMQTT!AI10-$AC10</f>
        <v>147</v>
      </c>
    </row>
    <row r="11" spans="1:35">
      <c r="A11" s="4">
        <f>TablesMQTT!A11</f>
        <v>18536</v>
      </c>
      <c r="B11" s="4">
        <f>TablesMQTT!B11</f>
        <v>18535</v>
      </c>
      <c r="C11" s="8">
        <f>TablesMQTT!C11-A11</f>
        <v>789</v>
      </c>
      <c r="D11" s="8">
        <f>TablesMQTT!D11-B11</f>
        <v>789</v>
      </c>
      <c r="E11" s="8">
        <f>TablesMQTT!E11-$A11</f>
        <v>12927</v>
      </c>
      <c r="F11" s="8">
        <f>TablesMQTT!F11-$B11</f>
        <v>12931</v>
      </c>
      <c r="G11" s="8">
        <f>TablesMQTT!G11-$A11</f>
        <v>13087</v>
      </c>
      <c r="H11" s="8">
        <f>TablesMQTT!H11-$B11</f>
        <v>13141</v>
      </c>
      <c r="I11" s="4"/>
      <c r="J11" s="4">
        <f>TablesMQTT!J11</f>
        <v>9272</v>
      </c>
      <c r="K11" s="4">
        <f>TablesMQTT!K11</f>
        <v>9272</v>
      </c>
      <c r="L11" s="8">
        <f>TablesMQTT!L11-$J11</f>
        <v>374</v>
      </c>
      <c r="M11" s="8">
        <f>TablesMQTT!M11-$K11</f>
        <v>374</v>
      </c>
      <c r="N11" s="8">
        <f>TablesMQTT!N11-$J11</f>
        <v>6561</v>
      </c>
      <c r="O11" s="8">
        <f>TablesMQTT!O11-$K11</f>
        <v>6560</v>
      </c>
      <c r="P11" s="8">
        <f>TablesMQTT!P11-$J11</f>
        <v>6700</v>
      </c>
      <c r="Q11" s="8">
        <f>TablesMQTT!Q11-$K11</f>
        <v>6700</v>
      </c>
      <c r="R11" s="4"/>
      <c r="S11" s="4">
        <f>TablesMQTT!S11</f>
        <v>1845</v>
      </c>
      <c r="T11" s="4">
        <f>TablesMQTT!T11</f>
        <v>1844</v>
      </c>
      <c r="U11" s="8">
        <f>TablesMQTT!U11-$S11</f>
        <v>91</v>
      </c>
      <c r="V11" s="8">
        <f>TablesMQTT!V11-$T11</f>
        <v>91</v>
      </c>
      <c r="W11" s="8">
        <f>TablesMQTT!W11-$S11</f>
        <v>1301</v>
      </c>
      <c r="X11" s="8">
        <f>TablesMQTT!X11-$T11</f>
        <v>1302</v>
      </c>
      <c r="Y11" s="8">
        <f>TablesMQTT!Y11-$S11</f>
        <v>1345</v>
      </c>
      <c r="Z11" s="8">
        <f>TablesMQTT!Z11-$T11</f>
        <v>1346</v>
      </c>
      <c r="AB11" s="4">
        <f>TablesMQTT!AB11</f>
        <v>179</v>
      </c>
      <c r="AC11" s="4">
        <f>TablesMQTT!AC11</f>
        <v>179</v>
      </c>
      <c r="AD11" s="8">
        <f>TablesMQTT!AD11-$AB11</f>
        <v>8</v>
      </c>
      <c r="AE11" s="8">
        <f>TablesMQTT!AE11-$AC11</f>
        <v>7</v>
      </c>
      <c r="AF11" s="8">
        <f>TablesMQTT!AF11-$AB11</f>
        <v>142</v>
      </c>
      <c r="AG11" s="8">
        <f>TablesMQTT!AG11-$AC11</f>
        <v>141</v>
      </c>
      <c r="AH11" s="8">
        <f>TablesMQTT!AH11-$AB11</f>
        <v>145</v>
      </c>
      <c r="AI11" s="8">
        <f>TablesMQTT!AI11-$AC11</f>
        <v>145</v>
      </c>
    </row>
    <row r="12" spans="1:35">
      <c r="A12" s="4">
        <f>TablesMQTT!A12</f>
        <v>18509</v>
      </c>
      <c r="B12" s="4">
        <f>TablesMQTT!B12</f>
        <v>18508</v>
      </c>
      <c r="C12" s="8">
        <f>TablesMQTT!C12-A12</f>
        <v>750</v>
      </c>
      <c r="D12" s="8">
        <f>TablesMQTT!D12-B12</f>
        <v>750</v>
      </c>
      <c r="E12" s="8">
        <f>TablesMQTT!E12-$A12</f>
        <v>13087</v>
      </c>
      <c r="F12" s="8">
        <f>TablesMQTT!F12-$B12</f>
        <v>13090</v>
      </c>
      <c r="G12" s="8">
        <f>TablesMQTT!G12-$A12</f>
        <v>13285</v>
      </c>
      <c r="H12" s="8">
        <f>TablesMQTT!H12-$B12</f>
        <v>13287</v>
      </c>
      <c r="I12" s="4"/>
      <c r="J12" s="4">
        <f>TablesMQTT!J12</f>
        <v>9251</v>
      </c>
      <c r="K12" s="4">
        <f>TablesMQTT!K12</f>
        <v>9251</v>
      </c>
      <c r="L12" s="8">
        <f>TablesMQTT!L12-$J12</f>
        <v>454</v>
      </c>
      <c r="M12" s="8">
        <f>TablesMQTT!M12-$K12</f>
        <v>452</v>
      </c>
      <c r="N12" s="8">
        <f>TablesMQTT!N12-$J12</f>
        <v>6525</v>
      </c>
      <c r="O12" s="8">
        <f>TablesMQTT!O12-$K12</f>
        <v>6522</v>
      </c>
      <c r="P12" s="8">
        <f>TablesMQTT!P12-$J12</f>
        <v>6638</v>
      </c>
      <c r="Q12" s="8">
        <f>TablesMQTT!Q12-$K12</f>
        <v>6637</v>
      </c>
      <c r="R12" s="4"/>
      <c r="S12" s="4">
        <f>TablesMQTT!S12</f>
        <v>1845</v>
      </c>
      <c r="T12" s="4">
        <f>TablesMQTT!T12</f>
        <v>1844</v>
      </c>
      <c r="U12" s="8">
        <f>TablesMQTT!U12-$S12</f>
        <v>91</v>
      </c>
      <c r="V12" s="8">
        <f>TablesMQTT!V12-$T12</f>
        <v>92</v>
      </c>
      <c r="W12" s="8">
        <f>TablesMQTT!W12-$S12</f>
        <v>1326</v>
      </c>
      <c r="X12" s="8">
        <f>TablesMQTT!X12-$T12</f>
        <v>1326</v>
      </c>
      <c r="Y12" s="8">
        <f>TablesMQTT!Y12-$S12</f>
        <v>1336</v>
      </c>
      <c r="Z12" s="8">
        <f>TablesMQTT!Z12-$T12</f>
        <v>1337</v>
      </c>
      <c r="AB12" s="4">
        <f>TablesMQTT!AB12</f>
        <v>180</v>
      </c>
      <c r="AC12" s="4">
        <f>TablesMQTT!AC12</f>
        <v>180</v>
      </c>
      <c r="AD12" s="8">
        <f>TablesMQTT!AD12-$AB12</f>
        <v>13</v>
      </c>
      <c r="AE12" s="8">
        <f>TablesMQTT!AE12-$AC12</f>
        <v>12</v>
      </c>
      <c r="AF12" s="8">
        <f>TablesMQTT!AF12-$AB12</f>
        <v>135</v>
      </c>
      <c r="AG12" s="8">
        <f>TablesMQTT!AG12-$AC12</f>
        <v>135</v>
      </c>
      <c r="AH12" s="8">
        <f>TablesMQTT!AH12-$AB12</f>
        <v>136</v>
      </c>
      <c r="AI12" s="8">
        <f>TablesMQTT!AI12-$AC12</f>
        <v>135</v>
      </c>
    </row>
    <row r="13" spans="1:35">
      <c r="A13" s="4">
        <f>TablesMQTT!A13</f>
        <v>18496</v>
      </c>
      <c r="B13" s="4">
        <f>TablesMQTT!B13</f>
        <v>18496</v>
      </c>
      <c r="C13" s="8">
        <f>TablesMQTT!C13-A13</f>
        <v>822</v>
      </c>
      <c r="D13" s="8">
        <f>TablesMQTT!D13-B13</f>
        <v>822</v>
      </c>
      <c r="E13" s="8">
        <f>TablesMQTT!E13-$A13</f>
        <v>12999</v>
      </c>
      <c r="F13" s="8">
        <f>TablesMQTT!F13-$B13</f>
        <v>13001</v>
      </c>
      <c r="G13" s="8">
        <f>TablesMQTT!G13-$A13</f>
        <v>13430</v>
      </c>
      <c r="H13" s="8">
        <f>TablesMQTT!H13-$B13</f>
        <v>13431</v>
      </c>
      <c r="I13" s="4"/>
      <c r="J13" s="4">
        <f>TablesMQTT!J13</f>
        <v>9216</v>
      </c>
      <c r="K13" s="4">
        <f>TablesMQTT!K13</f>
        <v>9216</v>
      </c>
      <c r="L13" s="8">
        <f>TablesMQTT!L13-$J13</f>
        <v>445</v>
      </c>
      <c r="M13" s="8">
        <f>TablesMQTT!M13-$K13</f>
        <v>444</v>
      </c>
      <c r="N13" s="8">
        <f>TablesMQTT!N13-$J13</f>
        <v>6494</v>
      </c>
      <c r="O13" s="8">
        <f>TablesMQTT!O13-$K13</f>
        <v>6493</v>
      </c>
      <c r="P13" s="8">
        <f>TablesMQTT!P13-$J13</f>
        <v>6656</v>
      </c>
      <c r="Q13" s="8">
        <f>TablesMQTT!Q13-$K13</f>
        <v>6656</v>
      </c>
      <c r="R13" s="4"/>
      <c r="S13" s="4">
        <f>TablesMQTT!S13</f>
        <v>1855</v>
      </c>
      <c r="T13" s="4">
        <f>TablesMQTT!T13</f>
        <v>1853</v>
      </c>
      <c r="U13" s="8">
        <f>TablesMQTT!U13-$S13</f>
        <v>77</v>
      </c>
      <c r="V13" s="8">
        <f>TablesMQTT!V13-$T13</f>
        <v>78</v>
      </c>
      <c r="W13" s="8">
        <f>TablesMQTT!W13-$S13</f>
        <v>1330</v>
      </c>
      <c r="X13" s="8">
        <f>TablesMQTT!X13-$T13</f>
        <v>1330</v>
      </c>
      <c r="Y13" s="8">
        <f>TablesMQTT!Y13-$S13</f>
        <v>1311</v>
      </c>
      <c r="Z13" s="8">
        <f>TablesMQTT!Z13-$T13</f>
        <v>1313</v>
      </c>
      <c r="AB13" s="4">
        <f>TablesMQTT!AB13</f>
        <v>184</v>
      </c>
      <c r="AC13" s="4">
        <f>TablesMQTT!AC13</f>
        <v>182</v>
      </c>
      <c r="AD13" s="8">
        <f>TablesMQTT!AD13-$AB13</f>
        <v>9</v>
      </c>
      <c r="AE13" s="8">
        <f>TablesMQTT!AE13-$AC13</f>
        <v>10</v>
      </c>
      <c r="AF13" s="8">
        <f>TablesMQTT!AF13-$AB13</f>
        <v>138</v>
      </c>
      <c r="AG13" s="8">
        <f>TablesMQTT!AG13-$AC13</f>
        <v>140</v>
      </c>
      <c r="AH13" s="8">
        <f>TablesMQTT!AH13-$AB13</f>
        <v>131</v>
      </c>
      <c r="AI13" s="8">
        <f>TablesMQTT!AI13-$AC13</f>
        <v>132</v>
      </c>
    </row>
    <row r="14" spans="1:35" ht="14.4">
      <c r="A14" s="3">
        <f>SUM(A4:A13)/10</f>
        <v>18522</v>
      </c>
      <c r="B14" s="3">
        <f>SUM(B4:B13)/10</f>
        <v>18521.3</v>
      </c>
      <c r="C14" s="6">
        <f t="shared" ref="C14:H14" si="0">((SUM(C4:C13)/10))</f>
        <v>790.2</v>
      </c>
      <c r="D14" s="6">
        <f t="shared" si="0"/>
        <v>790</v>
      </c>
      <c r="E14" s="6">
        <f t="shared" si="0"/>
        <v>12948.7</v>
      </c>
      <c r="F14" s="6">
        <f t="shared" si="0"/>
        <v>12951.6</v>
      </c>
      <c r="G14" s="6">
        <f t="shared" si="0"/>
        <v>13243.9</v>
      </c>
      <c r="H14" s="6">
        <f t="shared" si="0"/>
        <v>13255.5</v>
      </c>
      <c r="I14" s="4"/>
      <c r="J14" s="3">
        <f>SUM(J4:J13)/10</f>
        <v>9248.7999999999993</v>
      </c>
      <c r="K14" s="3">
        <f>SUM(K4:K13)/10</f>
        <v>9248.4</v>
      </c>
      <c r="L14" s="6">
        <f>((SUM(L4:L13)/10))</f>
        <v>400.4</v>
      </c>
      <c r="M14" s="6">
        <f>((SUM(M4:M13)/10))</f>
        <v>400.2</v>
      </c>
      <c r="N14" s="6">
        <f t="shared" ref="N14:Q14" si="1">((SUM(N4:N13)/10))</f>
        <v>6535.9</v>
      </c>
      <c r="O14" s="6">
        <f t="shared" si="1"/>
        <v>6535.7</v>
      </c>
      <c r="P14" s="6">
        <f t="shared" si="1"/>
        <v>6666.6</v>
      </c>
      <c r="Q14" s="6">
        <f t="shared" si="1"/>
        <v>6666.5</v>
      </c>
      <c r="R14" s="1"/>
      <c r="S14" s="3">
        <f>SUM(S4:S13)/10</f>
        <v>1852.8</v>
      </c>
      <c r="T14" s="3">
        <f>SUM(T4:T13)/10</f>
        <v>1851.5</v>
      </c>
      <c r="U14" s="6">
        <f>((SUM(U4:U13)/10))</f>
        <v>78</v>
      </c>
      <c r="V14" s="6">
        <f t="shared" ref="V14:Z14" si="2">((SUM(V4:V13)/10))</f>
        <v>78.599999999999994</v>
      </c>
      <c r="W14" s="6">
        <f t="shared" si="2"/>
        <v>1309.5</v>
      </c>
      <c r="X14" s="6">
        <f t="shared" si="2"/>
        <v>1310.3</v>
      </c>
      <c r="Y14" s="6">
        <f t="shared" si="2"/>
        <v>1333.1</v>
      </c>
      <c r="Z14" s="6">
        <f t="shared" si="2"/>
        <v>1334.1</v>
      </c>
      <c r="AB14" s="3">
        <f>SUM(AB4:AB13)/10</f>
        <v>181.7</v>
      </c>
      <c r="AC14" s="3">
        <f>SUM(AC4:AC13)/10</f>
        <v>181.2</v>
      </c>
      <c r="AD14" s="6">
        <f>((SUM(AD4:AD13)/10))</f>
        <v>8.5</v>
      </c>
      <c r="AE14" s="6">
        <f t="shared" ref="AE14" si="3">((SUM(AE4:AE13)/10))</f>
        <v>8.6</v>
      </c>
      <c r="AF14" s="6">
        <f t="shared" ref="AF14" si="4">((SUM(AF4:AF13)/10))</f>
        <v>139.30000000000001</v>
      </c>
      <c r="AG14" s="6">
        <f t="shared" ref="AG14" si="5">((SUM(AG4:AG13)/10))</f>
        <v>139.5</v>
      </c>
      <c r="AH14" s="6">
        <f t="shared" ref="AH14" si="6">((SUM(AH4:AH13)/10))</f>
        <v>139.80000000000001</v>
      </c>
      <c r="AI14" s="6">
        <f t="shared" ref="AI14" si="7">((SUM(AI4:AI13)/10))</f>
        <v>139.9</v>
      </c>
    </row>
    <row r="15" spans="1:35" s="26" customFormat="1" ht="14.4">
      <c r="A15" s="23">
        <v>1</v>
      </c>
      <c r="B15" s="23">
        <v>1</v>
      </c>
      <c r="C15" s="23">
        <f>(C14/A14)</f>
        <v>4.2662779397473274E-2</v>
      </c>
      <c r="D15" s="23">
        <f>(D14/B14)</f>
        <v>4.2653593430266777E-2</v>
      </c>
      <c r="E15" s="23">
        <f>(E14/A14)</f>
        <v>0.69909836950653281</v>
      </c>
      <c r="F15" s="23">
        <f>(F14/B14)</f>
        <v>0.69928136793853568</v>
      </c>
      <c r="G15" s="23">
        <f>(G14/A14)</f>
        <v>0.71503617319943846</v>
      </c>
      <c r="H15" s="23">
        <f>(H14/B14)</f>
        <v>0.71568950343658388</v>
      </c>
      <c r="I15" s="24"/>
      <c r="J15" s="23">
        <v>1</v>
      </c>
      <c r="K15" s="23">
        <v>1</v>
      </c>
      <c r="L15" s="23">
        <f>(L14/J14)</f>
        <v>4.3292102759276883E-2</v>
      </c>
      <c r="M15" s="23">
        <f>(M14/K14)</f>
        <v>4.3272349811859352E-2</v>
      </c>
      <c r="N15" s="23">
        <f>(N14/J14)</f>
        <v>0.70667546060029407</v>
      </c>
      <c r="O15" s="23">
        <f>(O14/K14)</f>
        <v>0.70668439946369099</v>
      </c>
      <c r="P15" s="23">
        <f>(P14/J14)</f>
        <v>0.72080702361387428</v>
      </c>
      <c r="Q15" s="23">
        <f>(Q14/K14)</f>
        <v>0.72082738635872157</v>
      </c>
      <c r="R15" s="25"/>
      <c r="S15" s="23">
        <v>1</v>
      </c>
      <c r="T15" s="23">
        <v>1</v>
      </c>
      <c r="U15" s="23">
        <f>(U14/S14)</f>
        <v>4.2098445595854926E-2</v>
      </c>
      <c r="V15" s="23">
        <f>(V14/T14)</f>
        <v>4.2452065892519576E-2</v>
      </c>
      <c r="W15" s="23">
        <f>(W14/S14)</f>
        <v>0.70676813471502598</v>
      </c>
      <c r="X15" s="23">
        <f>(X14/T14)</f>
        <v>0.70769646232784222</v>
      </c>
      <c r="Y15" s="23">
        <f>(Y14/S14)</f>
        <v>0.71950561312607941</v>
      </c>
      <c r="Z15" s="23">
        <f>(Z14/T14)</f>
        <v>0.72055090467188765</v>
      </c>
      <c r="AB15" s="23">
        <v>1</v>
      </c>
      <c r="AC15" s="23">
        <v>1</v>
      </c>
      <c r="AD15" s="23">
        <f>(AD14/AB14)</f>
        <v>4.6780407264722074E-2</v>
      </c>
      <c r="AE15" s="23">
        <f>(AE14/AC14)</f>
        <v>4.7461368653421633E-2</v>
      </c>
      <c r="AF15" s="23">
        <f>(AF14/AB14)</f>
        <v>0.76664832140891592</v>
      </c>
      <c r="AG15" s="23">
        <f>(AG14/AC14)</f>
        <v>0.76986754966887427</v>
      </c>
      <c r="AH15" s="23">
        <f>(AH14/AB14)</f>
        <v>0.76940011007154663</v>
      </c>
      <c r="AI15" s="23">
        <f>(AI14/AC14)</f>
        <v>0.77207505518763808</v>
      </c>
    </row>
    <row r="17" spans="1:35">
      <c r="A17" s="28" t="s">
        <v>11</v>
      </c>
      <c r="B17" s="28"/>
      <c r="C17" s="28"/>
      <c r="D17" s="28"/>
      <c r="E17" s="28"/>
      <c r="F17" s="28"/>
      <c r="G17" s="28"/>
      <c r="H17" s="28"/>
      <c r="I17" s="1"/>
      <c r="J17" s="28" t="s">
        <v>12</v>
      </c>
      <c r="K17" s="28"/>
      <c r="L17" s="28"/>
      <c r="M17" s="28"/>
      <c r="N17" s="28"/>
      <c r="O17" s="28"/>
      <c r="P17" s="28"/>
      <c r="Q17" s="28"/>
      <c r="R17" s="1"/>
      <c r="S17" s="28" t="s">
        <v>13</v>
      </c>
      <c r="T17" s="28"/>
      <c r="U17" s="28"/>
      <c r="V17" s="28"/>
      <c r="W17" s="28"/>
      <c r="X17" s="28"/>
      <c r="Y17" s="28"/>
      <c r="Z17" s="28"/>
      <c r="AB17" s="28" t="s">
        <v>14</v>
      </c>
      <c r="AC17" s="28"/>
      <c r="AD17" s="28"/>
      <c r="AE17" s="28"/>
      <c r="AF17" s="28"/>
      <c r="AG17" s="28"/>
      <c r="AH17" s="28"/>
      <c r="AI17" s="28"/>
    </row>
    <row r="18" spans="1:35" ht="14.4" customHeight="1">
      <c r="A18" s="27" t="s">
        <v>10</v>
      </c>
      <c r="B18" s="27"/>
      <c r="C18" s="29" t="s">
        <v>1</v>
      </c>
      <c r="D18" s="29"/>
      <c r="E18" s="29" t="s">
        <v>2</v>
      </c>
      <c r="F18" s="29"/>
      <c r="G18" s="29" t="s">
        <v>0</v>
      </c>
      <c r="H18" s="29"/>
      <c r="I18" s="1"/>
      <c r="J18" s="27" t="s">
        <v>10</v>
      </c>
      <c r="K18" s="27"/>
      <c r="L18" s="29" t="s">
        <v>1</v>
      </c>
      <c r="M18" s="29"/>
      <c r="N18" s="29" t="s">
        <v>2</v>
      </c>
      <c r="O18" s="29"/>
      <c r="P18" s="29" t="s">
        <v>0</v>
      </c>
      <c r="Q18" s="29"/>
      <c r="R18" s="1"/>
      <c r="S18" s="27" t="s">
        <v>10</v>
      </c>
      <c r="T18" s="27"/>
      <c r="U18" s="29" t="s">
        <v>1</v>
      </c>
      <c r="V18" s="29"/>
      <c r="W18" s="29" t="s">
        <v>2</v>
      </c>
      <c r="X18" s="29"/>
      <c r="Y18" s="29" t="s">
        <v>0</v>
      </c>
      <c r="Z18" s="29"/>
      <c r="AB18" s="13" t="s">
        <v>10</v>
      </c>
      <c r="AC18" s="13"/>
      <c r="AD18" s="12" t="s">
        <v>1</v>
      </c>
      <c r="AE18" s="12"/>
      <c r="AF18" s="12" t="s">
        <v>2</v>
      </c>
      <c r="AG18" s="12"/>
      <c r="AH18" s="12" t="s">
        <v>0</v>
      </c>
      <c r="AI18" s="12"/>
    </row>
    <row r="19" spans="1:35" ht="28.8">
      <c r="A19" s="2" t="s">
        <v>3</v>
      </c>
      <c r="B19" s="2" t="s">
        <v>4</v>
      </c>
      <c r="C19" s="2" t="s">
        <v>3</v>
      </c>
      <c r="D19" s="2" t="s">
        <v>4</v>
      </c>
      <c r="E19" s="2" t="s">
        <v>3</v>
      </c>
      <c r="F19" s="2" t="s">
        <v>4</v>
      </c>
      <c r="G19" s="2" t="s">
        <v>3</v>
      </c>
      <c r="H19" s="2" t="s">
        <v>4</v>
      </c>
      <c r="I19" s="1"/>
      <c r="J19" s="2" t="s">
        <v>3</v>
      </c>
      <c r="K19" s="2" t="s">
        <v>4</v>
      </c>
      <c r="L19" s="2" t="s">
        <v>3</v>
      </c>
      <c r="M19" s="2" t="s">
        <v>4</v>
      </c>
      <c r="N19" s="2" t="s">
        <v>3</v>
      </c>
      <c r="O19" s="2" t="s">
        <v>4</v>
      </c>
      <c r="P19" s="2" t="s">
        <v>3</v>
      </c>
      <c r="Q19" s="2" t="s">
        <v>4</v>
      </c>
      <c r="R19" s="1"/>
      <c r="S19" s="2" t="s">
        <v>3</v>
      </c>
      <c r="T19" s="2" t="s">
        <v>4</v>
      </c>
      <c r="U19" s="2" t="s">
        <v>3</v>
      </c>
      <c r="V19" s="2" t="s">
        <v>4</v>
      </c>
      <c r="W19" s="2" t="s">
        <v>3</v>
      </c>
      <c r="X19" s="2" t="s">
        <v>4</v>
      </c>
      <c r="Y19" s="2" t="s">
        <v>3</v>
      </c>
      <c r="Z19" s="2" t="s">
        <v>4</v>
      </c>
      <c r="AB19" s="2" t="s">
        <v>3</v>
      </c>
      <c r="AC19" s="2" t="s">
        <v>4</v>
      </c>
      <c r="AD19" s="2" t="s">
        <v>3</v>
      </c>
      <c r="AE19" s="2" t="s">
        <v>4</v>
      </c>
      <c r="AF19" s="2" t="s">
        <v>3</v>
      </c>
      <c r="AG19" s="2" t="s">
        <v>4</v>
      </c>
      <c r="AH19" s="2" t="s">
        <v>3</v>
      </c>
      <c r="AI19" s="2" t="s">
        <v>4</v>
      </c>
    </row>
    <row r="20" spans="1:35">
      <c r="A20" s="4">
        <f>TablesMQTT!A19</f>
        <v>28770</v>
      </c>
      <c r="B20" s="4">
        <f>TablesMQTT!B19</f>
        <v>28770</v>
      </c>
      <c r="C20" s="8">
        <f>TablesMQTT!C19-A20</f>
        <v>740</v>
      </c>
      <c r="D20" s="8">
        <f>TablesMQTT!D19-B20</f>
        <v>739</v>
      </c>
      <c r="E20" s="8">
        <f>TablesMQTT!E19-$A20</f>
        <v>13553</v>
      </c>
      <c r="F20" s="8">
        <f>TablesMQTT!F19-$B20</f>
        <v>13555</v>
      </c>
      <c r="G20" s="8">
        <f>TablesMQTT!G19-$A20</f>
        <v>13565</v>
      </c>
      <c r="H20" s="8">
        <f>TablesMQTT!H19-$B20</f>
        <v>13567</v>
      </c>
      <c r="I20" s="1"/>
      <c r="J20" s="4">
        <f>TablesMQTT!J19</f>
        <v>14384</v>
      </c>
      <c r="K20" s="4">
        <f>TablesMQTT!K19</f>
        <v>14384</v>
      </c>
      <c r="L20" s="8">
        <f>TablesMQTT!L19-$J20</f>
        <v>442</v>
      </c>
      <c r="M20" s="8">
        <f>TablesMQTT!M19-$K20</f>
        <v>441</v>
      </c>
      <c r="N20" s="8">
        <f>TablesMQTT!N19-$J20</f>
        <v>6785</v>
      </c>
      <c r="O20" s="8">
        <f>TablesMQTT!O19-$K20</f>
        <v>6784</v>
      </c>
      <c r="P20" s="8">
        <f>TablesMQTT!P19-$J20</f>
        <v>6854</v>
      </c>
      <c r="Q20" s="8">
        <f>TablesMQTT!Q19-$K20</f>
        <v>6853</v>
      </c>
      <c r="R20" s="4"/>
      <c r="S20" s="4">
        <f>TablesMQTT!S19</f>
        <v>2886</v>
      </c>
      <c r="T20" s="4">
        <f>TablesMQTT!T19</f>
        <v>2885</v>
      </c>
      <c r="U20" s="8">
        <f>TablesMQTT!U19-$S20</f>
        <v>76</v>
      </c>
      <c r="V20" s="8">
        <f>TablesMQTT!V19-$T20</f>
        <v>77</v>
      </c>
      <c r="W20" s="8">
        <f>TablesMQTT!W19-$S20</f>
        <v>1375</v>
      </c>
      <c r="X20" s="8">
        <f>TablesMQTT!X19-$T20</f>
        <v>1375</v>
      </c>
      <c r="Y20" s="8">
        <f>TablesMQTT!Y19-$S20</f>
        <v>1412</v>
      </c>
      <c r="Z20" s="8">
        <f>TablesMQTT!Z19-$T20</f>
        <v>1412</v>
      </c>
      <c r="AB20" s="4">
        <f>TablesMQTT!AB19</f>
        <v>288</v>
      </c>
      <c r="AC20" s="4">
        <f>TablesMQTT!AC19</f>
        <v>286</v>
      </c>
      <c r="AD20" s="8">
        <f>TablesMQTT!AD19-$AB20</f>
        <v>9</v>
      </c>
      <c r="AE20" s="8">
        <f>TablesMQTT!AE19-$AC20</f>
        <v>10</v>
      </c>
      <c r="AF20" s="8">
        <f>TablesMQTT!AF19-$AB20</f>
        <v>144</v>
      </c>
      <c r="AG20" s="8">
        <f>TablesMQTT!AG19-$AC20</f>
        <v>146</v>
      </c>
      <c r="AH20" s="8">
        <f>TablesMQTT!AH19-$AB20</f>
        <v>142</v>
      </c>
      <c r="AI20" s="8">
        <f>TablesMQTT!AI19-$AC20</f>
        <v>143</v>
      </c>
    </row>
    <row r="21" spans="1:35">
      <c r="A21" s="4">
        <f>TablesMQTT!A20</f>
        <v>28853</v>
      </c>
      <c r="B21" s="4">
        <f>TablesMQTT!B20</f>
        <v>28852</v>
      </c>
      <c r="C21" s="8">
        <f>TablesMQTT!C20-A21</f>
        <v>805</v>
      </c>
      <c r="D21" s="8">
        <f>TablesMQTT!D20-B21</f>
        <v>807</v>
      </c>
      <c r="E21" s="8">
        <f>TablesMQTT!E20-$A21</f>
        <v>13413</v>
      </c>
      <c r="F21" s="8">
        <f>TablesMQTT!F20-$B21</f>
        <v>13414</v>
      </c>
      <c r="G21" s="8">
        <f>TablesMQTT!G20-$A21</f>
        <v>13616</v>
      </c>
      <c r="H21" s="8">
        <f>TablesMQTT!H20-$B21</f>
        <v>13619</v>
      </c>
      <c r="I21" s="1"/>
      <c r="J21" s="4">
        <f>TablesMQTT!J20</f>
        <v>14425</v>
      </c>
      <c r="K21" s="4">
        <f>TablesMQTT!K20</f>
        <v>14425</v>
      </c>
      <c r="L21" s="8">
        <f>TablesMQTT!L20-$J21</f>
        <v>365</v>
      </c>
      <c r="M21" s="8">
        <f>TablesMQTT!M20-$K21</f>
        <v>364</v>
      </c>
      <c r="N21" s="8">
        <f>TablesMQTT!N20-$J21</f>
        <v>6733</v>
      </c>
      <c r="O21" s="8">
        <f>TablesMQTT!O20-$K21</f>
        <v>6732</v>
      </c>
      <c r="P21" s="8">
        <f>TablesMQTT!P20-$J21</f>
        <v>6893</v>
      </c>
      <c r="Q21" s="8">
        <f>TablesMQTT!Q20-$K21</f>
        <v>6892</v>
      </c>
      <c r="R21" s="4"/>
      <c r="S21" s="4">
        <f>TablesMQTT!S20</f>
        <v>2878</v>
      </c>
      <c r="T21" s="4">
        <f>TablesMQTT!T20</f>
        <v>2877</v>
      </c>
      <c r="U21" s="8">
        <f>TablesMQTT!U20-$S21</f>
        <v>77</v>
      </c>
      <c r="V21" s="8">
        <f>TablesMQTT!V20-$T21</f>
        <v>78</v>
      </c>
      <c r="W21" s="8">
        <f>TablesMQTT!W20-$S21</f>
        <v>1350</v>
      </c>
      <c r="X21" s="8">
        <f>TablesMQTT!X20-$T21</f>
        <v>1350</v>
      </c>
      <c r="Y21" s="8">
        <f>TablesMQTT!Y20-$S21</f>
        <v>1390</v>
      </c>
      <c r="Z21" s="8">
        <f>TablesMQTT!Z20-$T21</f>
        <v>1389</v>
      </c>
      <c r="AB21" s="4">
        <f>TablesMQTT!AB20</f>
        <v>287</v>
      </c>
      <c r="AC21" s="4">
        <f>TablesMQTT!AC20</f>
        <v>286</v>
      </c>
      <c r="AD21" s="8">
        <f>TablesMQTT!AD20-$AB21</f>
        <v>9</v>
      </c>
      <c r="AE21" s="8">
        <f>TablesMQTT!AE20-$AC21</f>
        <v>10</v>
      </c>
      <c r="AF21" s="8">
        <f>TablesMQTT!AF20-$AB21</f>
        <v>139</v>
      </c>
      <c r="AG21" s="8">
        <f>TablesMQTT!AG20-$AC21</f>
        <v>141</v>
      </c>
      <c r="AH21" s="8">
        <f>TablesMQTT!AH20-$AB21</f>
        <v>144</v>
      </c>
      <c r="AI21" s="8">
        <f>TablesMQTT!AI20-$AC21</f>
        <v>144</v>
      </c>
    </row>
    <row r="22" spans="1:35">
      <c r="A22" s="4">
        <f>TablesMQTT!A21</f>
        <v>28839</v>
      </c>
      <c r="B22" s="4">
        <f>TablesMQTT!B21</f>
        <v>28838</v>
      </c>
      <c r="C22" s="8">
        <f>TablesMQTT!C21-A22</f>
        <v>766</v>
      </c>
      <c r="D22" s="8">
        <f>TablesMQTT!D21-B22</f>
        <v>768</v>
      </c>
      <c r="E22" s="8">
        <f>TablesMQTT!E21-$A22</f>
        <v>13737</v>
      </c>
      <c r="F22" s="8">
        <f>TablesMQTT!F21-$B22</f>
        <v>13739</v>
      </c>
      <c r="G22" s="8">
        <f>TablesMQTT!G21-$A22</f>
        <v>13620</v>
      </c>
      <c r="H22" s="8">
        <f>TablesMQTT!H21-$B22</f>
        <v>13622</v>
      </c>
      <c r="I22" s="4"/>
      <c r="J22" s="4">
        <f>TablesMQTT!J21</f>
        <v>14441</v>
      </c>
      <c r="K22" s="4">
        <f>TablesMQTT!K21</f>
        <v>14441</v>
      </c>
      <c r="L22" s="8">
        <f>TablesMQTT!L21-$J22</f>
        <v>363</v>
      </c>
      <c r="M22" s="8">
        <f>TablesMQTT!M21-$K22</f>
        <v>362</v>
      </c>
      <c r="N22" s="8">
        <f>TablesMQTT!N21-$J22</f>
        <v>6804</v>
      </c>
      <c r="O22" s="8">
        <f>TablesMQTT!O21-$K22</f>
        <v>6804</v>
      </c>
      <c r="P22" s="8">
        <f>TablesMQTT!P21-$J22</f>
        <v>6889</v>
      </c>
      <c r="Q22" s="8">
        <f>TablesMQTT!Q21-$K22</f>
        <v>6889</v>
      </c>
      <c r="R22" s="4"/>
      <c r="S22" s="4">
        <f>TablesMQTT!S21</f>
        <v>2880</v>
      </c>
      <c r="T22" s="4">
        <f>TablesMQTT!T21</f>
        <v>2879</v>
      </c>
      <c r="U22" s="8">
        <f>TablesMQTT!U21-$S22</f>
        <v>81</v>
      </c>
      <c r="V22" s="8">
        <f>TablesMQTT!V21-$T22</f>
        <v>82</v>
      </c>
      <c r="W22" s="8">
        <f>TablesMQTT!W21-$S22</f>
        <v>1374</v>
      </c>
      <c r="X22" s="8">
        <f>TablesMQTT!X21-$T22</f>
        <v>1374</v>
      </c>
      <c r="Y22" s="8">
        <f>TablesMQTT!Y21-$S22</f>
        <v>1402</v>
      </c>
      <c r="Z22" s="8">
        <f>TablesMQTT!Z21-$T22</f>
        <v>1402</v>
      </c>
      <c r="AB22" s="4">
        <f>TablesMQTT!AB21</f>
        <v>288</v>
      </c>
      <c r="AC22" s="4">
        <f>TablesMQTT!AC21</f>
        <v>288</v>
      </c>
      <c r="AD22" s="8">
        <f>TablesMQTT!AD21-$AB22</f>
        <v>5</v>
      </c>
      <c r="AE22" s="8">
        <f>TablesMQTT!AE21-$AC22</f>
        <v>5</v>
      </c>
      <c r="AF22" s="8">
        <f>TablesMQTT!AF21-$AB22</f>
        <v>138</v>
      </c>
      <c r="AG22" s="8">
        <f>TablesMQTT!AG21-$AC22</f>
        <v>137</v>
      </c>
      <c r="AH22" s="8">
        <f>TablesMQTT!AH21-$AB22</f>
        <v>151</v>
      </c>
      <c r="AI22" s="8">
        <f>TablesMQTT!AI21-$AC22</f>
        <v>150</v>
      </c>
    </row>
    <row r="23" spans="1:35">
      <c r="A23" s="4">
        <f>TablesMQTT!A22</f>
        <v>28865</v>
      </c>
      <c r="B23" s="4">
        <f>TablesMQTT!B22</f>
        <v>28864</v>
      </c>
      <c r="C23" s="8">
        <f>TablesMQTT!C22-A23</f>
        <v>777</v>
      </c>
      <c r="D23" s="8">
        <f>TablesMQTT!D22-B23</f>
        <v>778</v>
      </c>
      <c r="E23" s="8">
        <f>TablesMQTT!E22-$A23</f>
        <v>13284</v>
      </c>
      <c r="F23" s="8">
        <f>TablesMQTT!F22-$B23</f>
        <v>13287</v>
      </c>
      <c r="G23" s="8">
        <f>TablesMQTT!G22-$A23</f>
        <v>13529</v>
      </c>
      <c r="H23" s="8">
        <f>TablesMQTT!H22-$B23</f>
        <v>13532</v>
      </c>
      <c r="I23" s="4"/>
      <c r="J23" s="4">
        <f>TablesMQTT!J22</f>
        <v>14439</v>
      </c>
      <c r="K23" s="4">
        <f>TablesMQTT!K22</f>
        <v>14438</v>
      </c>
      <c r="L23" s="8">
        <f>TablesMQTT!L22-$J23</f>
        <v>359</v>
      </c>
      <c r="M23" s="8">
        <f>TablesMQTT!M22-$K23</f>
        <v>359</v>
      </c>
      <c r="N23" s="8">
        <f>TablesMQTT!N22-$J23</f>
        <v>6702</v>
      </c>
      <c r="O23" s="8">
        <f>TablesMQTT!O22-$K23</f>
        <v>6701</v>
      </c>
      <c r="P23" s="8">
        <f>TablesMQTT!P22-$J23</f>
        <v>6864</v>
      </c>
      <c r="Q23" s="8">
        <f>TablesMQTT!Q22-$K23</f>
        <v>6864</v>
      </c>
      <c r="R23" s="4"/>
      <c r="S23" s="4">
        <f>TablesMQTT!S22</f>
        <v>2890</v>
      </c>
      <c r="T23" s="4">
        <f>TablesMQTT!T22</f>
        <v>2890</v>
      </c>
      <c r="U23" s="8">
        <f>TablesMQTT!U22-$S23</f>
        <v>85</v>
      </c>
      <c r="V23" s="8">
        <f>TablesMQTT!V22-$T23</f>
        <v>85</v>
      </c>
      <c r="W23" s="8">
        <f>TablesMQTT!W22-$S23</f>
        <v>1352</v>
      </c>
      <c r="X23" s="8">
        <f>TablesMQTT!X22-$T23</f>
        <v>1351</v>
      </c>
      <c r="Y23" s="8">
        <f>TablesMQTT!Y22-$S23</f>
        <v>1357</v>
      </c>
      <c r="Z23" s="8">
        <f>TablesMQTT!Z22-$T23</f>
        <v>1357</v>
      </c>
      <c r="AB23" s="4">
        <f>TablesMQTT!AB22</f>
        <v>290</v>
      </c>
      <c r="AC23" s="4">
        <f>TablesMQTT!AC22</f>
        <v>288</v>
      </c>
      <c r="AD23" s="8">
        <f>TablesMQTT!AD22-$AB23</f>
        <v>3</v>
      </c>
      <c r="AE23" s="8">
        <f>TablesMQTT!AE22-$AC23</f>
        <v>4</v>
      </c>
      <c r="AF23" s="8">
        <f>TablesMQTT!AF22-$AB23</f>
        <v>136</v>
      </c>
      <c r="AG23" s="8">
        <f>TablesMQTT!AG22-$AC23</f>
        <v>137</v>
      </c>
      <c r="AH23" s="8">
        <f>TablesMQTT!AH22-$AB23</f>
        <v>139</v>
      </c>
      <c r="AI23" s="8">
        <f>TablesMQTT!AI22-$AC23</f>
        <v>141</v>
      </c>
    </row>
    <row r="24" spans="1:35">
      <c r="A24" s="4">
        <f>TablesMQTT!A23</f>
        <v>28814</v>
      </c>
      <c r="B24" s="4">
        <f>TablesMQTT!B23</f>
        <v>28813</v>
      </c>
      <c r="C24" s="8">
        <f>TablesMQTT!C23-A24</f>
        <v>903</v>
      </c>
      <c r="D24" s="8">
        <f>TablesMQTT!D23-B24</f>
        <v>903</v>
      </c>
      <c r="E24" s="8">
        <f>TablesMQTT!E23-$A24</f>
        <v>13584</v>
      </c>
      <c r="F24" s="8">
        <f>TablesMQTT!F23-$B24</f>
        <v>13585</v>
      </c>
      <c r="G24" s="8">
        <f>TablesMQTT!G23-$A24</f>
        <v>13651</v>
      </c>
      <c r="H24" s="8">
        <f>TablesMQTT!H23-$B24</f>
        <v>13653</v>
      </c>
      <c r="I24" s="4"/>
      <c r="J24" s="4">
        <f>TablesMQTT!J23</f>
        <v>14385</v>
      </c>
      <c r="K24" s="4">
        <f>TablesMQTT!K23</f>
        <v>14385</v>
      </c>
      <c r="L24" s="8">
        <f>TablesMQTT!L23-$J24</f>
        <v>408</v>
      </c>
      <c r="M24" s="8">
        <f>TablesMQTT!M23-$K24</f>
        <v>408</v>
      </c>
      <c r="N24" s="8">
        <f>TablesMQTT!N23-$J24</f>
        <v>6812</v>
      </c>
      <c r="O24" s="8">
        <f>TablesMQTT!O23-$K24</f>
        <v>6812</v>
      </c>
      <c r="P24" s="8">
        <f>TablesMQTT!P23-$J24</f>
        <v>6970</v>
      </c>
      <c r="Q24" s="8">
        <f>TablesMQTT!Q23-$K24</f>
        <v>6971</v>
      </c>
      <c r="R24" s="4"/>
      <c r="S24" s="4">
        <f>TablesMQTT!S23</f>
        <v>2886</v>
      </c>
      <c r="T24" s="4">
        <f>TablesMQTT!T23</f>
        <v>2886</v>
      </c>
      <c r="U24" s="8">
        <f>TablesMQTT!U23-$S24</f>
        <v>81</v>
      </c>
      <c r="V24" s="8">
        <f>TablesMQTT!V23-$T24</f>
        <v>80</v>
      </c>
      <c r="W24" s="8">
        <f>TablesMQTT!W23-$S24</f>
        <v>1357</v>
      </c>
      <c r="X24" s="8">
        <f>TablesMQTT!X23-$T24</f>
        <v>1357</v>
      </c>
      <c r="Y24" s="8">
        <f>TablesMQTT!Y23-$S24</f>
        <v>1351</v>
      </c>
      <c r="Z24" s="8">
        <f>TablesMQTT!Z23-$T24</f>
        <v>1350</v>
      </c>
      <c r="AB24" s="4">
        <f>TablesMQTT!AB23</f>
        <v>287</v>
      </c>
      <c r="AC24" s="4">
        <f>TablesMQTT!AC23</f>
        <v>286</v>
      </c>
      <c r="AD24" s="8">
        <f>TablesMQTT!AD23-$AB24</f>
        <v>9</v>
      </c>
      <c r="AE24" s="8">
        <f>TablesMQTT!AE23-$AC24</f>
        <v>10</v>
      </c>
      <c r="AF24" s="8">
        <f>TablesMQTT!AF23-$AB24</f>
        <v>142</v>
      </c>
      <c r="AG24" s="8">
        <f>TablesMQTT!AG23-$AC24</f>
        <v>143</v>
      </c>
      <c r="AH24" s="8">
        <f>TablesMQTT!AH23-$AB24</f>
        <v>142</v>
      </c>
      <c r="AI24" s="8">
        <f>TablesMQTT!AI23-$AC24</f>
        <v>142</v>
      </c>
    </row>
    <row r="25" spans="1:35">
      <c r="A25" s="4">
        <f>TablesMQTT!A24</f>
        <v>28881</v>
      </c>
      <c r="B25" s="4">
        <f>TablesMQTT!B24</f>
        <v>28881</v>
      </c>
      <c r="C25" s="8">
        <f>TablesMQTT!C24-A25</f>
        <v>754</v>
      </c>
      <c r="D25" s="8">
        <f>TablesMQTT!D24-B25</f>
        <v>754</v>
      </c>
      <c r="E25" s="8">
        <f>TablesMQTT!E24-$A25</f>
        <v>13499</v>
      </c>
      <c r="F25" s="8">
        <f>TablesMQTT!F24-$B25</f>
        <v>13501</v>
      </c>
      <c r="G25" s="8">
        <f>TablesMQTT!G24-$A25</f>
        <v>13437</v>
      </c>
      <c r="H25" s="8">
        <f>TablesMQTT!H24-$B25</f>
        <v>13439</v>
      </c>
      <c r="I25" s="4"/>
      <c r="J25" s="4">
        <f>TablesMQTT!J24</f>
        <v>14412</v>
      </c>
      <c r="K25" s="4">
        <f>TablesMQTT!K24</f>
        <v>14412</v>
      </c>
      <c r="L25" s="8">
        <f>TablesMQTT!L24-$J25</f>
        <v>381</v>
      </c>
      <c r="M25" s="8">
        <f>TablesMQTT!M24-$K25</f>
        <v>381</v>
      </c>
      <c r="N25" s="8">
        <f>TablesMQTT!N24-$J25</f>
        <v>6839</v>
      </c>
      <c r="O25" s="8">
        <f>TablesMQTT!O24-$K25</f>
        <v>6839</v>
      </c>
      <c r="P25" s="8">
        <f>TablesMQTT!P24-$J25</f>
        <v>6799</v>
      </c>
      <c r="Q25" s="8">
        <f>TablesMQTT!Q24-$K25</f>
        <v>6799</v>
      </c>
      <c r="R25" s="4"/>
      <c r="S25" s="4">
        <f>TablesMQTT!S24</f>
        <v>2893</v>
      </c>
      <c r="T25" s="4">
        <f>TablesMQTT!T24</f>
        <v>2891</v>
      </c>
      <c r="U25" s="8">
        <f>TablesMQTT!U24-$S25</f>
        <v>65</v>
      </c>
      <c r="V25" s="8">
        <f>TablesMQTT!V24-$T25</f>
        <v>66</v>
      </c>
      <c r="W25" s="8">
        <f>TablesMQTT!W24-$S25</f>
        <v>1360</v>
      </c>
      <c r="X25" s="8">
        <f>TablesMQTT!X24-$T25</f>
        <v>1362</v>
      </c>
      <c r="Y25" s="8">
        <f>TablesMQTT!Y24-$S25</f>
        <v>1355</v>
      </c>
      <c r="Z25" s="8">
        <f>TablesMQTT!Z24-$T25</f>
        <v>1357</v>
      </c>
      <c r="AB25" s="4">
        <f>TablesMQTT!AB24</f>
        <v>284</v>
      </c>
      <c r="AC25" s="4">
        <f>TablesMQTT!AC24</f>
        <v>283</v>
      </c>
      <c r="AD25" s="8">
        <f>TablesMQTT!AD24-$AB25</f>
        <v>14</v>
      </c>
      <c r="AE25" s="8">
        <f>TablesMQTT!AE24-$AC25</f>
        <v>14</v>
      </c>
      <c r="AF25" s="8">
        <f>TablesMQTT!AF24-$AB25</f>
        <v>146</v>
      </c>
      <c r="AG25" s="8">
        <f>TablesMQTT!AG24-$AC25</f>
        <v>147</v>
      </c>
      <c r="AH25" s="8">
        <f>TablesMQTT!AH24-$AB25</f>
        <v>147</v>
      </c>
      <c r="AI25" s="8">
        <f>TablesMQTT!AI24-$AC25</f>
        <v>147</v>
      </c>
    </row>
    <row r="26" spans="1:35">
      <c r="A26" s="4">
        <f>TablesMQTT!A25</f>
        <v>28868</v>
      </c>
      <c r="B26" s="4">
        <f>TablesMQTT!B25</f>
        <v>28867</v>
      </c>
      <c r="C26" s="8">
        <f>TablesMQTT!C25-A26</f>
        <v>776</v>
      </c>
      <c r="D26" s="8">
        <f>TablesMQTT!D25-B26</f>
        <v>779</v>
      </c>
      <c r="E26" s="8">
        <f>TablesMQTT!E25-$A26</f>
        <v>13463</v>
      </c>
      <c r="F26" s="8">
        <f>TablesMQTT!F25-$B26</f>
        <v>13467</v>
      </c>
      <c r="G26" s="8">
        <f>TablesMQTT!G25-$A26</f>
        <v>13587</v>
      </c>
      <c r="H26" s="8">
        <f>TablesMQTT!H25-$B26</f>
        <v>13589</v>
      </c>
      <c r="I26" s="4"/>
      <c r="J26" s="4">
        <f>TablesMQTT!J25</f>
        <v>14409</v>
      </c>
      <c r="K26" s="4">
        <f>TablesMQTT!K25</f>
        <v>14408</v>
      </c>
      <c r="L26" s="8">
        <f>TablesMQTT!L25-$J26</f>
        <v>425</v>
      </c>
      <c r="M26" s="8">
        <f>TablesMQTT!M25-$K26</f>
        <v>425</v>
      </c>
      <c r="N26" s="8">
        <f>TablesMQTT!N25-$J26</f>
        <v>6751</v>
      </c>
      <c r="O26" s="8">
        <f>TablesMQTT!O25-$K26</f>
        <v>6752</v>
      </c>
      <c r="P26" s="8">
        <f>TablesMQTT!P25-$J26</f>
        <v>6868</v>
      </c>
      <c r="Q26" s="8">
        <f>TablesMQTT!Q25-$K26</f>
        <v>6869</v>
      </c>
      <c r="R26" s="4"/>
      <c r="S26" s="4">
        <f>TablesMQTT!S25</f>
        <v>2889</v>
      </c>
      <c r="T26" s="4">
        <f>TablesMQTT!T25</f>
        <v>2888</v>
      </c>
      <c r="U26" s="8">
        <f>TablesMQTT!U25-$S26</f>
        <v>80</v>
      </c>
      <c r="V26" s="8">
        <f>TablesMQTT!V25-$T26</f>
        <v>81</v>
      </c>
      <c r="W26" s="8">
        <f>TablesMQTT!W25-$S26</f>
        <v>1325</v>
      </c>
      <c r="X26" s="8">
        <f>TablesMQTT!X25-$T26</f>
        <v>1326</v>
      </c>
      <c r="Y26" s="8">
        <f>TablesMQTT!Y25-$S26</f>
        <v>1388</v>
      </c>
      <c r="Z26" s="8">
        <f>TablesMQTT!Z25-$T26</f>
        <v>1389</v>
      </c>
      <c r="AB26" s="4">
        <f>TablesMQTT!AB25</f>
        <v>289</v>
      </c>
      <c r="AC26" s="4">
        <f>TablesMQTT!AC25</f>
        <v>287</v>
      </c>
      <c r="AD26" s="8">
        <f>TablesMQTT!AD25-$AB26</f>
        <v>7</v>
      </c>
      <c r="AE26" s="8">
        <f>TablesMQTT!AE25-$AC26</f>
        <v>8</v>
      </c>
      <c r="AF26" s="8">
        <f>TablesMQTT!AF25-$AB26</f>
        <v>133</v>
      </c>
      <c r="AG26" s="8">
        <f>TablesMQTT!AG25-$AC26</f>
        <v>135</v>
      </c>
      <c r="AH26" s="8">
        <f>TablesMQTT!AH25-$AB26</f>
        <v>139</v>
      </c>
      <c r="AI26" s="8">
        <f>TablesMQTT!AI25-$AC26</f>
        <v>140</v>
      </c>
    </row>
    <row r="27" spans="1:35">
      <c r="A27" s="4">
        <f>TablesMQTT!A26</f>
        <v>28832</v>
      </c>
      <c r="B27" s="4">
        <f>TablesMQTT!B26</f>
        <v>28831</v>
      </c>
      <c r="C27" s="8">
        <f>TablesMQTT!C26-A27</f>
        <v>775</v>
      </c>
      <c r="D27" s="8">
        <f>TablesMQTT!D26-B27</f>
        <v>776</v>
      </c>
      <c r="E27" s="8">
        <f>TablesMQTT!E26-$A27</f>
        <v>13456</v>
      </c>
      <c r="F27" s="8">
        <f>TablesMQTT!F26-$B27</f>
        <v>13457</v>
      </c>
      <c r="G27" s="8">
        <f>TablesMQTT!G26-$A27</f>
        <v>13639</v>
      </c>
      <c r="H27" s="8">
        <f>TablesMQTT!H26-$B27</f>
        <v>13641</v>
      </c>
      <c r="I27" s="4"/>
      <c r="J27" s="4">
        <f>TablesMQTT!J26</f>
        <v>14427</v>
      </c>
      <c r="K27" s="4">
        <f>TablesMQTT!K26</f>
        <v>14426</v>
      </c>
      <c r="L27" s="8">
        <f>TablesMQTT!L26-$J27</f>
        <v>369</v>
      </c>
      <c r="M27" s="8">
        <f>TablesMQTT!M26-$K27</f>
        <v>370</v>
      </c>
      <c r="N27" s="8">
        <f>TablesMQTT!N26-$J27</f>
        <v>6788</v>
      </c>
      <c r="O27" s="8">
        <f>TablesMQTT!O26-$K27</f>
        <v>6789</v>
      </c>
      <c r="P27" s="8">
        <f>TablesMQTT!P26-$J27</f>
        <v>6894</v>
      </c>
      <c r="Q27" s="8">
        <f>TablesMQTT!Q26-$K27</f>
        <v>6894</v>
      </c>
      <c r="R27" s="4"/>
      <c r="S27" s="4">
        <f>TablesMQTT!S26</f>
        <v>2883</v>
      </c>
      <c r="T27" s="4">
        <f>TablesMQTT!T26</f>
        <v>2882</v>
      </c>
      <c r="U27" s="8">
        <f>TablesMQTT!U26-$S27</f>
        <v>9</v>
      </c>
      <c r="V27" s="8">
        <f>TablesMQTT!V26-$T27</f>
        <v>10</v>
      </c>
      <c r="W27" s="8">
        <f>TablesMQTT!W26-$S27</f>
        <v>1387</v>
      </c>
      <c r="X27" s="8">
        <f>TablesMQTT!X26-$T27</f>
        <v>1387</v>
      </c>
      <c r="Y27" s="8">
        <f>TablesMQTT!Y26-$S27</f>
        <v>1389</v>
      </c>
      <c r="Z27" s="8">
        <f>TablesMQTT!Z26-$T27</f>
        <v>1390</v>
      </c>
      <c r="AB27" s="4">
        <f>TablesMQTT!AB26</f>
        <v>290</v>
      </c>
      <c r="AC27" s="4">
        <f>TablesMQTT!AC26</f>
        <v>289</v>
      </c>
      <c r="AD27" s="8">
        <f>TablesMQTT!AD26-$AB27</f>
        <v>3</v>
      </c>
      <c r="AE27" s="8">
        <f>TablesMQTT!AE26-$AC27</f>
        <v>5</v>
      </c>
      <c r="AF27" s="8">
        <f>TablesMQTT!AF26-$AB27</f>
        <v>131</v>
      </c>
      <c r="AG27" s="8">
        <f>TablesMQTT!AG26-$AC27</f>
        <v>131</v>
      </c>
      <c r="AH27" s="8">
        <f>TablesMQTT!AH26-$AB27</f>
        <v>146</v>
      </c>
      <c r="AI27" s="8">
        <f>TablesMQTT!AI26-$AC27</f>
        <v>146</v>
      </c>
    </row>
    <row r="28" spans="1:35">
      <c r="A28" s="4">
        <f>TablesMQTT!A27</f>
        <v>28844</v>
      </c>
      <c r="B28" s="4">
        <f>TablesMQTT!B27</f>
        <v>28843</v>
      </c>
      <c r="C28" s="8">
        <f>TablesMQTT!C27-A28</f>
        <v>777</v>
      </c>
      <c r="D28" s="8">
        <f>TablesMQTT!D27-B28</f>
        <v>778</v>
      </c>
      <c r="E28" s="8">
        <f>TablesMQTT!E27-$A28</f>
        <v>13419</v>
      </c>
      <c r="F28" s="8">
        <f>TablesMQTT!F27-$B28</f>
        <v>13421</v>
      </c>
      <c r="G28" s="8">
        <f>TablesMQTT!G27-$A28</f>
        <v>13564</v>
      </c>
      <c r="H28" s="8">
        <f>TablesMQTT!H27-$B28</f>
        <v>13567</v>
      </c>
      <c r="I28" s="4"/>
      <c r="J28" s="4">
        <f>TablesMQTT!J27</f>
        <v>14425</v>
      </c>
      <c r="K28" s="4">
        <f>TablesMQTT!K27</f>
        <v>14424</v>
      </c>
      <c r="L28" s="8">
        <f>TablesMQTT!L27-$J28</f>
        <v>375</v>
      </c>
      <c r="M28" s="8">
        <f>TablesMQTT!M27-$K28</f>
        <v>375</v>
      </c>
      <c r="N28" s="8">
        <f>TablesMQTT!N27-$J28</f>
        <v>6726</v>
      </c>
      <c r="O28" s="8">
        <f>TablesMQTT!O27-$K28</f>
        <v>6728</v>
      </c>
      <c r="P28" s="8">
        <f>TablesMQTT!P27-$J28</f>
        <v>6856</v>
      </c>
      <c r="Q28" s="8">
        <f>TablesMQTT!Q27-$K28</f>
        <v>6857</v>
      </c>
      <c r="R28" s="4"/>
      <c r="S28" s="4">
        <f>TablesMQTT!S27</f>
        <v>2894</v>
      </c>
      <c r="T28" s="4">
        <f>TablesMQTT!T27</f>
        <v>2893</v>
      </c>
      <c r="U28" s="8">
        <f>TablesMQTT!U27-$S28</f>
        <v>80</v>
      </c>
      <c r="V28" s="8">
        <f>TablesMQTT!V27-$T28</f>
        <v>80</v>
      </c>
      <c r="W28" s="8">
        <f>TablesMQTT!W27-$S28</f>
        <v>1366</v>
      </c>
      <c r="X28" s="8">
        <f>TablesMQTT!X27-$T28</f>
        <v>1367</v>
      </c>
      <c r="Y28" s="8">
        <f>TablesMQTT!Y27-$S28</f>
        <v>1380</v>
      </c>
      <c r="Z28" s="8">
        <f>TablesMQTT!Z27-$T28</f>
        <v>1380</v>
      </c>
      <c r="AB28" s="4">
        <f>TablesMQTT!AB27</f>
        <v>286</v>
      </c>
      <c r="AC28" s="4">
        <f>TablesMQTT!AC27</f>
        <v>285</v>
      </c>
      <c r="AD28" s="8">
        <f>TablesMQTT!AD27-$AB28</f>
        <v>8</v>
      </c>
      <c r="AE28" s="8">
        <f>TablesMQTT!AE27-$AC28</f>
        <v>8</v>
      </c>
      <c r="AF28" s="8">
        <f>TablesMQTT!AF27-$AB28</f>
        <v>141</v>
      </c>
      <c r="AG28" s="8">
        <f>TablesMQTT!AG27-$AC28</f>
        <v>142</v>
      </c>
      <c r="AH28" s="8">
        <f>TablesMQTT!AH27-$AB28</f>
        <v>146</v>
      </c>
      <c r="AI28" s="8">
        <f>TablesMQTT!AI27-$AC28</f>
        <v>147</v>
      </c>
    </row>
    <row r="29" spans="1:35">
      <c r="A29" s="4">
        <f>TablesMQTT!A28</f>
        <v>28818</v>
      </c>
      <c r="B29" s="4">
        <f>TablesMQTT!B28</f>
        <v>28818</v>
      </c>
      <c r="C29" s="8">
        <f>TablesMQTT!C28-A29</f>
        <v>761</v>
      </c>
      <c r="D29" s="8">
        <f>TablesMQTT!D28-B29</f>
        <v>761</v>
      </c>
      <c r="E29" s="8">
        <f>TablesMQTT!E28-$A29</f>
        <v>13411</v>
      </c>
      <c r="F29" s="8">
        <f>TablesMQTT!F28-$B29</f>
        <v>13412</v>
      </c>
      <c r="G29" s="8">
        <f>TablesMQTT!G28-$A29</f>
        <v>13676</v>
      </c>
      <c r="H29" s="8">
        <f>TablesMQTT!H28-$B29</f>
        <v>13677</v>
      </c>
      <c r="I29" s="4"/>
      <c r="J29" s="4">
        <f>TablesMQTT!J28</f>
        <v>14412</v>
      </c>
      <c r="K29" s="4">
        <f>TablesMQTT!K28</f>
        <v>14413</v>
      </c>
      <c r="L29" s="8">
        <f>TablesMQTT!L28-$J29</f>
        <v>377</v>
      </c>
      <c r="M29" s="8">
        <f>TablesMQTT!M28-$K29</f>
        <v>376</v>
      </c>
      <c r="N29" s="8">
        <f>TablesMQTT!N28-$J29</f>
        <v>6756</v>
      </c>
      <c r="O29" s="8">
        <f>TablesMQTT!O28-$K29</f>
        <v>6754</v>
      </c>
      <c r="P29" s="8">
        <f>TablesMQTT!P28-$J29</f>
        <v>6918</v>
      </c>
      <c r="Q29" s="8">
        <f>TablesMQTT!Q28-$K29</f>
        <v>6916</v>
      </c>
      <c r="R29" s="4"/>
      <c r="S29" s="4">
        <f>TablesMQTT!S28</f>
        <v>2874</v>
      </c>
      <c r="T29" s="4">
        <f>TablesMQTT!T28</f>
        <v>2874</v>
      </c>
      <c r="U29" s="8">
        <f>TablesMQTT!U28-$S29</f>
        <v>89</v>
      </c>
      <c r="V29" s="8">
        <f>TablesMQTT!V28-$T29</f>
        <v>89</v>
      </c>
      <c r="W29" s="8">
        <f>TablesMQTT!W28-$S29</f>
        <v>1382</v>
      </c>
      <c r="X29" s="8">
        <f>TablesMQTT!X28-$T29</f>
        <v>1382</v>
      </c>
      <c r="Y29" s="8">
        <f>TablesMQTT!Y28-$S29</f>
        <v>1378</v>
      </c>
      <c r="Z29" s="8">
        <f>TablesMQTT!Z28-$T29</f>
        <v>1378</v>
      </c>
      <c r="AB29" s="4">
        <f>TablesMQTT!AB28</f>
        <v>290</v>
      </c>
      <c r="AC29" s="4">
        <f>TablesMQTT!AC28</f>
        <v>290</v>
      </c>
      <c r="AD29" s="8">
        <f>TablesMQTT!AD28-$AB29</f>
        <v>5</v>
      </c>
      <c r="AE29" s="8">
        <f>TablesMQTT!AE28-$AC29</f>
        <v>4</v>
      </c>
      <c r="AF29" s="8">
        <f>TablesMQTT!AF28-$AB29</f>
        <v>138</v>
      </c>
      <c r="AG29" s="8">
        <f>TablesMQTT!AG28-$AC29</f>
        <v>138</v>
      </c>
      <c r="AH29" s="8">
        <f>TablesMQTT!AH28-$AB29</f>
        <v>141</v>
      </c>
      <c r="AI29" s="8">
        <f>TablesMQTT!AI28-$AC29</f>
        <v>141</v>
      </c>
    </row>
    <row r="30" spans="1:35" ht="14.4">
      <c r="A30" s="3">
        <f>SUM(A20:A29)/10</f>
        <v>28838.400000000001</v>
      </c>
      <c r="B30" s="3">
        <f>SUM(B20:B29)/10</f>
        <v>28837.7</v>
      </c>
      <c r="C30" s="6">
        <f t="shared" ref="C30:H30" si="8">((SUM(C20:C29)/10))</f>
        <v>783.4</v>
      </c>
      <c r="D30" s="6">
        <f t="shared" si="8"/>
        <v>784.3</v>
      </c>
      <c r="E30" s="6">
        <f t="shared" si="8"/>
        <v>13481.9</v>
      </c>
      <c r="F30" s="6">
        <f t="shared" si="8"/>
        <v>13483.8</v>
      </c>
      <c r="G30" s="6">
        <f t="shared" si="8"/>
        <v>13588.4</v>
      </c>
      <c r="H30" s="6">
        <f t="shared" si="8"/>
        <v>13590.6</v>
      </c>
      <c r="I30" s="4"/>
      <c r="J30" s="3">
        <f>SUM(J20:J29)/10</f>
        <v>14415.9</v>
      </c>
      <c r="K30" s="3">
        <f>SUM(K20:K29)/10</f>
        <v>14415.6</v>
      </c>
      <c r="L30" s="6">
        <f>((SUM(L20:L29)/10))</f>
        <v>386.4</v>
      </c>
      <c r="M30" s="6">
        <f>((SUM(M20:M29)/10))</f>
        <v>386.1</v>
      </c>
      <c r="N30" s="6">
        <f t="shared" ref="N30" si="9">((SUM(N20:N29)/10))</f>
        <v>6769.6</v>
      </c>
      <c r="O30" s="6">
        <f t="shared" ref="O30" si="10">((SUM(O20:O29)/10))</f>
        <v>6769.5</v>
      </c>
      <c r="P30" s="6">
        <f t="shared" ref="P30" si="11">((SUM(P20:P29)/10))</f>
        <v>6880.5</v>
      </c>
      <c r="Q30" s="6">
        <f t="shared" ref="Q30" si="12">((SUM(Q20:Q29)/10))</f>
        <v>6880.4</v>
      </c>
      <c r="R30" s="4"/>
      <c r="S30" s="3">
        <f>SUM(S20:S29)/10</f>
        <v>2885.3</v>
      </c>
      <c r="T30" s="3">
        <f>SUM(T20:T29)/10</f>
        <v>2884.5</v>
      </c>
      <c r="U30" s="6">
        <f>((SUM(U20:U29)/10))</f>
        <v>72.3</v>
      </c>
      <c r="V30" s="6">
        <f t="shared" ref="V30" si="13">((SUM(V20:V29)/10))</f>
        <v>72.8</v>
      </c>
      <c r="W30" s="6">
        <f t="shared" ref="W30" si="14">((SUM(W20:W29)/10))</f>
        <v>1362.8</v>
      </c>
      <c r="X30" s="6">
        <f t="shared" ref="X30" si="15">((SUM(X20:X29)/10))</f>
        <v>1363.1</v>
      </c>
      <c r="Y30" s="6">
        <f t="shared" ref="Y30" si="16">((SUM(Y20:Y29)/10))</f>
        <v>1380.2</v>
      </c>
      <c r="Z30" s="6">
        <f t="shared" ref="Z30" si="17">((SUM(Z20:Z29)/10))</f>
        <v>1380.4</v>
      </c>
      <c r="AB30" s="3">
        <f>SUM(AB20:AB29)/10</f>
        <v>287.89999999999998</v>
      </c>
      <c r="AC30" s="3">
        <f>SUM(AC20:AC29)/10</f>
        <v>286.8</v>
      </c>
      <c r="AD30" s="6">
        <f>((SUM(AD20:AD29)/10))</f>
        <v>7.2</v>
      </c>
      <c r="AE30" s="6">
        <f t="shared" ref="AE30" si="18">((SUM(AE20:AE29)/10))</f>
        <v>7.8</v>
      </c>
      <c r="AF30" s="6">
        <f t="shared" ref="AF30" si="19">((SUM(AF20:AF29)/10))</f>
        <v>138.80000000000001</v>
      </c>
      <c r="AG30" s="6">
        <f t="shared" ref="AG30" si="20">((SUM(AG20:AG29)/10))</f>
        <v>139.69999999999999</v>
      </c>
      <c r="AH30" s="6">
        <f t="shared" ref="AH30" si="21">((SUM(AH20:AH29)/10))</f>
        <v>143.69999999999999</v>
      </c>
      <c r="AI30" s="6">
        <f t="shared" ref="AI30" si="22">((SUM(AI20:AI29)/10))</f>
        <v>144.1</v>
      </c>
    </row>
    <row r="31" spans="1:35" s="26" customFormat="1" ht="14.4">
      <c r="A31" s="23">
        <v>1</v>
      </c>
      <c r="B31" s="23">
        <v>1</v>
      </c>
      <c r="C31" s="23">
        <f>(C30/A30)</f>
        <v>2.716516866400355E-2</v>
      </c>
      <c r="D31" s="23">
        <f>(D30/B30)</f>
        <v>2.7197037211705508E-2</v>
      </c>
      <c r="E31" s="23">
        <f>(E30/A30)</f>
        <v>0.46749819684864619</v>
      </c>
      <c r="F31" s="23">
        <f>(F30/B30)</f>
        <v>0.4675754307729118</v>
      </c>
      <c r="G31" s="23">
        <f>(G30/A30)</f>
        <v>0.47119118952507766</v>
      </c>
      <c r="H31" s="23">
        <f>(H30/B30)</f>
        <v>0.47127891614102374</v>
      </c>
      <c r="I31" s="24"/>
      <c r="J31" s="23">
        <v>1</v>
      </c>
      <c r="K31" s="23">
        <v>1</v>
      </c>
      <c r="L31" s="23">
        <f>(L30/J30)</f>
        <v>2.6803737539799803E-2</v>
      </c>
      <c r="M31" s="23">
        <f>(M30/K30)</f>
        <v>2.6783484558395073E-2</v>
      </c>
      <c r="N31" s="23">
        <f>(N30/J30)</f>
        <v>0.46959260261239327</v>
      </c>
      <c r="O31" s="23">
        <f>(O30/K30)</f>
        <v>0.46959543827520184</v>
      </c>
      <c r="P31" s="23">
        <f>(P30/J30)</f>
        <v>0.47728549726343827</v>
      </c>
      <c r="Q31" s="23">
        <f>(Q30/K30)</f>
        <v>0.47728849302144893</v>
      </c>
      <c r="R31" s="25"/>
      <c r="S31" s="23">
        <v>1</v>
      </c>
      <c r="T31" s="23">
        <v>1</v>
      </c>
      <c r="U31" s="23">
        <f>(U30/S30)</f>
        <v>2.505805288878106E-2</v>
      </c>
      <c r="V31" s="23">
        <f>(V30/T30)</f>
        <v>2.5238342867048014E-2</v>
      </c>
      <c r="W31" s="23">
        <f>(W30/S30)</f>
        <v>0.47232523481093813</v>
      </c>
      <c r="X31" s="23">
        <f>(X30/T30)</f>
        <v>0.47256023574276301</v>
      </c>
      <c r="Y31" s="23">
        <f>(Y30/S30)</f>
        <v>0.47835580355595603</v>
      </c>
      <c r="Z31" s="23">
        <f>(Z30/T30)</f>
        <v>0.47855780897902583</v>
      </c>
      <c r="AB31" s="23">
        <v>1</v>
      </c>
      <c r="AC31" s="23">
        <v>1</v>
      </c>
      <c r="AD31" s="23">
        <f>(AD30/AB30)</f>
        <v>2.5008683570684268E-2</v>
      </c>
      <c r="AE31" s="23">
        <f>(AE30/AC30)</f>
        <v>2.719665271966527E-2</v>
      </c>
      <c r="AF31" s="23">
        <f>(AF30/AB30)</f>
        <v>0.48211184439041344</v>
      </c>
      <c r="AG31" s="23">
        <f>(AG30/AC30)</f>
        <v>0.48709902370990232</v>
      </c>
      <c r="AH31" s="23">
        <f>(AH30/AB30)</f>
        <v>0.49913164293157347</v>
      </c>
      <c r="AI31" s="23">
        <f>(AI30/AC30)</f>
        <v>0.50244072524407246</v>
      </c>
    </row>
    <row r="33" spans="1:35">
      <c r="A33" s="28" t="s">
        <v>15</v>
      </c>
      <c r="B33" s="28"/>
      <c r="C33" s="28"/>
      <c r="D33" s="28"/>
      <c r="E33" s="28"/>
      <c r="F33" s="28"/>
      <c r="G33" s="28"/>
      <c r="H33" s="28"/>
      <c r="I33" s="1"/>
      <c r="J33" s="28" t="s">
        <v>16</v>
      </c>
      <c r="K33" s="28"/>
      <c r="L33" s="28"/>
      <c r="M33" s="28"/>
      <c r="N33" s="28"/>
      <c r="O33" s="28"/>
      <c r="P33" s="28"/>
      <c r="Q33" s="28"/>
      <c r="R33" s="1"/>
      <c r="S33" s="28" t="s">
        <v>17</v>
      </c>
      <c r="T33" s="28"/>
      <c r="U33" s="28"/>
      <c r="V33" s="28"/>
      <c r="W33" s="28"/>
      <c r="X33" s="28"/>
      <c r="Y33" s="28"/>
      <c r="Z33" s="28"/>
      <c r="AB33" s="28" t="s">
        <v>18</v>
      </c>
      <c r="AC33" s="28"/>
      <c r="AD33" s="28"/>
      <c r="AE33" s="28"/>
      <c r="AF33" s="28"/>
      <c r="AG33" s="28"/>
      <c r="AH33" s="28"/>
      <c r="AI33" s="28"/>
    </row>
    <row r="34" spans="1:35" ht="14.4" customHeight="1">
      <c r="A34" s="27" t="s">
        <v>10</v>
      </c>
      <c r="B34" s="27"/>
      <c r="C34" s="29" t="s">
        <v>1</v>
      </c>
      <c r="D34" s="29"/>
      <c r="E34" s="29" t="s">
        <v>2</v>
      </c>
      <c r="F34" s="29"/>
      <c r="G34" s="29" t="s">
        <v>0</v>
      </c>
      <c r="H34" s="29"/>
      <c r="I34" s="1"/>
      <c r="J34" s="27" t="s">
        <v>10</v>
      </c>
      <c r="K34" s="27"/>
      <c r="L34" s="29" t="s">
        <v>1</v>
      </c>
      <c r="M34" s="29"/>
      <c r="N34" s="29" t="s">
        <v>2</v>
      </c>
      <c r="O34" s="29"/>
      <c r="P34" s="29" t="s">
        <v>0</v>
      </c>
      <c r="Q34" s="29"/>
      <c r="R34" s="1"/>
      <c r="S34" s="27" t="s">
        <v>10</v>
      </c>
      <c r="T34" s="27"/>
      <c r="U34" s="29" t="s">
        <v>1</v>
      </c>
      <c r="V34" s="29"/>
      <c r="W34" s="29" t="s">
        <v>2</v>
      </c>
      <c r="X34" s="29"/>
      <c r="Y34" s="29" t="s">
        <v>0</v>
      </c>
      <c r="Z34" s="29"/>
      <c r="AB34" s="27" t="s">
        <v>10</v>
      </c>
      <c r="AC34" s="27"/>
      <c r="AD34" s="29" t="s">
        <v>1</v>
      </c>
      <c r="AE34" s="29"/>
      <c r="AF34" s="29" t="s">
        <v>2</v>
      </c>
      <c r="AG34" s="29"/>
      <c r="AH34" s="29" t="s">
        <v>0</v>
      </c>
      <c r="AI34" s="29"/>
    </row>
    <row r="35" spans="1:35" ht="28.8">
      <c r="A35" s="2" t="s">
        <v>3</v>
      </c>
      <c r="B35" s="2" t="s">
        <v>4</v>
      </c>
      <c r="C35" s="2" t="s">
        <v>3</v>
      </c>
      <c r="D35" s="2" t="s">
        <v>4</v>
      </c>
      <c r="E35" s="2" t="s">
        <v>3</v>
      </c>
      <c r="F35" s="2" t="s">
        <v>4</v>
      </c>
      <c r="G35" s="2" t="s">
        <v>3</v>
      </c>
      <c r="H35" s="2" t="s">
        <v>4</v>
      </c>
      <c r="I35" s="1"/>
      <c r="J35" s="2" t="s">
        <v>3</v>
      </c>
      <c r="K35" s="2" t="s">
        <v>4</v>
      </c>
      <c r="L35" s="2" t="s">
        <v>3</v>
      </c>
      <c r="M35" s="2" t="s">
        <v>4</v>
      </c>
      <c r="N35" s="2" t="s">
        <v>3</v>
      </c>
      <c r="O35" s="2" t="s">
        <v>4</v>
      </c>
      <c r="P35" s="2" t="s">
        <v>3</v>
      </c>
      <c r="Q35" s="2" t="s">
        <v>4</v>
      </c>
      <c r="R35" s="1"/>
      <c r="S35" s="2" t="s">
        <v>3</v>
      </c>
      <c r="T35" s="2" t="s">
        <v>4</v>
      </c>
      <c r="U35" s="2" t="s">
        <v>3</v>
      </c>
      <c r="V35" s="2" t="s">
        <v>4</v>
      </c>
      <c r="W35" s="2" t="s">
        <v>3</v>
      </c>
      <c r="X35" s="2" t="s">
        <v>4</v>
      </c>
      <c r="Y35" s="2" t="s">
        <v>3</v>
      </c>
      <c r="Z35" s="2" t="s">
        <v>4</v>
      </c>
      <c r="AB35" s="2" t="s">
        <v>3</v>
      </c>
      <c r="AC35" s="2" t="s">
        <v>4</v>
      </c>
      <c r="AD35" s="2" t="s">
        <v>3</v>
      </c>
      <c r="AE35" s="2" t="s">
        <v>4</v>
      </c>
      <c r="AF35" s="2" t="s">
        <v>3</v>
      </c>
      <c r="AG35" s="2" t="s">
        <v>4</v>
      </c>
      <c r="AH35" s="2" t="s">
        <v>3</v>
      </c>
      <c r="AI35" s="2" t="s">
        <v>4</v>
      </c>
    </row>
    <row r="36" spans="1:35" s="17" customFormat="1" ht="14.4">
      <c r="A36" s="14">
        <v>59284</v>
      </c>
      <c r="B36" s="14">
        <v>59284</v>
      </c>
      <c r="C36" s="18">
        <f>TablesMQTT!C34-A36</f>
        <v>818</v>
      </c>
      <c r="D36" s="18">
        <f>TablesMQTT!D34-B36</f>
        <v>819</v>
      </c>
      <c r="E36" s="18">
        <f>TablesMQTT!E34-$A36</f>
        <v>15560</v>
      </c>
      <c r="F36" s="18">
        <f>TablesMQTT!F34-$B36</f>
        <v>15564</v>
      </c>
      <c r="G36" s="18">
        <f>TablesMQTT!G34-$A36</f>
        <v>15372</v>
      </c>
      <c r="H36" s="18">
        <f>TablesMQTT!H34-$B36</f>
        <v>15376</v>
      </c>
      <c r="I36" s="14"/>
      <c r="J36" s="14">
        <v>29780</v>
      </c>
      <c r="K36" s="14">
        <v>29781</v>
      </c>
      <c r="L36" s="18">
        <f>TablesMQTT!L34-$J36</f>
        <v>478</v>
      </c>
      <c r="M36" s="18">
        <f>TablesMQTT!M34-$K36</f>
        <v>479</v>
      </c>
      <c r="N36" s="18">
        <f>TablesMQTT!N34-$J36</f>
        <v>7312</v>
      </c>
      <c r="O36" s="18">
        <f>TablesMQTT!O34-$K36</f>
        <v>7314</v>
      </c>
      <c r="P36" s="18">
        <f>TablesMQTT!P34-$J36</f>
        <v>7432</v>
      </c>
      <c r="Q36" s="18">
        <f>TablesMQTT!Q34-$K36</f>
        <v>7433</v>
      </c>
      <c r="R36" s="10"/>
      <c r="S36" s="14">
        <v>5977</v>
      </c>
      <c r="T36" s="14">
        <v>5977</v>
      </c>
      <c r="U36" s="18">
        <f>TablesMQTT!U34-$S36</f>
        <v>69</v>
      </c>
      <c r="V36" s="18">
        <f>TablesMQTT!V34-$T36</f>
        <v>69</v>
      </c>
      <c r="W36" s="18">
        <f>TablesMQTT!W34-$S36</f>
        <v>1452</v>
      </c>
      <c r="X36" s="18">
        <f>TablesMQTT!X34-$T36</f>
        <v>1452</v>
      </c>
      <c r="Y36" s="18">
        <f>TablesMQTT!Y34-$S36</f>
        <v>1473</v>
      </c>
      <c r="Z36" s="18">
        <f>TablesMQTT!Z34-$T36</f>
        <v>1473</v>
      </c>
      <c r="AB36" s="14">
        <v>595</v>
      </c>
      <c r="AC36" s="14">
        <v>594</v>
      </c>
      <c r="AD36" s="18">
        <f>TablesMQTT!AD34-$AB36</f>
        <v>10</v>
      </c>
      <c r="AE36" s="18">
        <f>TablesMQTT!AE34-$AC36</f>
        <v>11</v>
      </c>
      <c r="AF36" s="18">
        <f>TablesMQTT!AF34-$AB36</f>
        <v>154</v>
      </c>
      <c r="AG36" s="18">
        <f>TablesMQTT!AG34-$AC36</f>
        <v>155</v>
      </c>
      <c r="AH36" s="18">
        <f>TablesMQTT!AH34-$AB36</f>
        <v>152</v>
      </c>
      <c r="AI36" s="18">
        <f>TablesMQTT!AI34-$AC36</f>
        <v>152</v>
      </c>
    </row>
    <row r="37" spans="1:35" s="17" customFormat="1" ht="14.4">
      <c r="A37" s="14">
        <v>59353</v>
      </c>
      <c r="B37" s="14">
        <v>59353</v>
      </c>
      <c r="C37" s="18">
        <f>TablesMQTT!C35-A37</f>
        <v>817</v>
      </c>
      <c r="D37" s="18">
        <f>TablesMQTT!D35-B37</f>
        <v>818</v>
      </c>
      <c r="E37" s="18">
        <f>TablesMQTT!E35-$A37</f>
        <v>15361</v>
      </c>
      <c r="F37" s="18">
        <f>TablesMQTT!F35-$B37</f>
        <v>15364</v>
      </c>
      <c r="G37" s="18">
        <f>TablesMQTT!G35-$A37</f>
        <v>15213</v>
      </c>
      <c r="H37" s="18">
        <f>TablesMQTT!H35-$B37</f>
        <v>15215</v>
      </c>
      <c r="I37" s="10"/>
      <c r="J37" s="14">
        <v>29753</v>
      </c>
      <c r="K37" s="14">
        <v>29755</v>
      </c>
      <c r="L37" s="18">
        <f>TablesMQTT!L35-$J37</f>
        <v>459</v>
      </c>
      <c r="M37" s="18">
        <f>TablesMQTT!M35-$K37</f>
        <v>459</v>
      </c>
      <c r="N37" s="18">
        <f>TablesMQTT!N35-$J37</f>
        <v>7343</v>
      </c>
      <c r="O37" s="18">
        <f>TablesMQTT!O35-$K37</f>
        <v>7343</v>
      </c>
      <c r="P37" s="18">
        <f>TablesMQTT!P35-$J37</f>
        <v>7526</v>
      </c>
      <c r="Q37" s="18">
        <f>TablesMQTT!Q35-$K37</f>
        <v>7526</v>
      </c>
      <c r="R37" s="10"/>
      <c r="S37" s="14">
        <v>5951</v>
      </c>
      <c r="T37" s="14">
        <v>5950</v>
      </c>
      <c r="U37" s="18">
        <f>TablesMQTT!U35-$S37</f>
        <v>88</v>
      </c>
      <c r="V37" s="18">
        <f>TablesMQTT!V35-$T37</f>
        <v>89</v>
      </c>
      <c r="W37" s="18">
        <f>TablesMQTT!W35-$S37</f>
        <v>1464</v>
      </c>
      <c r="X37" s="18">
        <f>TablesMQTT!X35-$T37</f>
        <v>1463</v>
      </c>
      <c r="Y37" s="18">
        <f>TablesMQTT!Y35-$S37</f>
        <v>1518</v>
      </c>
      <c r="Z37" s="18">
        <f>TablesMQTT!Z35-$T37</f>
        <v>1519</v>
      </c>
      <c r="AB37" s="14">
        <v>597</v>
      </c>
      <c r="AC37" s="14">
        <v>596</v>
      </c>
      <c r="AD37" s="18">
        <f>TablesMQTT!AD35-$AB37</f>
        <v>8</v>
      </c>
      <c r="AE37" s="18">
        <f>TablesMQTT!AE35-$AC37</f>
        <v>8</v>
      </c>
      <c r="AF37" s="18">
        <f>TablesMQTT!AF35-$AB37</f>
        <v>154</v>
      </c>
      <c r="AG37" s="18">
        <f>TablesMQTT!AG35-$AC37</f>
        <v>154</v>
      </c>
      <c r="AH37" s="18">
        <f>TablesMQTT!AH35-$AB37</f>
        <v>161</v>
      </c>
      <c r="AI37" s="18">
        <f>TablesMQTT!AI35-$AC37</f>
        <v>161</v>
      </c>
    </row>
    <row r="38" spans="1:35" s="17" customFormat="1" ht="14.4">
      <c r="A38" s="14">
        <v>59315</v>
      </c>
      <c r="B38" s="14">
        <v>59317</v>
      </c>
      <c r="C38" s="18">
        <f>TablesMQTT!C36-A38</f>
        <v>750</v>
      </c>
      <c r="D38" s="18">
        <f>TablesMQTT!D36-B38</f>
        <v>749</v>
      </c>
      <c r="E38" s="18">
        <f>TablesMQTT!E36-$A38</f>
        <v>15166</v>
      </c>
      <c r="F38" s="18">
        <f>TablesMQTT!F36-$B38</f>
        <v>15166</v>
      </c>
      <c r="G38" s="18">
        <f>TablesMQTT!G36-$A38</f>
        <v>15266</v>
      </c>
      <c r="H38" s="18">
        <f>TablesMQTT!H36-$B38</f>
        <v>15265</v>
      </c>
      <c r="I38" s="10"/>
      <c r="J38" s="14">
        <v>29762</v>
      </c>
      <c r="K38" s="14">
        <v>29762</v>
      </c>
      <c r="L38" s="18">
        <f>TablesMQTT!L36-$J38</f>
        <v>350</v>
      </c>
      <c r="M38" s="18">
        <f>TablesMQTT!M36-$K38</f>
        <v>350</v>
      </c>
      <c r="N38" s="18">
        <f>TablesMQTT!N36-$J38</f>
        <v>7444</v>
      </c>
      <c r="O38" s="18">
        <f>TablesMQTT!O36-$K38</f>
        <v>7448</v>
      </c>
      <c r="P38" s="18">
        <f>TablesMQTT!P36-$J38</f>
        <v>7530</v>
      </c>
      <c r="Q38" s="18">
        <f>TablesMQTT!Q36-$K38</f>
        <v>7532</v>
      </c>
      <c r="R38" s="10"/>
      <c r="S38" s="14">
        <v>5951</v>
      </c>
      <c r="T38" s="14">
        <v>5950</v>
      </c>
      <c r="U38" s="18">
        <f>TablesMQTT!U36-$S38</f>
        <v>92</v>
      </c>
      <c r="V38" s="18">
        <f>TablesMQTT!V36-$T38</f>
        <v>92</v>
      </c>
      <c r="W38" s="18">
        <f>TablesMQTT!W36-$S38</f>
        <v>1535</v>
      </c>
      <c r="X38" s="18">
        <f>TablesMQTT!X36-$T38</f>
        <v>1536</v>
      </c>
      <c r="Y38" s="18">
        <f>TablesMQTT!Y36-$S38</f>
        <v>1523</v>
      </c>
      <c r="Z38" s="18">
        <f>TablesMQTT!Z36-$T38</f>
        <v>1523</v>
      </c>
      <c r="AB38" s="14">
        <v>598</v>
      </c>
      <c r="AC38" s="14">
        <v>597</v>
      </c>
      <c r="AD38" s="18">
        <f>TablesMQTT!AD36-$AB38</f>
        <v>5</v>
      </c>
      <c r="AE38" s="18">
        <f>TablesMQTT!AE36-$AC38</f>
        <v>5</v>
      </c>
      <c r="AF38" s="18">
        <f>TablesMQTT!AF36-$AB38</f>
        <v>140</v>
      </c>
      <c r="AG38" s="18">
        <f>TablesMQTT!AG36-$AC38</f>
        <v>140</v>
      </c>
      <c r="AH38" s="18">
        <f>TablesMQTT!AH36-$AB38</f>
        <v>164</v>
      </c>
      <c r="AI38" s="18">
        <f>TablesMQTT!AI36-$AC38</f>
        <v>165</v>
      </c>
    </row>
    <row r="39" spans="1:35" s="17" customFormat="1" ht="14.4">
      <c r="A39" s="14">
        <v>59280</v>
      </c>
      <c r="B39" s="14">
        <v>59282</v>
      </c>
      <c r="C39" s="18">
        <f>TablesMQTT!C37-A39</f>
        <v>871</v>
      </c>
      <c r="D39" s="18">
        <f>TablesMQTT!D37-B39</f>
        <v>870</v>
      </c>
      <c r="E39" s="18">
        <f>TablesMQTT!E37-$A39</f>
        <v>15378</v>
      </c>
      <c r="F39" s="18">
        <f>TablesMQTT!F37-$B39</f>
        <v>15417</v>
      </c>
      <c r="G39" s="18">
        <f>TablesMQTT!G37-$A39</f>
        <v>15145</v>
      </c>
      <c r="H39" s="18">
        <f>TablesMQTT!H37-$B39</f>
        <v>15145</v>
      </c>
      <c r="I39" s="10"/>
      <c r="J39" s="14">
        <v>29722</v>
      </c>
      <c r="K39" s="14">
        <v>29722</v>
      </c>
      <c r="L39" s="18">
        <f>TablesMQTT!L37-$J39</f>
        <v>409</v>
      </c>
      <c r="M39" s="18">
        <f>TablesMQTT!M37-$K39</f>
        <v>410</v>
      </c>
      <c r="N39" s="18">
        <f>TablesMQTT!N37-$J39</f>
        <v>7335</v>
      </c>
      <c r="O39" s="18">
        <f>TablesMQTT!O37-$K39</f>
        <v>7338</v>
      </c>
      <c r="P39" s="18">
        <f>TablesMQTT!P37-$J39</f>
        <v>7480</v>
      </c>
      <c r="Q39" s="18">
        <f>TablesMQTT!Q37-$K39</f>
        <v>7483</v>
      </c>
      <c r="R39" s="10"/>
      <c r="S39" s="14">
        <v>5957</v>
      </c>
      <c r="T39" s="14">
        <v>5957</v>
      </c>
      <c r="U39" s="18">
        <f>TablesMQTT!U37-$S39</f>
        <v>68</v>
      </c>
      <c r="V39" s="18">
        <f>TablesMQTT!V37-$T39</f>
        <v>68</v>
      </c>
      <c r="W39" s="18">
        <f>TablesMQTT!W37-$S39</f>
        <v>1488</v>
      </c>
      <c r="X39" s="18">
        <f>TablesMQTT!X37-$T39</f>
        <v>1488</v>
      </c>
      <c r="Y39" s="18">
        <f>TablesMQTT!Y37-$S39</f>
        <v>1502</v>
      </c>
      <c r="Z39" s="18">
        <f>TablesMQTT!Z37-$T39</f>
        <v>1502</v>
      </c>
      <c r="AB39" s="14">
        <v>596</v>
      </c>
      <c r="AC39" s="14">
        <v>595</v>
      </c>
      <c r="AD39" s="18">
        <f>TablesMQTT!AD37-$AB39</f>
        <v>7</v>
      </c>
      <c r="AE39" s="18">
        <f>TablesMQTT!AE37-$AC39</f>
        <v>7</v>
      </c>
      <c r="AF39" s="18">
        <f>TablesMQTT!AF37-$AB39</f>
        <v>156</v>
      </c>
      <c r="AG39" s="18">
        <f>TablesMQTT!AG37-$AC39</f>
        <v>157</v>
      </c>
      <c r="AH39" s="18">
        <f>TablesMQTT!AH37-$AB39</f>
        <v>147</v>
      </c>
      <c r="AI39" s="18">
        <f>TablesMQTT!AI37-$AC39</f>
        <v>148</v>
      </c>
    </row>
    <row r="40" spans="1:35" s="17" customFormat="1" ht="14.4">
      <c r="A40" s="14">
        <v>59279</v>
      </c>
      <c r="B40" s="14">
        <v>59280</v>
      </c>
      <c r="C40" s="18">
        <f>TablesMQTT!C38-A40</f>
        <v>833</v>
      </c>
      <c r="D40" s="18">
        <f>TablesMQTT!D38-B40</f>
        <v>833</v>
      </c>
      <c r="E40" s="18">
        <f>TablesMQTT!E38-$A40</f>
        <v>15312</v>
      </c>
      <c r="F40" s="18">
        <f>TablesMQTT!F38-$B40</f>
        <v>15312</v>
      </c>
      <c r="G40" s="18">
        <f>TablesMQTT!G38-$A40</f>
        <v>15316</v>
      </c>
      <c r="H40" s="18">
        <f>TablesMQTT!H38-$B40</f>
        <v>15316</v>
      </c>
      <c r="I40" s="10"/>
      <c r="J40" s="14">
        <v>29702</v>
      </c>
      <c r="K40" s="14">
        <v>29702</v>
      </c>
      <c r="L40" s="18">
        <f>TablesMQTT!L38-$J40</f>
        <v>464</v>
      </c>
      <c r="M40" s="18">
        <f>TablesMQTT!M38-$K40</f>
        <v>464</v>
      </c>
      <c r="N40" s="18">
        <f>TablesMQTT!N38-$J40</f>
        <v>7422</v>
      </c>
      <c r="O40" s="18">
        <f>TablesMQTT!O38-$K40</f>
        <v>7427</v>
      </c>
      <c r="P40" s="18">
        <f>TablesMQTT!P38-$J40</f>
        <v>7493</v>
      </c>
      <c r="Q40" s="18">
        <f>TablesMQTT!Q38-$K40</f>
        <v>7495</v>
      </c>
      <c r="R40" s="10"/>
      <c r="S40" s="14">
        <v>5967</v>
      </c>
      <c r="T40" s="14">
        <v>5966</v>
      </c>
      <c r="U40" s="18">
        <f>TablesMQTT!U38-$S40</f>
        <v>70</v>
      </c>
      <c r="V40" s="18">
        <f>TablesMQTT!V38-$T40</f>
        <v>71</v>
      </c>
      <c r="W40" s="18">
        <f>TablesMQTT!W38-$S40</f>
        <v>1454</v>
      </c>
      <c r="X40" s="18">
        <f>TablesMQTT!X38-$T40</f>
        <v>1455</v>
      </c>
      <c r="Y40" s="18">
        <f>TablesMQTT!Y38-$S40</f>
        <v>1519</v>
      </c>
      <c r="Z40" s="18">
        <f>TablesMQTT!Z38-$T40</f>
        <v>1521</v>
      </c>
      <c r="AB40" s="14">
        <v>592</v>
      </c>
      <c r="AC40" s="14">
        <v>591</v>
      </c>
      <c r="AD40" s="18">
        <f>TablesMQTT!AD38-$AB40</f>
        <v>13</v>
      </c>
      <c r="AE40" s="18">
        <f>TablesMQTT!AE38-$AC40</f>
        <v>14</v>
      </c>
      <c r="AF40" s="18">
        <f>TablesMQTT!AF38-$AB40</f>
        <v>156</v>
      </c>
      <c r="AG40" s="18">
        <f>TablesMQTT!AG38-$AC40</f>
        <v>156</v>
      </c>
      <c r="AH40" s="18">
        <f>TablesMQTT!AH38-$AB40</f>
        <v>168</v>
      </c>
      <c r="AI40" s="18">
        <f>TablesMQTT!AI38-$AC40</f>
        <v>168</v>
      </c>
    </row>
    <row r="41" spans="1:35" s="17" customFormat="1" ht="14.4">
      <c r="A41" s="14">
        <v>59306</v>
      </c>
      <c r="B41" s="14">
        <v>59307</v>
      </c>
      <c r="C41" s="18">
        <f>TablesMQTT!C39-A41</f>
        <v>759</v>
      </c>
      <c r="D41" s="18">
        <f>TablesMQTT!D39-B41</f>
        <v>759</v>
      </c>
      <c r="E41" s="18">
        <f>TablesMQTT!E39-$A41</f>
        <v>15026</v>
      </c>
      <c r="F41" s="18">
        <f>TablesMQTT!F39-$B41</f>
        <v>15030</v>
      </c>
      <c r="G41" s="18">
        <f>TablesMQTT!G39-$A41</f>
        <v>15264</v>
      </c>
      <c r="H41" s="18">
        <f>TablesMQTT!H39-$B41</f>
        <v>15264</v>
      </c>
      <c r="I41" s="10"/>
      <c r="J41" s="14">
        <v>29770</v>
      </c>
      <c r="K41" s="14">
        <v>29772</v>
      </c>
      <c r="L41" s="18">
        <f>TablesMQTT!L39-$J41</f>
        <v>352</v>
      </c>
      <c r="M41" s="18">
        <f>TablesMQTT!M39-$K41</f>
        <v>350</v>
      </c>
      <c r="N41" s="18">
        <f>TablesMQTT!N39-$J41</f>
        <v>7346</v>
      </c>
      <c r="O41" s="18">
        <f>TablesMQTT!O39-$K41</f>
        <v>7346</v>
      </c>
      <c r="P41" s="18">
        <f>TablesMQTT!P39-$J41</f>
        <v>7540</v>
      </c>
      <c r="Q41" s="18">
        <f>TablesMQTT!Q39-$K41</f>
        <v>7543</v>
      </c>
      <c r="R41" s="10"/>
      <c r="S41" s="14">
        <v>5963</v>
      </c>
      <c r="T41" s="14">
        <v>5963</v>
      </c>
      <c r="U41" s="18">
        <f>TablesMQTT!U39-$S41</f>
        <v>85</v>
      </c>
      <c r="V41" s="18">
        <f>TablesMQTT!V39-$T41</f>
        <v>85</v>
      </c>
      <c r="W41" s="18">
        <f>TablesMQTT!W39-$S41</f>
        <v>1471</v>
      </c>
      <c r="X41" s="18">
        <f>TablesMQTT!X39-$T41</f>
        <v>1471</v>
      </c>
      <c r="Y41" s="18">
        <f>TablesMQTT!Y39-$S41</f>
        <v>1506</v>
      </c>
      <c r="Z41" s="18">
        <f>TablesMQTT!Z39-$T41</f>
        <v>1506</v>
      </c>
      <c r="AB41" s="14">
        <v>599</v>
      </c>
      <c r="AC41" s="14">
        <v>598</v>
      </c>
      <c r="AD41" s="18">
        <f>TablesMQTT!AD39-$AB41</f>
        <v>8</v>
      </c>
      <c r="AE41" s="18">
        <f>TablesMQTT!AE39-$AC41</f>
        <v>9</v>
      </c>
      <c r="AF41" s="18">
        <f>TablesMQTT!AF39-$AB41</f>
        <v>154</v>
      </c>
      <c r="AG41" s="18">
        <f>TablesMQTT!AG39-$AC41</f>
        <v>155</v>
      </c>
      <c r="AH41" s="18">
        <f>TablesMQTT!AH39-$AB41</f>
        <v>164</v>
      </c>
      <c r="AI41" s="18">
        <f>TablesMQTT!AI39-$AC41</f>
        <v>165</v>
      </c>
    </row>
    <row r="42" spans="1:35" s="17" customFormat="1" ht="14.4">
      <c r="A42" s="14">
        <v>59321</v>
      </c>
      <c r="B42" s="14">
        <v>59322</v>
      </c>
      <c r="C42" s="18">
        <f>TablesMQTT!C40-A42</f>
        <v>760</v>
      </c>
      <c r="D42" s="18">
        <f>TablesMQTT!D40-B42</f>
        <v>760</v>
      </c>
      <c r="E42" s="18">
        <f>TablesMQTT!E40-$A42</f>
        <v>14844</v>
      </c>
      <c r="F42" s="18">
        <f>TablesMQTT!F40-$B42</f>
        <v>14845</v>
      </c>
      <c r="G42" s="18">
        <f>TablesMQTT!G40-$A42</f>
        <v>15584</v>
      </c>
      <c r="H42" s="18">
        <f>TablesMQTT!H40-$B42</f>
        <v>15586</v>
      </c>
      <c r="I42" s="10"/>
      <c r="J42" s="14">
        <v>29778</v>
      </c>
      <c r="K42" s="14">
        <v>29779</v>
      </c>
      <c r="L42" s="18">
        <f>TablesMQTT!L40-$J42</f>
        <v>300</v>
      </c>
      <c r="M42" s="18">
        <f>TablesMQTT!M40-$K42</f>
        <v>300</v>
      </c>
      <c r="N42" s="18">
        <f>TablesMQTT!N40-$J42</f>
        <v>7241</v>
      </c>
      <c r="O42" s="18">
        <f>TablesMQTT!O40-$K42</f>
        <v>7241</v>
      </c>
      <c r="P42" s="18">
        <f>TablesMQTT!P40-$J42</f>
        <v>7519</v>
      </c>
      <c r="Q42" s="18">
        <f>TablesMQTT!Q40-$K42</f>
        <v>7523</v>
      </c>
      <c r="R42" s="10"/>
      <c r="S42" s="14">
        <v>5961</v>
      </c>
      <c r="T42" s="14">
        <v>5961</v>
      </c>
      <c r="U42" s="18">
        <f>TablesMQTT!U40-$S42</f>
        <v>77</v>
      </c>
      <c r="V42" s="18">
        <f>TablesMQTT!V40-$T42</f>
        <v>77</v>
      </c>
      <c r="W42" s="18">
        <f>TablesMQTT!W40-$S42</f>
        <v>1472</v>
      </c>
      <c r="X42" s="18">
        <f>TablesMQTT!X40-$T42</f>
        <v>1472</v>
      </c>
      <c r="Y42" s="18">
        <f>TablesMQTT!Y40-$S42</f>
        <v>1487</v>
      </c>
      <c r="Z42" s="18">
        <f>TablesMQTT!Z40-$T42</f>
        <v>1487</v>
      </c>
      <c r="AB42" s="14">
        <v>597</v>
      </c>
      <c r="AC42" s="14">
        <v>597</v>
      </c>
      <c r="AD42" s="18">
        <f>TablesMQTT!AD40-$AB42</f>
        <v>5</v>
      </c>
      <c r="AE42" s="18">
        <f>TablesMQTT!AE40-$AC42</f>
        <v>5</v>
      </c>
      <c r="AF42" s="18">
        <f>TablesMQTT!AF40-$AB42</f>
        <v>150</v>
      </c>
      <c r="AG42" s="18">
        <f>TablesMQTT!AG40-$AC42</f>
        <v>150</v>
      </c>
      <c r="AH42" s="18">
        <f>TablesMQTT!AH40-$AB42</f>
        <v>151</v>
      </c>
      <c r="AI42" s="18">
        <f>TablesMQTT!AI40-$AC42</f>
        <v>151</v>
      </c>
    </row>
    <row r="43" spans="1:35" s="17" customFormat="1" ht="14.4">
      <c r="A43" s="14">
        <v>59261</v>
      </c>
      <c r="B43" s="14">
        <v>59262</v>
      </c>
      <c r="C43" s="18">
        <f>TablesMQTT!C41-A43</f>
        <v>1073</v>
      </c>
      <c r="D43" s="18">
        <f>TablesMQTT!D41-B43</f>
        <v>1073</v>
      </c>
      <c r="E43" s="18">
        <f>TablesMQTT!E41-$A43</f>
        <v>15159</v>
      </c>
      <c r="F43" s="18">
        <f>TablesMQTT!F41-$B43</f>
        <v>15162</v>
      </c>
      <c r="G43" s="18">
        <f>TablesMQTT!G41-$A43</f>
        <v>15185</v>
      </c>
      <c r="H43" s="18">
        <f>TablesMQTT!H41-$B43</f>
        <v>15186</v>
      </c>
      <c r="I43" s="10"/>
      <c r="J43" s="14">
        <v>29760</v>
      </c>
      <c r="K43" s="14">
        <v>29761</v>
      </c>
      <c r="L43" s="18">
        <f>TablesMQTT!L41-$J43</f>
        <v>385</v>
      </c>
      <c r="M43" s="18">
        <f>TablesMQTT!M41-$K43</f>
        <v>384</v>
      </c>
      <c r="N43" s="18">
        <f>TablesMQTT!N41-$J43</f>
        <v>7330</v>
      </c>
      <c r="O43" s="18">
        <f>TablesMQTT!O41-$K43</f>
        <v>7334</v>
      </c>
      <c r="P43" s="18">
        <f>TablesMQTT!P41-$J43</f>
        <v>7550</v>
      </c>
      <c r="Q43" s="18">
        <f>TablesMQTT!Q41-$K43</f>
        <v>7551</v>
      </c>
      <c r="R43" s="10"/>
      <c r="S43" s="14">
        <v>5953</v>
      </c>
      <c r="T43" s="14">
        <v>5952</v>
      </c>
      <c r="U43" s="18">
        <f>TablesMQTT!U41-$S43</f>
        <v>80</v>
      </c>
      <c r="V43" s="18">
        <f>TablesMQTT!V41-$T43</f>
        <v>81</v>
      </c>
      <c r="W43" s="18">
        <f>TablesMQTT!W41-$S43</f>
        <v>1483</v>
      </c>
      <c r="X43" s="18">
        <f>TablesMQTT!X41-$T43</f>
        <v>1484</v>
      </c>
      <c r="Y43" s="18">
        <f>TablesMQTT!Y41-$S43</f>
        <v>1520</v>
      </c>
      <c r="Z43" s="18">
        <f>TablesMQTT!Z41-$T43</f>
        <v>1521</v>
      </c>
      <c r="AB43" s="14">
        <v>596</v>
      </c>
      <c r="AC43" s="14">
        <v>596</v>
      </c>
      <c r="AD43" s="18">
        <f>TablesMQTT!AD41-$AB43</f>
        <v>10</v>
      </c>
      <c r="AE43" s="18">
        <f>TablesMQTT!AE41-$AC43</f>
        <v>10</v>
      </c>
      <c r="AF43" s="18">
        <f>TablesMQTT!AF41-$AB43</f>
        <v>158</v>
      </c>
      <c r="AG43" s="18">
        <f>TablesMQTT!AG41-$AC43</f>
        <v>158</v>
      </c>
      <c r="AH43" s="18">
        <f>TablesMQTT!AH41-$AB43</f>
        <v>160</v>
      </c>
      <c r="AI43" s="18">
        <f>TablesMQTT!AI41-$AC43</f>
        <v>160</v>
      </c>
    </row>
    <row r="44" spans="1:35" s="17" customFormat="1" ht="14.4">
      <c r="A44" s="14">
        <v>59258</v>
      </c>
      <c r="B44" s="14">
        <v>59259</v>
      </c>
      <c r="C44" s="18">
        <f>TablesMQTT!C42-A44</f>
        <v>870</v>
      </c>
      <c r="D44" s="18">
        <f>TablesMQTT!D42-B44</f>
        <v>871</v>
      </c>
      <c r="E44" s="18">
        <f>TablesMQTT!E42-$A44</f>
        <v>14991</v>
      </c>
      <c r="F44" s="18">
        <f>TablesMQTT!F42-$B44</f>
        <v>14991</v>
      </c>
      <c r="G44" s="18">
        <f>TablesMQTT!G42-$A44</f>
        <v>15368</v>
      </c>
      <c r="H44" s="18">
        <f>TablesMQTT!H42-$B44</f>
        <v>15372</v>
      </c>
      <c r="I44" s="10"/>
      <c r="J44" s="14">
        <v>29754</v>
      </c>
      <c r="K44" s="14">
        <v>29755</v>
      </c>
      <c r="L44" s="18">
        <f>TablesMQTT!L42-$J44</f>
        <v>395</v>
      </c>
      <c r="M44" s="18">
        <f>TablesMQTT!M42-$K44</f>
        <v>396</v>
      </c>
      <c r="N44" s="18">
        <f>TablesMQTT!N42-$J44</f>
        <v>7373</v>
      </c>
      <c r="O44" s="18">
        <f>TablesMQTT!O42-$K44</f>
        <v>7375</v>
      </c>
      <c r="P44" s="18">
        <f>TablesMQTT!P42-$J44</f>
        <v>7527</v>
      </c>
      <c r="Q44" s="18">
        <f>TablesMQTT!Q42-$K44</f>
        <v>7529</v>
      </c>
      <c r="R44" s="10"/>
      <c r="S44" s="14">
        <v>5957</v>
      </c>
      <c r="T44" s="14">
        <v>5957</v>
      </c>
      <c r="U44" s="18">
        <f>TablesMQTT!U42-$S44</f>
        <v>60</v>
      </c>
      <c r="V44" s="18">
        <f>TablesMQTT!V42-$T44</f>
        <v>60</v>
      </c>
      <c r="W44" s="18">
        <f>TablesMQTT!W42-$S44</f>
        <v>1458</v>
      </c>
      <c r="X44" s="18">
        <f>TablesMQTT!X42-$T44</f>
        <v>1458</v>
      </c>
      <c r="Y44" s="18">
        <f>TablesMQTT!Y42-$S44</f>
        <v>1489</v>
      </c>
      <c r="Z44" s="18">
        <f>TablesMQTT!Z42-$T44</f>
        <v>1489</v>
      </c>
      <c r="AB44" s="14">
        <v>594</v>
      </c>
      <c r="AC44" s="14">
        <v>593</v>
      </c>
      <c r="AD44" s="18">
        <f>TablesMQTT!AD42-$AB44</f>
        <v>13</v>
      </c>
      <c r="AE44" s="18">
        <f>TablesMQTT!AE42-$AC44</f>
        <v>14</v>
      </c>
      <c r="AF44" s="18">
        <f>TablesMQTT!AF42-$AB44</f>
        <v>159</v>
      </c>
      <c r="AG44" s="18">
        <f>TablesMQTT!AG42-$AC44</f>
        <v>160</v>
      </c>
      <c r="AH44" s="18">
        <f>TablesMQTT!AH42-$AB44</f>
        <v>156</v>
      </c>
      <c r="AI44" s="18">
        <f>TablesMQTT!AI42-$AC44</f>
        <v>156</v>
      </c>
    </row>
    <row r="45" spans="1:35" s="17" customFormat="1" ht="14.4">
      <c r="A45" s="14">
        <v>59300</v>
      </c>
      <c r="B45" s="14">
        <v>59300</v>
      </c>
      <c r="C45" s="18">
        <f>TablesMQTT!C43-A45</f>
        <v>927</v>
      </c>
      <c r="D45" s="18">
        <f>TablesMQTT!D43-B45</f>
        <v>928</v>
      </c>
      <c r="E45" s="18">
        <f>TablesMQTT!E43-$A45</f>
        <v>15123</v>
      </c>
      <c r="F45" s="18">
        <f>TablesMQTT!F43-$B45</f>
        <v>15125</v>
      </c>
      <c r="G45" s="18">
        <f>TablesMQTT!G43-$A45</f>
        <v>15496</v>
      </c>
      <c r="H45" s="18">
        <f>TablesMQTT!H43-$B45</f>
        <v>15499</v>
      </c>
      <c r="I45" s="10"/>
      <c r="J45" s="14">
        <v>29759</v>
      </c>
      <c r="K45" s="14">
        <v>29760</v>
      </c>
      <c r="L45" s="18">
        <f>TablesMQTT!L43-$J45</f>
        <v>417</v>
      </c>
      <c r="M45" s="18">
        <f>TablesMQTT!M43-$K45</f>
        <v>416</v>
      </c>
      <c r="N45" s="18">
        <f>TablesMQTT!N43-$J45</f>
        <v>7509</v>
      </c>
      <c r="O45" s="18">
        <f>TablesMQTT!O43-$K45</f>
        <v>7512</v>
      </c>
      <c r="P45" s="18">
        <f>TablesMQTT!P43-$J45</f>
        <v>7475</v>
      </c>
      <c r="Q45" s="18">
        <f>TablesMQTT!Q43-$K45</f>
        <v>7476</v>
      </c>
      <c r="R45" s="10"/>
      <c r="S45" s="14">
        <v>5944</v>
      </c>
      <c r="T45" s="14">
        <v>5944</v>
      </c>
      <c r="U45" s="18">
        <f>TablesMQTT!U43-$S45</f>
        <v>96</v>
      </c>
      <c r="V45" s="18">
        <f>TablesMQTT!V43-$T45</f>
        <v>95</v>
      </c>
      <c r="W45" s="18">
        <f>TablesMQTT!W43-$S45</f>
        <v>1474</v>
      </c>
      <c r="X45" s="18">
        <f>TablesMQTT!X43-$T45</f>
        <v>1474</v>
      </c>
      <c r="Y45" s="18">
        <f>TablesMQTT!Y43-$S45</f>
        <v>1547</v>
      </c>
      <c r="Z45" s="18">
        <f>TablesMQTT!Z43-$T45</f>
        <v>1548</v>
      </c>
      <c r="AB45" s="14">
        <v>599</v>
      </c>
      <c r="AC45" s="14">
        <v>598</v>
      </c>
      <c r="AD45" s="18">
        <f>TablesMQTT!AD43-$AB45</f>
        <v>5</v>
      </c>
      <c r="AE45" s="18">
        <f>TablesMQTT!AE43-$AC45</f>
        <v>6</v>
      </c>
      <c r="AF45" s="18">
        <f>TablesMQTT!AF43-$AB45</f>
        <v>161</v>
      </c>
      <c r="AG45" s="18">
        <f>TablesMQTT!AG43-$AC45</f>
        <v>162</v>
      </c>
      <c r="AH45" s="18">
        <f>TablesMQTT!AH43-$AB45</f>
        <v>163</v>
      </c>
      <c r="AI45" s="18">
        <f>TablesMQTT!AI43-$AC45</f>
        <v>164</v>
      </c>
    </row>
    <row r="46" spans="1:35" ht="14.4">
      <c r="A46" s="3">
        <f>SUM(A36:A45)/10</f>
        <v>59295.7</v>
      </c>
      <c r="B46" s="3">
        <f>SUM(B36:B45)/10</f>
        <v>59296.6</v>
      </c>
      <c r="C46" s="6">
        <f t="shared" ref="C46:H46" si="23">((SUM(C36:C45)/10))</f>
        <v>847.8</v>
      </c>
      <c r="D46" s="6">
        <f t="shared" si="23"/>
        <v>848</v>
      </c>
      <c r="E46" s="6">
        <f t="shared" si="23"/>
        <v>15192</v>
      </c>
      <c r="F46" s="6">
        <f t="shared" si="23"/>
        <v>15197.6</v>
      </c>
      <c r="G46" s="6">
        <f t="shared" si="23"/>
        <v>15320.9</v>
      </c>
      <c r="H46" s="6">
        <f t="shared" si="23"/>
        <v>15322.4</v>
      </c>
      <c r="I46" s="4"/>
      <c r="J46" s="3">
        <f>SUM(J36:J45)/10</f>
        <v>29754</v>
      </c>
      <c r="K46" s="3">
        <f>SUM(K36:K45)/10</f>
        <v>29754.9</v>
      </c>
      <c r="L46" s="6">
        <f>((SUM(L36:L45)/10))</f>
        <v>400.9</v>
      </c>
      <c r="M46" s="6">
        <f>((SUM(M36:M45)/10))</f>
        <v>400.8</v>
      </c>
      <c r="N46" s="6">
        <f t="shared" ref="N46" si="24">((SUM(N36:N45)/10))</f>
        <v>7365.5</v>
      </c>
      <c r="O46" s="6">
        <f t="shared" ref="O46" si="25">((SUM(O36:O45)/10))</f>
        <v>7367.8</v>
      </c>
      <c r="P46" s="6">
        <f t="shared" ref="P46" si="26">((SUM(P36:P45)/10))</f>
        <v>7507.2</v>
      </c>
      <c r="Q46" s="6">
        <f t="shared" ref="Q46" si="27">((SUM(Q36:Q45)/10))</f>
        <v>7509.1</v>
      </c>
      <c r="R46" s="4"/>
      <c r="S46" s="3">
        <f>SUM(S36:S45)/10</f>
        <v>5958.1</v>
      </c>
      <c r="T46" s="3">
        <f>SUM(T36:T45)/10</f>
        <v>5957.7</v>
      </c>
      <c r="U46" s="6">
        <f>((SUM(U36:U45)/10))</f>
        <v>78.5</v>
      </c>
      <c r="V46" s="6">
        <f t="shared" ref="V46" si="28">((SUM(V36:V45)/10))</f>
        <v>78.7</v>
      </c>
      <c r="W46" s="6">
        <f t="shared" ref="W46" si="29">((SUM(W36:W45)/10))</f>
        <v>1475.1</v>
      </c>
      <c r="X46" s="6">
        <f t="shared" ref="X46" si="30">((SUM(X36:X45)/10))</f>
        <v>1475.3</v>
      </c>
      <c r="Y46" s="6">
        <f t="shared" ref="Y46" si="31">((SUM(Y36:Y45)/10))</f>
        <v>1508.4</v>
      </c>
      <c r="Z46" s="6">
        <f t="shared" ref="Z46" si="32">((SUM(Z36:Z45)/10))</f>
        <v>1508.9</v>
      </c>
      <c r="AB46" s="3">
        <f>SUM(AB36:AB45)/10</f>
        <v>596.29999999999995</v>
      </c>
      <c r="AC46" s="3">
        <f>SUM(AC36:AC45)/10</f>
        <v>595.5</v>
      </c>
      <c r="AD46" s="6">
        <f>((SUM(AD36:AD45)/10))</f>
        <v>8.4</v>
      </c>
      <c r="AE46" s="6">
        <f t="shared" ref="AE46" si="33">((SUM(AE36:AE45)/10))</f>
        <v>8.9</v>
      </c>
      <c r="AF46" s="6">
        <f t="shared" ref="AF46" si="34">((SUM(AF36:AF45)/10))</f>
        <v>154.19999999999999</v>
      </c>
      <c r="AG46" s="6">
        <f t="shared" ref="AG46" si="35">((SUM(AG36:AG45)/10))</f>
        <v>154.69999999999999</v>
      </c>
      <c r="AH46" s="6">
        <f t="shared" ref="AH46" si="36">((SUM(AH36:AH45)/10))</f>
        <v>158.6</v>
      </c>
      <c r="AI46" s="6">
        <f t="shared" ref="AI46" si="37">((SUM(AI36:AI45)/10))</f>
        <v>159</v>
      </c>
    </row>
    <row r="47" spans="1:35" s="26" customFormat="1" ht="14.4">
      <c r="A47" s="23">
        <v>1</v>
      </c>
      <c r="B47" s="23">
        <v>1</v>
      </c>
      <c r="C47" s="23">
        <f>(C46/A46)</f>
        <v>1.4297832726487755E-2</v>
      </c>
      <c r="D47" s="23">
        <f>(D46/B46)</f>
        <v>1.4300988589565E-2</v>
      </c>
      <c r="E47" s="23">
        <f>(E46/A46)</f>
        <v>0.25620744843217974</v>
      </c>
      <c r="F47" s="23">
        <f>(F46/B46)</f>
        <v>0.25629800022260973</v>
      </c>
      <c r="G47" s="23">
        <f>(G46/A46)</f>
        <v>0.25838129914985403</v>
      </c>
      <c r="H47" s="23">
        <f>(H46/B46)</f>
        <v>0.25840267401503625</v>
      </c>
      <c r="I47" s="24"/>
      <c r="J47" s="23">
        <v>1</v>
      </c>
      <c r="K47" s="23">
        <v>1</v>
      </c>
      <c r="L47" s="23">
        <f>(L46/J46)</f>
        <v>1.3473818646232439E-2</v>
      </c>
      <c r="M47" s="23">
        <f>(M46/K46)</f>
        <v>1.3470050311041206E-2</v>
      </c>
      <c r="N47" s="23">
        <f>(N46/J46)</f>
        <v>0.24754654836324527</v>
      </c>
      <c r="O47" s="23">
        <f>(O46/K46)</f>
        <v>0.24761635898625101</v>
      </c>
      <c r="P47" s="23">
        <f>(P46/J46)</f>
        <v>0.2523089332526719</v>
      </c>
      <c r="Q47" s="23">
        <f>(Q46/K46)</f>
        <v>0.25236515666327225</v>
      </c>
      <c r="R47" s="24"/>
      <c r="S47" s="23">
        <v>1</v>
      </c>
      <c r="T47" s="23">
        <v>1</v>
      </c>
      <c r="U47" s="23">
        <f>(U46/S46)</f>
        <v>1.3175341132240143E-2</v>
      </c>
      <c r="V47" s="23">
        <f>(V46/T46)</f>
        <v>1.3209795726538767E-2</v>
      </c>
      <c r="W47" s="23">
        <f>(W46/S46)</f>
        <v>0.24757892616773799</v>
      </c>
      <c r="X47" s="23">
        <f>(X46/T46)</f>
        <v>0.24762911861960152</v>
      </c>
      <c r="Y47" s="23">
        <f>(Y46/S46)</f>
        <v>0.25316795622765648</v>
      </c>
      <c r="Z47" s="23">
        <f>(Z46/T46)</f>
        <v>0.25326887892978839</v>
      </c>
      <c r="AB47" s="23">
        <v>1</v>
      </c>
      <c r="AC47" s="23">
        <v>1</v>
      </c>
      <c r="AD47" s="23">
        <f>(AD46/AB46)</f>
        <v>1.4086869025658227E-2</v>
      </c>
      <c r="AE47" s="23">
        <f>(AE46/AC46)</f>
        <v>1.4945424013434089E-2</v>
      </c>
      <c r="AF47" s="23">
        <f>(AF46/AB46)</f>
        <v>0.25859466711386886</v>
      </c>
      <c r="AG47" s="23">
        <f>(AG46/AC46)</f>
        <v>0.25978169605373636</v>
      </c>
      <c r="AH47" s="23">
        <f>(AH46/AB46)</f>
        <v>0.26597350327016606</v>
      </c>
      <c r="AI47" s="23">
        <f>(AI46/AC46)</f>
        <v>0.26700251889168763</v>
      </c>
    </row>
    <row r="49" spans="1:35">
      <c r="A49" s="28" t="s">
        <v>6</v>
      </c>
      <c r="B49" s="28"/>
      <c r="C49" s="28"/>
      <c r="D49" s="28"/>
      <c r="E49" s="28"/>
      <c r="F49" s="28"/>
      <c r="G49" s="28"/>
      <c r="H49" s="28"/>
      <c r="I49" s="4"/>
      <c r="J49" s="28" t="s">
        <v>19</v>
      </c>
      <c r="K49" s="28"/>
      <c r="L49" s="28"/>
      <c r="M49" s="28"/>
      <c r="N49" s="28"/>
      <c r="O49" s="28"/>
      <c r="P49" s="28"/>
      <c r="Q49" s="28"/>
      <c r="R49" s="1"/>
      <c r="S49" s="28" t="s">
        <v>20</v>
      </c>
      <c r="T49" s="28"/>
      <c r="U49" s="28"/>
      <c r="V49" s="28"/>
      <c r="W49" s="28"/>
      <c r="X49" s="28"/>
      <c r="Y49" s="28"/>
      <c r="Z49" s="28"/>
      <c r="AB49" s="28" t="s">
        <v>21</v>
      </c>
      <c r="AC49" s="28"/>
      <c r="AD49" s="28"/>
      <c r="AE49" s="28"/>
      <c r="AF49" s="28"/>
      <c r="AG49" s="28"/>
      <c r="AH49" s="28"/>
      <c r="AI49" s="28"/>
    </row>
    <row r="50" spans="1:35" ht="14.4" customHeight="1">
      <c r="A50" s="27" t="s">
        <v>10</v>
      </c>
      <c r="B50" s="27"/>
      <c r="C50" s="29" t="s">
        <v>1</v>
      </c>
      <c r="D50" s="29"/>
      <c r="E50" s="29" t="s">
        <v>2</v>
      </c>
      <c r="F50" s="29"/>
      <c r="G50" s="29" t="s">
        <v>0</v>
      </c>
      <c r="H50" s="29"/>
      <c r="I50" s="1"/>
      <c r="J50" s="27" t="s">
        <v>10</v>
      </c>
      <c r="K50" s="27"/>
      <c r="L50" s="29" t="s">
        <v>1</v>
      </c>
      <c r="M50" s="29"/>
      <c r="N50" s="29" t="s">
        <v>2</v>
      </c>
      <c r="O50" s="29"/>
      <c r="P50" s="29" t="s">
        <v>0</v>
      </c>
      <c r="Q50" s="29"/>
      <c r="R50" s="1"/>
      <c r="S50" s="27" t="s">
        <v>10</v>
      </c>
      <c r="T50" s="27"/>
      <c r="U50" s="29" t="s">
        <v>1</v>
      </c>
      <c r="V50" s="29"/>
      <c r="W50" s="29" t="s">
        <v>2</v>
      </c>
      <c r="X50" s="29"/>
      <c r="Y50" s="29" t="s">
        <v>0</v>
      </c>
      <c r="Z50" s="29"/>
      <c r="AB50" s="27" t="s">
        <v>10</v>
      </c>
      <c r="AC50" s="27"/>
      <c r="AD50" s="29" t="s">
        <v>1</v>
      </c>
      <c r="AE50" s="29"/>
      <c r="AF50" s="29" t="s">
        <v>2</v>
      </c>
      <c r="AG50" s="29"/>
      <c r="AH50" s="29" t="s">
        <v>0</v>
      </c>
      <c r="AI50" s="29"/>
    </row>
    <row r="51" spans="1:35" ht="28.8">
      <c r="A51" s="2" t="s">
        <v>3</v>
      </c>
      <c r="B51" s="2" t="s">
        <v>4</v>
      </c>
      <c r="C51" s="2" t="s">
        <v>3</v>
      </c>
      <c r="D51" s="2" t="s">
        <v>4</v>
      </c>
      <c r="E51" s="2" t="s">
        <v>3</v>
      </c>
      <c r="F51" s="2" t="s">
        <v>4</v>
      </c>
      <c r="G51" s="2" t="s">
        <v>3</v>
      </c>
      <c r="H51" s="2" t="s">
        <v>4</v>
      </c>
      <c r="I51" s="1"/>
      <c r="J51" s="2" t="s">
        <v>3</v>
      </c>
      <c r="K51" s="2" t="s">
        <v>4</v>
      </c>
      <c r="L51" s="2" t="s">
        <v>3</v>
      </c>
      <c r="M51" s="2" t="s">
        <v>4</v>
      </c>
      <c r="N51" s="2" t="s">
        <v>3</v>
      </c>
      <c r="O51" s="2" t="s">
        <v>4</v>
      </c>
      <c r="P51" s="2" t="s">
        <v>3</v>
      </c>
      <c r="Q51" s="2" t="s">
        <v>4</v>
      </c>
      <c r="R51" s="1"/>
      <c r="S51" s="2" t="s">
        <v>3</v>
      </c>
      <c r="T51" s="2" t="s">
        <v>4</v>
      </c>
      <c r="U51" s="2" t="s">
        <v>3</v>
      </c>
      <c r="V51" s="2" t="s">
        <v>4</v>
      </c>
      <c r="W51" s="2" t="s">
        <v>3</v>
      </c>
      <c r="X51" s="2" t="s">
        <v>4</v>
      </c>
      <c r="Y51" s="2" t="s">
        <v>3</v>
      </c>
      <c r="Z51" s="2" t="s">
        <v>4</v>
      </c>
      <c r="AB51" s="2" t="s">
        <v>3</v>
      </c>
      <c r="AC51" s="2" t="s">
        <v>4</v>
      </c>
      <c r="AD51" s="2" t="s">
        <v>3</v>
      </c>
      <c r="AE51" s="2" t="s">
        <v>4</v>
      </c>
      <c r="AF51" s="2" t="s">
        <v>3</v>
      </c>
      <c r="AG51" s="2" t="s">
        <v>4</v>
      </c>
      <c r="AH51" s="2" t="s">
        <v>3</v>
      </c>
      <c r="AI51" s="2" t="s">
        <v>4</v>
      </c>
    </row>
    <row r="52" spans="1:35" s="17" customFormat="1" ht="14.4">
      <c r="A52" s="14">
        <v>111782</v>
      </c>
      <c r="B52" s="14">
        <v>111783</v>
      </c>
      <c r="C52" s="18">
        <f>TablesMQTT!C49-$A52</f>
        <v>1400</v>
      </c>
      <c r="D52" s="18">
        <f>TablesMQTT!D49-$B52</f>
        <v>1400</v>
      </c>
      <c r="E52" s="18">
        <f>TablesMQTT!E49-$A52</f>
        <v>16812</v>
      </c>
      <c r="F52" s="18">
        <f>TablesMQTT!F49-$B52</f>
        <v>16815</v>
      </c>
      <c r="G52" s="18">
        <f>TablesMQTT!G49-$A52</f>
        <v>17853</v>
      </c>
      <c r="H52" s="18">
        <f>TablesMQTT!H49-$B52</f>
        <v>17856</v>
      </c>
      <c r="I52" s="14"/>
      <c r="J52" s="14">
        <v>55928</v>
      </c>
      <c r="K52" s="14">
        <v>55929</v>
      </c>
      <c r="L52" s="18">
        <f>TablesMQTT!L49-$J52</f>
        <v>515</v>
      </c>
      <c r="M52" s="18">
        <f>TablesMQTT!M49-$K52</f>
        <v>514</v>
      </c>
      <c r="N52" s="18">
        <f>TablesMQTT!N49-$J52</f>
        <v>8239</v>
      </c>
      <c r="O52" s="18">
        <f>TablesMQTT!O49-$K52</f>
        <v>8238</v>
      </c>
      <c r="P52" s="18">
        <f>TablesMQTT!P49-$J52</f>
        <v>8403</v>
      </c>
      <c r="Q52" s="18">
        <f>TablesMQTT!Q49-$K52</f>
        <v>8405</v>
      </c>
      <c r="R52" s="14"/>
      <c r="S52" s="14">
        <v>11171</v>
      </c>
      <c r="T52" s="14">
        <v>11170</v>
      </c>
      <c r="U52" s="18">
        <f>TablesMQTT!U49-$S52</f>
        <v>132</v>
      </c>
      <c r="V52" s="18">
        <f>TablesMQTT!V49-$T52</f>
        <v>133</v>
      </c>
      <c r="W52" s="18">
        <f>TablesMQTT!W49-$S52</f>
        <v>1614</v>
      </c>
      <c r="X52" s="18">
        <f>TablesMQTT!X49-$T52</f>
        <v>1614</v>
      </c>
      <c r="Y52" s="18">
        <f>TablesMQTT!Y49-$S52</f>
        <v>1627</v>
      </c>
      <c r="Z52" s="18">
        <f>TablesMQTT!Z49-$T52</f>
        <v>1628</v>
      </c>
      <c r="AB52" s="14">
        <v>1124</v>
      </c>
      <c r="AC52" s="14">
        <v>1124</v>
      </c>
      <c r="AD52" s="18">
        <f>TablesMQTT!AD49-$AB52</f>
        <v>1</v>
      </c>
      <c r="AE52" s="18">
        <f>TablesMQTT!AE49-$AC52</f>
        <v>2</v>
      </c>
      <c r="AF52" s="18">
        <f>TablesMQTT!AF49-$AB52</f>
        <v>153</v>
      </c>
      <c r="AG52" s="18">
        <f>TablesMQTT!AG49-$AC52</f>
        <v>153</v>
      </c>
      <c r="AH52" s="18">
        <f>TablesMQTT!AH49-$AB52</f>
        <v>171</v>
      </c>
      <c r="AI52" s="18">
        <f>TablesMQTT!AI49-$AC52</f>
        <v>171</v>
      </c>
    </row>
    <row r="53" spans="1:35" s="17" customFormat="1" ht="14.4">
      <c r="A53" s="14">
        <v>111730</v>
      </c>
      <c r="B53" s="14">
        <v>111730</v>
      </c>
      <c r="C53" s="18">
        <f>TablesMQTT!C50-$A53</f>
        <v>1441</v>
      </c>
      <c r="D53" s="18">
        <f>TablesMQTT!D50-$B53</f>
        <v>1441</v>
      </c>
      <c r="E53" s="18">
        <f>TablesMQTT!E50-$A53</f>
        <v>16905</v>
      </c>
      <c r="F53" s="18">
        <f>TablesMQTT!F50-$B53</f>
        <v>16910</v>
      </c>
      <c r="G53" s="18">
        <f>TablesMQTT!G50-$A53</f>
        <v>17955</v>
      </c>
      <c r="H53" s="18">
        <f>TablesMQTT!H50-$B53</f>
        <v>17961</v>
      </c>
      <c r="I53" s="14"/>
      <c r="J53" s="14">
        <v>55940</v>
      </c>
      <c r="K53" s="14">
        <v>55941</v>
      </c>
      <c r="L53" s="18">
        <f>TablesMQTT!L50-$J53</f>
        <v>485</v>
      </c>
      <c r="M53" s="18">
        <f>TablesMQTT!M50-$K53</f>
        <v>486</v>
      </c>
      <c r="N53" s="18">
        <f>TablesMQTT!N50-$J53</f>
        <v>8320</v>
      </c>
      <c r="O53" s="18">
        <f>TablesMQTT!O50-$K53</f>
        <v>8324</v>
      </c>
      <c r="P53" s="18">
        <f>TablesMQTT!P50-$J53</f>
        <v>8472</v>
      </c>
      <c r="Q53" s="18">
        <f>TablesMQTT!Q50-$K53</f>
        <v>8474</v>
      </c>
      <c r="R53" s="14"/>
      <c r="S53" s="14">
        <v>11180</v>
      </c>
      <c r="T53" s="14">
        <v>11180</v>
      </c>
      <c r="U53" s="18">
        <f>TablesMQTT!U50-$S53</f>
        <v>119</v>
      </c>
      <c r="V53" s="18">
        <f>TablesMQTT!V50-$T53</f>
        <v>118</v>
      </c>
      <c r="W53" s="18">
        <f>TablesMQTT!W50-$S53</f>
        <v>1545</v>
      </c>
      <c r="X53" s="18">
        <f>TablesMQTT!X50-$T53</f>
        <v>1545</v>
      </c>
      <c r="Y53" s="18">
        <f>TablesMQTT!Y50-$S53</f>
        <v>1619</v>
      </c>
      <c r="Z53" s="18">
        <f>TablesMQTT!Z50-$T53</f>
        <v>1619</v>
      </c>
      <c r="AB53" s="14">
        <v>1108</v>
      </c>
      <c r="AC53" s="14">
        <v>1108</v>
      </c>
      <c r="AD53" s="18">
        <f>TablesMQTT!AD50-$AB53</f>
        <v>16</v>
      </c>
      <c r="AE53" s="18">
        <f>TablesMQTT!AE50-$AC53</f>
        <v>16</v>
      </c>
      <c r="AF53" s="18">
        <f>TablesMQTT!AF50-$AB53</f>
        <v>176</v>
      </c>
      <c r="AG53" s="18">
        <f>TablesMQTT!AG50-$AC53</f>
        <v>176</v>
      </c>
      <c r="AH53" s="18">
        <f>TablesMQTT!AH50-$AB53</f>
        <v>182</v>
      </c>
      <c r="AI53" s="18">
        <f>TablesMQTT!AI50-$AC53</f>
        <v>182</v>
      </c>
    </row>
    <row r="54" spans="1:35" s="17" customFormat="1" ht="14.4">
      <c r="A54" s="14">
        <v>111941</v>
      </c>
      <c r="B54" s="14">
        <v>111942</v>
      </c>
      <c r="C54" s="18">
        <f>TablesMQTT!C51-$A54</f>
        <v>1241</v>
      </c>
      <c r="D54" s="18">
        <f>TablesMQTT!D51-$B54</f>
        <v>1241</v>
      </c>
      <c r="E54" s="18">
        <f>TablesMQTT!E51-$A54</f>
        <v>16718</v>
      </c>
      <c r="F54" s="18">
        <f>TablesMQTT!F51-$B54</f>
        <v>16721</v>
      </c>
      <c r="G54" s="18">
        <f>TablesMQTT!G51-$A54</f>
        <v>17628</v>
      </c>
      <c r="H54" s="18">
        <f>TablesMQTT!H51-$B54</f>
        <v>17630</v>
      </c>
      <c r="I54" s="14"/>
      <c r="J54" s="14">
        <v>55858</v>
      </c>
      <c r="K54" s="14">
        <v>55859</v>
      </c>
      <c r="L54" s="18">
        <f>TablesMQTT!L51-$J54</f>
        <v>545</v>
      </c>
      <c r="M54" s="18">
        <f>TablesMQTT!M51-$K54</f>
        <v>546</v>
      </c>
      <c r="N54" s="18">
        <f>TablesMQTT!N51-$J54</f>
        <v>8334</v>
      </c>
      <c r="O54" s="18">
        <f>TablesMQTT!O51-$K54</f>
        <v>8338</v>
      </c>
      <c r="P54" s="18">
        <f>TablesMQTT!P51-$J54</f>
        <v>8419</v>
      </c>
      <c r="Q54" s="18">
        <f>TablesMQTT!Q51-$K54</f>
        <v>8419</v>
      </c>
      <c r="R54" s="10"/>
      <c r="S54" s="14">
        <v>11142</v>
      </c>
      <c r="T54" s="14">
        <v>11141</v>
      </c>
      <c r="U54" s="18">
        <f>TablesMQTT!U51-$S54</f>
        <v>134</v>
      </c>
      <c r="V54" s="18">
        <f>TablesMQTT!V51-$T54</f>
        <v>135</v>
      </c>
      <c r="W54" s="18">
        <f>TablesMQTT!W51-$S54</f>
        <v>1650</v>
      </c>
      <c r="X54" s="18">
        <f>TablesMQTT!X51-$T54</f>
        <v>1651</v>
      </c>
      <c r="Y54" s="18">
        <f>TablesMQTT!Y51-$S54</f>
        <v>1688</v>
      </c>
      <c r="Z54" s="18">
        <f>TablesMQTT!Z51-$T54</f>
        <v>1689</v>
      </c>
      <c r="AB54" s="14">
        <v>1114</v>
      </c>
      <c r="AC54" s="14">
        <v>1115</v>
      </c>
      <c r="AD54" s="18">
        <f>TablesMQTT!AD51-$AB54</f>
        <v>11</v>
      </c>
      <c r="AE54" s="18">
        <f>TablesMQTT!AE51-$AC54</f>
        <v>11</v>
      </c>
      <c r="AF54" s="18">
        <f>TablesMQTT!AF51-$AB54</f>
        <v>177</v>
      </c>
      <c r="AG54" s="18">
        <f>TablesMQTT!AG51-$AC54</f>
        <v>176</v>
      </c>
      <c r="AH54" s="18">
        <f>TablesMQTT!AH51-$AB54</f>
        <v>167</v>
      </c>
      <c r="AI54" s="18">
        <f>TablesMQTT!AI51-$AC54</f>
        <v>166</v>
      </c>
    </row>
    <row r="55" spans="1:35" s="17" customFormat="1" ht="14.4">
      <c r="A55" s="14">
        <v>111781</v>
      </c>
      <c r="B55" s="14">
        <v>111781</v>
      </c>
      <c r="C55" s="18">
        <f>TablesMQTT!C52-$A55</f>
        <v>1374</v>
      </c>
      <c r="D55" s="18">
        <f>TablesMQTT!D52-$B55</f>
        <v>1374</v>
      </c>
      <c r="E55" s="18">
        <f>TablesMQTT!E52-$A55</f>
        <v>16781</v>
      </c>
      <c r="F55" s="18">
        <f>TablesMQTT!F52-$B55</f>
        <v>16785</v>
      </c>
      <c r="G55" s="18">
        <f>TablesMQTT!G52-$A55</f>
        <v>17638</v>
      </c>
      <c r="H55" s="18">
        <f>TablesMQTT!H52-$B55</f>
        <v>17642</v>
      </c>
      <c r="I55" s="10"/>
      <c r="J55" s="14">
        <v>55825</v>
      </c>
      <c r="K55" s="14">
        <v>55825</v>
      </c>
      <c r="L55" s="18">
        <f>TablesMQTT!L52-$J55</f>
        <v>554</v>
      </c>
      <c r="M55" s="18">
        <f>TablesMQTT!M52-$K55</f>
        <v>557</v>
      </c>
      <c r="N55" s="18">
        <f>TablesMQTT!N52-$J55</f>
        <v>8372</v>
      </c>
      <c r="O55" s="18">
        <f>TablesMQTT!O52-$K55</f>
        <v>8378</v>
      </c>
      <c r="P55" s="18">
        <f>TablesMQTT!P52-$J55</f>
        <v>8484</v>
      </c>
      <c r="Q55" s="18">
        <f>TablesMQTT!Q52-$K55</f>
        <v>8490</v>
      </c>
      <c r="R55" s="10"/>
      <c r="S55" s="14">
        <v>11173</v>
      </c>
      <c r="T55" s="14">
        <v>11174</v>
      </c>
      <c r="U55" s="18">
        <f>TablesMQTT!U52-$S55</f>
        <v>74</v>
      </c>
      <c r="V55" s="18">
        <f>TablesMQTT!V52-$T55</f>
        <v>73</v>
      </c>
      <c r="W55" s="18">
        <f>TablesMQTT!W52-$S55</f>
        <v>1639</v>
      </c>
      <c r="X55" s="18">
        <f>TablesMQTT!X52-$T55</f>
        <v>1637</v>
      </c>
      <c r="Y55" s="18">
        <f>TablesMQTT!Y52-$S55</f>
        <v>1629</v>
      </c>
      <c r="Z55" s="18">
        <f>TablesMQTT!Z52-$T55</f>
        <v>1628</v>
      </c>
      <c r="AB55" s="14">
        <v>1114</v>
      </c>
      <c r="AC55" s="14">
        <v>1113</v>
      </c>
      <c r="AD55" s="18">
        <f>TablesMQTT!AD52-$AB55</f>
        <v>13</v>
      </c>
      <c r="AE55" s="18">
        <f>TablesMQTT!AE52-$AC55</f>
        <v>14</v>
      </c>
      <c r="AF55" s="18">
        <f>TablesMQTT!AF52-$AB55</f>
        <v>168</v>
      </c>
      <c r="AG55" s="18">
        <f>TablesMQTT!AG52-$AC55</f>
        <v>168</v>
      </c>
      <c r="AH55" s="18">
        <f>TablesMQTT!AH52-$AB55</f>
        <v>173</v>
      </c>
      <c r="AI55" s="18">
        <f>TablesMQTT!AI52-$AC55</f>
        <v>174</v>
      </c>
    </row>
    <row r="56" spans="1:35" s="17" customFormat="1" ht="14.4">
      <c r="A56" s="14">
        <v>111815</v>
      </c>
      <c r="B56" s="14">
        <v>111816</v>
      </c>
      <c r="C56" s="18">
        <f>TablesMQTT!C53-$A56</f>
        <v>1400</v>
      </c>
      <c r="D56" s="18">
        <f>TablesMQTT!D53-$B56</f>
        <v>1401</v>
      </c>
      <c r="E56" s="18">
        <f>TablesMQTT!E53-$A56</f>
        <v>16840</v>
      </c>
      <c r="F56" s="18">
        <f>TablesMQTT!F53-$B56</f>
        <v>16843</v>
      </c>
      <c r="G56" s="18">
        <f>TablesMQTT!G53-$A56</f>
        <v>17818</v>
      </c>
      <c r="H56" s="18">
        <f>TablesMQTT!H53-$B56</f>
        <v>17822</v>
      </c>
      <c r="I56" s="10"/>
      <c r="J56" s="14">
        <v>55885</v>
      </c>
      <c r="K56" s="14">
        <v>55886</v>
      </c>
      <c r="L56" s="18">
        <f>TablesMQTT!L53-$J56</f>
        <v>523</v>
      </c>
      <c r="M56" s="18">
        <f>TablesMQTT!M53-$K56</f>
        <v>523</v>
      </c>
      <c r="N56" s="18">
        <f>TablesMQTT!N53-$J56</f>
        <v>8284</v>
      </c>
      <c r="O56" s="18">
        <f>TablesMQTT!O53-$K56</f>
        <v>8287</v>
      </c>
      <c r="P56" s="18">
        <f>TablesMQTT!P53-$J56</f>
        <v>8470</v>
      </c>
      <c r="Q56" s="18">
        <f>TablesMQTT!Q53-$K56</f>
        <v>8475</v>
      </c>
      <c r="R56" s="10"/>
      <c r="S56" s="14">
        <v>11159</v>
      </c>
      <c r="T56" s="14">
        <v>11158</v>
      </c>
      <c r="U56" s="18">
        <f>TablesMQTT!U53-$S56</f>
        <v>135</v>
      </c>
      <c r="V56" s="18">
        <f>TablesMQTT!V53-$T56</f>
        <v>136</v>
      </c>
      <c r="W56" s="18">
        <f>TablesMQTT!W53-$S56</f>
        <v>1637</v>
      </c>
      <c r="X56" s="18">
        <f>TablesMQTT!X53-$T56</f>
        <v>1637</v>
      </c>
      <c r="Y56" s="18">
        <f>TablesMQTT!Y53-$S56</f>
        <v>1612</v>
      </c>
      <c r="Z56" s="18">
        <f>TablesMQTT!Z53-$T56</f>
        <v>1613</v>
      </c>
      <c r="AB56" s="14">
        <v>1117</v>
      </c>
      <c r="AC56" s="14">
        <v>1116</v>
      </c>
      <c r="AD56" s="18">
        <f>TablesMQTT!AD53-$AB56</f>
        <v>11</v>
      </c>
      <c r="AE56" s="18">
        <f>TablesMQTT!AE53-$AC56</f>
        <v>12</v>
      </c>
      <c r="AF56" s="18">
        <f>TablesMQTT!AF53-$AB56</f>
        <v>169</v>
      </c>
      <c r="AG56" s="18">
        <f>TablesMQTT!AG53-$AC56</f>
        <v>170</v>
      </c>
      <c r="AH56" s="18">
        <f>TablesMQTT!AH53-$AB56</f>
        <v>175</v>
      </c>
      <c r="AI56" s="18">
        <f>TablesMQTT!AI53-$AC56</f>
        <v>175</v>
      </c>
    </row>
    <row r="57" spans="1:35" s="17" customFormat="1" ht="14.4">
      <c r="A57" s="14">
        <v>111788</v>
      </c>
      <c r="B57" s="14">
        <v>111790</v>
      </c>
      <c r="C57" s="18">
        <f>TablesMQTT!C54-$A57</f>
        <v>1584</v>
      </c>
      <c r="D57" s="18">
        <f>TablesMQTT!D54-$B57</f>
        <v>1583</v>
      </c>
      <c r="E57" s="18">
        <f>TablesMQTT!E54-$A57</f>
        <v>16859</v>
      </c>
      <c r="F57" s="18">
        <f>TablesMQTT!F54-$B57</f>
        <v>16865</v>
      </c>
      <c r="G57" s="18">
        <f>TablesMQTT!G54-$A57</f>
        <v>17886</v>
      </c>
      <c r="H57" s="18">
        <f>TablesMQTT!H54-$B57</f>
        <v>17889</v>
      </c>
      <c r="I57" s="10"/>
      <c r="J57" s="14">
        <v>55876</v>
      </c>
      <c r="K57" s="14">
        <v>55878</v>
      </c>
      <c r="L57" s="18">
        <f>TablesMQTT!L54-$J57</f>
        <v>622</v>
      </c>
      <c r="M57" s="18">
        <f>TablesMQTT!M54-$K57</f>
        <v>621</v>
      </c>
      <c r="N57" s="18">
        <f>TablesMQTT!N54-$J57</f>
        <v>8249</v>
      </c>
      <c r="O57" s="18">
        <f>TablesMQTT!O54-$K57</f>
        <v>8256</v>
      </c>
      <c r="P57" s="18">
        <f>TablesMQTT!P54-$J57</f>
        <v>8474</v>
      </c>
      <c r="Q57" s="18">
        <f>TablesMQTT!Q54-$K57</f>
        <v>8476</v>
      </c>
      <c r="R57" s="10"/>
      <c r="S57" s="14">
        <v>11173</v>
      </c>
      <c r="T57" s="14">
        <v>11173</v>
      </c>
      <c r="U57" s="18">
        <f>TablesMQTT!U54-$S57</f>
        <v>141</v>
      </c>
      <c r="V57" s="18">
        <f>TablesMQTT!V54-$T57</f>
        <v>129</v>
      </c>
      <c r="W57" s="18">
        <f>TablesMQTT!W54-$S57</f>
        <v>1603</v>
      </c>
      <c r="X57" s="18">
        <f>TablesMQTT!X54-$T57</f>
        <v>1604</v>
      </c>
      <c r="Y57" s="18">
        <f>TablesMQTT!Y54-$S57</f>
        <v>1610</v>
      </c>
      <c r="Z57" s="18">
        <f>TablesMQTT!Z54-$T57</f>
        <v>1610</v>
      </c>
      <c r="AB57" s="14">
        <v>1111</v>
      </c>
      <c r="AC57" s="14">
        <v>1111</v>
      </c>
      <c r="AD57" s="18">
        <f>TablesMQTT!AD54-$AB57</f>
        <v>12</v>
      </c>
      <c r="AE57" s="18">
        <f>TablesMQTT!AE54-$AC57</f>
        <v>12</v>
      </c>
      <c r="AF57" s="18">
        <f>TablesMQTT!AF54-$AB57</f>
        <v>174</v>
      </c>
      <c r="AG57" s="18">
        <f>TablesMQTT!AG54-$AC57</f>
        <v>174</v>
      </c>
      <c r="AH57" s="18">
        <f>TablesMQTT!AH54-$AB57</f>
        <v>173</v>
      </c>
      <c r="AI57" s="18">
        <f>TablesMQTT!AI54-$AC57</f>
        <v>173</v>
      </c>
    </row>
    <row r="58" spans="1:35" s="17" customFormat="1" ht="14.4">
      <c r="A58" s="14">
        <v>111758</v>
      </c>
      <c r="B58" s="14">
        <v>111759</v>
      </c>
      <c r="C58" s="18">
        <f>TablesMQTT!C55-$A58</f>
        <v>1432</v>
      </c>
      <c r="D58" s="18">
        <f>TablesMQTT!D55-$B58</f>
        <v>1433</v>
      </c>
      <c r="E58" s="18">
        <f>TablesMQTT!E55-$A58</f>
        <v>16777</v>
      </c>
      <c r="F58" s="18">
        <f>TablesMQTT!F55-$B58</f>
        <v>16783</v>
      </c>
      <c r="G58" s="18">
        <f>TablesMQTT!G55-$A58</f>
        <v>17775</v>
      </c>
      <c r="H58" s="18">
        <f>TablesMQTT!H55-$B58</f>
        <v>17778</v>
      </c>
      <c r="I58" s="10"/>
      <c r="J58" s="14">
        <v>55879</v>
      </c>
      <c r="K58" s="14">
        <v>55880</v>
      </c>
      <c r="L58" s="18">
        <f>TablesMQTT!L55-$J58</f>
        <v>543</v>
      </c>
      <c r="M58" s="18">
        <f>TablesMQTT!M55-$K58</f>
        <v>543</v>
      </c>
      <c r="N58" s="18">
        <f>TablesMQTT!N55-$J58</f>
        <v>8197</v>
      </c>
      <c r="O58" s="18">
        <f>TablesMQTT!O55-$K58</f>
        <v>8202</v>
      </c>
      <c r="P58" s="18">
        <f>TablesMQTT!P55-$J58</f>
        <v>8559</v>
      </c>
      <c r="Q58" s="18">
        <f>TablesMQTT!Q55-$K58</f>
        <v>8563</v>
      </c>
      <c r="R58" s="10"/>
      <c r="S58" s="14">
        <v>11189</v>
      </c>
      <c r="T58" s="14">
        <v>11189</v>
      </c>
      <c r="U58" s="18">
        <f>TablesMQTT!U55-$S58</f>
        <v>113</v>
      </c>
      <c r="V58" s="18">
        <f>TablesMQTT!V55-$T58</f>
        <v>110</v>
      </c>
      <c r="W58" s="18">
        <f>TablesMQTT!W55-$S58</f>
        <v>1597</v>
      </c>
      <c r="X58" s="18">
        <f>TablesMQTT!X55-$T58</f>
        <v>1596</v>
      </c>
      <c r="Y58" s="18">
        <f>TablesMQTT!Y55-$S58</f>
        <v>1638</v>
      </c>
      <c r="Z58" s="18">
        <f>TablesMQTT!Z55-$T58</f>
        <v>1638</v>
      </c>
      <c r="AB58" s="14">
        <v>1114</v>
      </c>
      <c r="AC58" s="14">
        <v>1114</v>
      </c>
      <c r="AD58" s="18">
        <f>TablesMQTT!AD55-$AB58</f>
        <v>12</v>
      </c>
      <c r="AE58" s="18">
        <f>TablesMQTT!AE55-$AC58</f>
        <v>11</v>
      </c>
      <c r="AF58" s="18">
        <f>TablesMQTT!AF55-$AB58</f>
        <v>158</v>
      </c>
      <c r="AG58" s="18">
        <f>TablesMQTT!AG55-$AC58</f>
        <v>158</v>
      </c>
      <c r="AH58" s="18">
        <f>TablesMQTT!AH55-$AB58</f>
        <v>175</v>
      </c>
      <c r="AI58" s="18">
        <f>TablesMQTT!AI55-$AC58</f>
        <v>175</v>
      </c>
    </row>
    <row r="59" spans="1:35" s="17" customFormat="1" ht="14.4">
      <c r="A59" s="14">
        <v>111778</v>
      </c>
      <c r="B59" s="14">
        <v>111779</v>
      </c>
      <c r="C59" s="18">
        <f>TablesMQTT!C56-$A59</f>
        <v>1374</v>
      </c>
      <c r="D59" s="18">
        <f>TablesMQTT!D56-$B59</f>
        <v>1375</v>
      </c>
      <c r="E59" s="18">
        <f>TablesMQTT!E56-$A59</f>
        <v>16797</v>
      </c>
      <c r="F59" s="18">
        <f>TablesMQTT!F56-$B59</f>
        <v>16800</v>
      </c>
      <c r="G59" s="18">
        <f>TablesMQTT!G56-$A59</f>
        <v>17905</v>
      </c>
      <c r="H59" s="18">
        <f>TablesMQTT!H56-$B59</f>
        <v>17908</v>
      </c>
      <c r="I59" s="10"/>
      <c r="J59" s="14">
        <v>55883</v>
      </c>
      <c r="K59" s="14">
        <v>55884</v>
      </c>
      <c r="L59" s="18">
        <f>TablesMQTT!L56-$J59</f>
        <v>477</v>
      </c>
      <c r="M59" s="18">
        <f>TablesMQTT!M56-$K59</f>
        <v>477</v>
      </c>
      <c r="N59" s="18">
        <f>TablesMQTT!N56-$J59</f>
        <v>8239</v>
      </c>
      <c r="O59" s="18">
        <f>TablesMQTT!O56-$K59</f>
        <v>8241</v>
      </c>
      <c r="P59" s="18">
        <f>TablesMQTT!P56-$J59</f>
        <v>8376</v>
      </c>
      <c r="Q59" s="18">
        <f>TablesMQTT!Q56-$K59</f>
        <v>8381</v>
      </c>
      <c r="R59" s="10"/>
      <c r="S59" s="14">
        <v>11166</v>
      </c>
      <c r="T59" s="14">
        <v>11166</v>
      </c>
      <c r="U59" s="18">
        <f>TablesMQTT!U56-$S59</f>
        <v>105</v>
      </c>
      <c r="V59" s="18">
        <f>TablesMQTT!V56-$T59</f>
        <v>104</v>
      </c>
      <c r="W59" s="18">
        <f>TablesMQTT!W56-$S59</f>
        <v>1607</v>
      </c>
      <c r="X59" s="18">
        <f>TablesMQTT!X56-$T59</f>
        <v>1607</v>
      </c>
      <c r="Y59" s="18">
        <f>TablesMQTT!Y56-$S59</f>
        <v>1616</v>
      </c>
      <c r="Z59" s="18">
        <f>TablesMQTT!Z56-$T59</f>
        <v>1616</v>
      </c>
      <c r="AB59" s="14">
        <v>1118</v>
      </c>
      <c r="AC59" s="14">
        <v>1119</v>
      </c>
      <c r="AD59" s="18">
        <f>TablesMQTT!AD56-$AB59</f>
        <v>8</v>
      </c>
      <c r="AE59" s="18">
        <f>TablesMQTT!AE56-$AC59</f>
        <v>7</v>
      </c>
      <c r="AF59" s="18">
        <f>TablesMQTT!AF56-$AB59</f>
        <v>164</v>
      </c>
      <c r="AG59" s="18">
        <f>TablesMQTT!AG56-$AC59</f>
        <v>163</v>
      </c>
      <c r="AH59" s="18">
        <f>TablesMQTT!AH56-$AB59</f>
        <v>150</v>
      </c>
      <c r="AI59" s="18">
        <f>TablesMQTT!AI56-$AC59</f>
        <v>149</v>
      </c>
    </row>
    <row r="60" spans="1:35" s="17" customFormat="1" ht="14.4">
      <c r="A60" s="14">
        <v>111815</v>
      </c>
      <c r="B60" s="14">
        <v>111816</v>
      </c>
      <c r="C60" s="18">
        <f>TablesMQTT!C57-$A60</f>
        <v>1352</v>
      </c>
      <c r="D60" s="18">
        <f>TablesMQTT!D57-$B60</f>
        <v>1353</v>
      </c>
      <c r="E60" s="18">
        <f>TablesMQTT!E57-$A60</f>
        <v>16748</v>
      </c>
      <c r="F60" s="18">
        <f>TablesMQTT!F57-$B60</f>
        <v>16749</v>
      </c>
      <c r="G60" s="18">
        <f>TablesMQTT!G57-$A60</f>
        <v>17822</v>
      </c>
      <c r="H60" s="18">
        <f>TablesMQTT!H57-$B60</f>
        <v>17825</v>
      </c>
      <c r="I60" s="10"/>
      <c r="J60" s="14">
        <v>55948</v>
      </c>
      <c r="K60" s="14">
        <v>55949</v>
      </c>
      <c r="L60" s="18">
        <f>TablesMQTT!L57-$J60</f>
        <v>522</v>
      </c>
      <c r="M60" s="18">
        <f>TablesMQTT!M57-$K60</f>
        <v>519</v>
      </c>
      <c r="N60" s="18">
        <f>TablesMQTT!N57-$J60</f>
        <v>8175</v>
      </c>
      <c r="O60" s="18">
        <f>TablesMQTT!O57-$K60</f>
        <v>8179</v>
      </c>
      <c r="P60" s="18">
        <f>TablesMQTT!P57-$J60</f>
        <v>8290</v>
      </c>
      <c r="Q60" s="18">
        <f>TablesMQTT!Q57-$K60</f>
        <v>8293</v>
      </c>
      <c r="R60" s="10"/>
      <c r="S60" s="14">
        <v>11176</v>
      </c>
      <c r="T60" s="14">
        <v>11176</v>
      </c>
      <c r="U60" s="18">
        <f>TablesMQTT!U57-$S60</f>
        <v>109</v>
      </c>
      <c r="V60" s="18">
        <f>TablesMQTT!V57-$T60</f>
        <v>109</v>
      </c>
      <c r="W60" s="18">
        <f>TablesMQTT!W57-$S60</f>
        <v>1542</v>
      </c>
      <c r="X60" s="18">
        <f>TablesMQTT!X57-$T60</f>
        <v>1003</v>
      </c>
      <c r="Y60" s="18">
        <f>TablesMQTT!Y57-$S60</f>
        <v>1625</v>
      </c>
      <c r="Z60" s="18">
        <f>TablesMQTT!Z57-$T60</f>
        <v>1624</v>
      </c>
      <c r="AB60" s="14">
        <v>1111</v>
      </c>
      <c r="AC60" s="14">
        <v>1111</v>
      </c>
      <c r="AD60" s="18">
        <f>TablesMQTT!AD57-$AB60</f>
        <v>16</v>
      </c>
      <c r="AE60" s="18">
        <f>TablesMQTT!AE57-$AC60</f>
        <v>15</v>
      </c>
      <c r="AF60" s="18">
        <f>TablesMQTT!AF57-$AB60</f>
        <v>164</v>
      </c>
      <c r="AG60" s="18">
        <f>TablesMQTT!AG57-$AC60</f>
        <v>163</v>
      </c>
      <c r="AH60" s="18">
        <f>TablesMQTT!AH57-$AB60</f>
        <v>172</v>
      </c>
      <c r="AI60" s="18">
        <f>TablesMQTT!AI57-$AC60</f>
        <v>172</v>
      </c>
    </row>
    <row r="61" spans="1:35" s="17" customFormat="1" ht="14.4">
      <c r="A61" s="14">
        <v>112019</v>
      </c>
      <c r="B61" s="14">
        <v>112020</v>
      </c>
      <c r="C61" s="18">
        <f>TablesMQTT!C58-$A61</f>
        <v>1099</v>
      </c>
      <c r="D61" s="18">
        <f>TablesMQTT!D58-$B61</f>
        <v>1099</v>
      </c>
      <c r="E61" s="18">
        <f>TablesMQTT!E58-$A61</f>
        <v>16750</v>
      </c>
      <c r="F61" s="18">
        <f>TablesMQTT!F58-$B61</f>
        <v>16752</v>
      </c>
      <c r="G61" s="18">
        <f>TablesMQTT!G58-$A61</f>
        <v>17381</v>
      </c>
      <c r="H61" s="18">
        <f>TablesMQTT!H58-$B61</f>
        <v>17386</v>
      </c>
      <c r="I61" s="10"/>
      <c r="J61" s="14">
        <v>55867</v>
      </c>
      <c r="K61" s="14">
        <v>55867</v>
      </c>
      <c r="L61" s="18">
        <f>TablesMQTT!L58-$J61</f>
        <v>601</v>
      </c>
      <c r="M61" s="18">
        <f>TablesMQTT!M58-$K61</f>
        <v>603</v>
      </c>
      <c r="N61" s="18">
        <f>TablesMQTT!N58-$J61</f>
        <v>8260</v>
      </c>
      <c r="O61" s="18">
        <f>TablesMQTT!O58-$K61</f>
        <v>8264</v>
      </c>
      <c r="P61" s="18">
        <f>TablesMQTT!P58-$J61</f>
        <v>8394</v>
      </c>
      <c r="Q61" s="18">
        <f>TablesMQTT!Q58-$K61</f>
        <v>8396</v>
      </c>
      <c r="R61" s="10"/>
      <c r="S61" s="14">
        <v>11183</v>
      </c>
      <c r="T61" s="14">
        <v>11182</v>
      </c>
      <c r="U61" s="18">
        <f>TablesMQTT!U58-$S61</f>
        <v>135</v>
      </c>
      <c r="V61" s="18">
        <f>TablesMQTT!V58-$T61</f>
        <v>135</v>
      </c>
      <c r="W61" s="18">
        <f>TablesMQTT!W58-$S61</f>
        <v>1595</v>
      </c>
      <c r="X61" s="18">
        <f>TablesMQTT!X58-$T61</f>
        <v>1595</v>
      </c>
      <c r="Y61" s="18">
        <f>TablesMQTT!Y58-$S61</f>
        <v>1569</v>
      </c>
      <c r="Z61" s="18">
        <f>TablesMQTT!Z58-$T61</f>
        <v>1570</v>
      </c>
      <c r="AB61" s="14">
        <v>1108</v>
      </c>
      <c r="AC61" s="14">
        <v>1108</v>
      </c>
      <c r="AD61" s="18">
        <f>TablesMQTT!AD58-$AB61</f>
        <v>12</v>
      </c>
      <c r="AE61" s="18">
        <f>TablesMQTT!AE58-$AC61</f>
        <v>11</v>
      </c>
      <c r="AF61" s="18">
        <f>TablesMQTT!AF58-$AB61</f>
        <v>170</v>
      </c>
      <c r="AG61" s="18">
        <f>TablesMQTT!AG58-$AC61</f>
        <v>170</v>
      </c>
      <c r="AH61" s="18">
        <f>TablesMQTT!AH58-$AB61</f>
        <v>170</v>
      </c>
      <c r="AI61" s="18">
        <f>TablesMQTT!AI58-$AC61</f>
        <v>170</v>
      </c>
    </row>
    <row r="62" spans="1:35" ht="14.4">
      <c r="A62" s="3">
        <f>SUM(A52:A61)/12</f>
        <v>93183.916666666672</v>
      </c>
      <c r="B62" s="3">
        <f>SUM(B52:B61)/12</f>
        <v>93184.666666666672</v>
      </c>
      <c r="C62" s="7">
        <f t="shared" ref="C62:H62" si="38">((SUM(C52:C61)/10))</f>
        <v>1369.7</v>
      </c>
      <c r="D62" s="7">
        <f t="shared" si="38"/>
        <v>1370</v>
      </c>
      <c r="E62" s="7">
        <f t="shared" si="38"/>
        <v>16798.7</v>
      </c>
      <c r="F62" s="7">
        <f t="shared" si="38"/>
        <v>16802.3</v>
      </c>
      <c r="G62" s="7">
        <f t="shared" si="38"/>
        <v>17766.099999999999</v>
      </c>
      <c r="H62" s="7">
        <f t="shared" si="38"/>
        <v>17769.7</v>
      </c>
      <c r="I62" s="4"/>
      <c r="J62" s="3">
        <f>SUM(J52:J61)/10</f>
        <v>55888.9</v>
      </c>
      <c r="K62" s="3">
        <f>SUM(K52:K61)/10</f>
        <v>55889.8</v>
      </c>
      <c r="L62" s="7">
        <f>((SUM(L52:L61)/10))</f>
        <v>538.70000000000005</v>
      </c>
      <c r="M62" s="7">
        <f>((SUM(M52:M61)/10))</f>
        <v>538.9</v>
      </c>
      <c r="N62" s="7">
        <f t="shared" ref="N62:Q62" si="39">((SUM(N52:N61)/10))</f>
        <v>8266.9</v>
      </c>
      <c r="O62" s="7">
        <f t="shared" si="39"/>
        <v>8270.7000000000007</v>
      </c>
      <c r="P62" s="7">
        <f t="shared" si="39"/>
        <v>8434.1</v>
      </c>
      <c r="Q62" s="7">
        <f t="shared" si="39"/>
        <v>8437.2000000000007</v>
      </c>
      <c r="R62" s="4"/>
      <c r="S62" s="3">
        <f>SUM(S52:S61)/12</f>
        <v>9309.3333333333339</v>
      </c>
      <c r="T62" s="3">
        <f>SUM(T52:T61)/12</f>
        <v>9309.0833333333339</v>
      </c>
      <c r="U62" s="6">
        <f>((SUM(U52:U61)/10))</f>
        <v>119.7</v>
      </c>
      <c r="V62" s="6">
        <f t="shared" ref="V62:Z62" si="40">((SUM(V52:V61)/10))</f>
        <v>118.2</v>
      </c>
      <c r="W62" s="6">
        <f t="shared" si="40"/>
        <v>1602.9</v>
      </c>
      <c r="X62" s="6">
        <f t="shared" si="40"/>
        <v>1548.9</v>
      </c>
      <c r="Y62" s="6">
        <f t="shared" si="40"/>
        <v>1623.3</v>
      </c>
      <c r="Z62" s="6">
        <f t="shared" si="40"/>
        <v>1623.5</v>
      </c>
      <c r="AB62" s="3">
        <f>SUM(AB52:AB61)/10</f>
        <v>1113.9000000000001</v>
      </c>
      <c r="AC62" s="3">
        <f>SUM(AC52:AC61)/10</f>
        <v>1113.9000000000001</v>
      </c>
      <c r="AD62" s="6">
        <f>((SUM(AD52:AD61)/10))</f>
        <v>11.2</v>
      </c>
      <c r="AE62" s="6">
        <f t="shared" ref="AE62:AI62" si="41">((SUM(AE52:AE61)/10))</f>
        <v>11.1</v>
      </c>
      <c r="AF62" s="6">
        <f t="shared" si="41"/>
        <v>167.3</v>
      </c>
      <c r="AG62" s="6">
        <f t="shared" si="41"/>
        <v>167.1</v>
      </c>
      <c r="AH62" s="6">
        <f t="shared" si="41"/>
        <v>170.8</v>
      </c>
      <c r="AI62" s="6">
        <f t="shared" si="41"/>
        <v>170.7</v>
      </c>
    </row>
    <row r="63" spans="1:35" s="26" customFormat="1" ht="14.4">
      <c r="A63" s="23">
        <v>1</v>
      </c>
      <c r="B63" s="23">
        <v>1</v>
      </c>
      <c r="C63" s="23">
        <f>(C62/A62)</f>
        <v>1.4698888488446235E-2</v>
      </c>
      <c r="D63" s="23">
        <f>(D62/B62)</f>
        <v>1.4701989597716361E-2</v>
      </c>
      <c r="E63" s="23">
        <f>(E62/A62)</f>
        <v>0.1802746718630808</v>
      </c>
      <c r="F63" s="23">
        <f>(F62/B62)</f>
        <v>0.18031185388153986</v>
      </c>
      <c r="G63" s="23">
        <f>(G62/A62)</f>
        <v>0.19065629172416196</v>
      </c>
      <c r="H63" s="23">
        <f>(H62/B62)</f>
        <v>0.19069339018579595</v>
      </c>
      <c r="J63" s="23">
        <v>1</v>
      </c>
      <c r="K63" s="23">
        <v>1</v>
      </c>
      <c r="L63" s="23">
        <f>(L62/J62)</f>
        <v>9.6387654793706808E-3</v>
      </c>
      <c r="M63" s="23">
        <f>(M62/K62)</f>
        <v>9.6421887356905895E-3</v>
      </c>
      <c r="N63" s="23">
        <f>(N62/J62)</f>
        <v>0.14791667039430012</v>
      </c>
      <c r="O63" s="23">
        <f>(O62/K62)</f>
        <v>0.14798227941413281</v>
      </c>
      <c r="P63" s="23">
        <f>(P62/J62)</f>
        <v>0.15090831989894238</v>
      </c>
      <c r="Q63" s="23">
        <f>(Q62/K62)</f>
        <v>0.15096135609717695</v>
      </c>
      <c r="S63" s="23">
        <v>1</v>
      </c>
      <c r="T63" s="23">
        <v>1</v>
      </c>
      <c r="U63" s="23">
        <f>(U62/S62)</f>
        <v>1.2858063592093955E-2</v>
      </c>
      <c r="V63" s="23">
        <f>(V62/T62)</f>
        <v>1.2697275958069626E-2</v>
      </c>
      <c r="W63" s="23">
        <f>(W62/S62)</f>
        <v>0.17218203953022057</v>
      </c>
      <c r="X63" s="23">
        <f>(X62/T62)</f>
        <v>0.16638587759267381</v>
      </c>
      <c r="Y63" s="23">
        <f>(Y62/S62)</f>
        <v>0.17437338871383556</v>
      </c>
      <c r="Z63" s="23">
        <f>(Z62/T62)</f>
        <v>0.17439955598922199</v>
      </c>
      <c r="AB63" s="23">
        <v>1</v>
      </c>
      <c r="AC63" s="23">
        <v>1</v>
      </c>
      <c r="AD63" s="23">
        <f>(AD62/AB62)</f>
        <v>1.0054762546009515E-2</v>
      </c>
      <c r="AE63" s="23">
        <f>(AE62/AC62)</f>
        <v>9.9649878804201446E-3</v>
      </c>
      <c r="AF63" s="23">
        <f>(AF62/AB62)</f>
        <v>0.15019301553101713</v>
      </c>
      <c r="AG63" s="23">
        <f>(AG62/AC62)</f>
        <v>0.15001346619983838</v>
      </c>
      <c r="AH63" s="23">
        <f>(AH62/AB62)</f>
        <v>0.15333512882664513</v>
      </c>
      <c r="AI63" s="23">
        <f>(AI62/AC62)</f>
        <v>0.15324535416105572</v>
      </c>
    </row>
  </sheetData>
  <mergeCells count="76">
    <mergeCell ref="W18:X18"/>
    <mergeCell ref="Y18:Z18"/>
    <mergeCell ref="A49:H49"/>
    <mergeCell ref="A33:H33"/>
    <mergeCell ref="L18:M18"/>
    <mergeCell ref="N18:O18"/>
    <mergeCell ref="P18:Q18"/>
    <mergeCell ref="S18:T18"/>
    <mergeCell ref="U18:V18"/>
    <mergeCell ref="A18:B18"/>
    <mergeCell ref="C18:D18"/>
    <mergeCell ref="E18:F18"/>
    <mergeCell ref="G18:H18"/>
    <mergeCell ref="J18:K18"/>
    <mergeCell ref="J33:Q33"/>
    <mergeCell ref="S33:Z33"/>
    <mergeCell ref="A50:B50"/>
    <mergeCell ref="C50:D50"/>
    <mergeCell ref="E50:F50"/>
    <mergeCell ref="G50:H50"/>
    <mergeCell ref="A34:B34"/>
    <mergeCell ref="C34:D34"/>
    <mergeCell ref="E34:F34"/>
    <mergeCell ref="G34:H34"/>
    <mergeCell ref="S50:T50"/>
    <mergeCell ref="U50:V50"/>
    <mergeCell ref="W50:X50"/>
    <mergeCell ref="Y50:Z50"/>
    <mergeCell ref="J34:K34"/>
    <mergeCell ref="L34:M34"/>
    <mergeCell ref="N34:O34"/>
    <mergeCell ref="P34:Q34"/>
    <mergeCell ref="J50:K50"/>
    <mergeCell ref="L50:M50"/>
    <mergeCell ref="N50:O50"/>
    <mergeCell ref="P50:Q50"/>
    <mergeCell ref="AB50:AC50"/>
    <mergeCell ref="AD50:AE50"/>
    <mergeCell ref="AF50:AG50"/>
    <mergeCell ref="AH50:AI50"/>
    <mergeCell ref="AB34:AC34"/>
    <mergeCell ref="AD34:AE34"/>
    <mergeCell ref="AF34:AG34"/>
    <mergeCell ref="AH34:AI34"/>
    <mergeCell ref="AB33:AI33"/>
    <mergeCell ref="J49:Q49"/>
    <mergeCell ref="S49:Z49"/>
    <mergeCell ref="AB49:AI49"/>
    <mergeCell ref="S34:T34"/>
    <mergeCell ref="U34:V34"/>
    <mergeCell ref="W34:X34"/>
    <mergeCell ref="Y34:Z34"/>
    <mergeCell ref="U2:V2"/>
    <mergeCell ref="W2:X2"/>
    <mergeCell ref="Y2:Z2"/>
    <mergeCell ref="AB1:AI1"/>
    <mergeCell ref="AB2:AC2"/>
    <mergeCell ref="AD2:AE2"/>
    <mergeCell ref="AF2:AG2"/>
    <mergeCell ref="AH2:AI2"/>
    <mergeCell ref="AB17:AI17"/>
    <mergeCell ref="A17:H17"/>
    <mergeCell ref="J17:Q17"/>
    <mergeCell ref="S17:Z17"/>
    <mergeCell ref="A1:H1"/>
    <mergeCell ref="J1:Q1"/>
    <mergeCell ref="S1:Z1"/>
    <mergeCell ref="A2:B2"/>
    <mergeCell ref="C2:D2"/>
    <mergeCell ref="E2:F2"/>
    <mergeCell ref="G2:H2"/>
    <mergeCell ref="J2:K2"/>
    <mergeCell ref="L2:M2"/>
    <mergeCell ref="N2:O2"/>
    <mergeCell ref="P2:Q2"/>
    <mergeCell ref="S2:T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2914-2295-4901-BE86-E66B636169F7}">
  <dimension ref="A1:G31"/>
  <sheetViews>
    <sheetView workbookViewId="0">
      <selection activeCell="A3" sqref="A3"/>
    </sheetView>
  </sheetViews>
  <sheetFormatPr defaultRowHeight="13.8"/>
  <sheetData>
    <row r="1" spans="1:7">
      <c r="B1" s="30" t="s">
        <v>34</v>
      </c>
      <c r="C1" s="30"/>
      <c r="D1" s="30"/>
      <c r="E1" s="30"/>
      <c r="F1" s="30"/>
      <c r="G1" s="30"/>
    </row>
    <row r="2" spans="1:7" ht="14.4">
      <c r="A2" s="2"/>
      <c r="B2" s="29" t="s">
        <v>1</v>
      </c>
      <c r="C2" s="29"/>
      <c r="D2" s="29" t="s">
        <v>2</v>
      </c>
      <c r="E2" s="29"/>
      <c r="F2" s="29" t="s">
        <v>0</v>
      </c>
      <c r="G2" s="29"/>
    </row>
    <row r="3" spans="1:7" ht="14.4">
      <c r="A3" s="2"/>
      <c r="B3" s="2" t="s">
        <v>32</v>
      </c>
      <c r="C3" s="2" t="s">
        <v>33</v>
      </c>
      <c r="D3" s="2" t="s">
        <v>32</v>
      </c>
      <c r="E3" s="2" t="s">
        <v>33</v>
      </c>
      <c r="F3" s="2" t="s">
        <v>32</v>
      </c>
      <c r="G3" s="2" t="s">
        <v>33</v>
      </c>
    </row>
    <row r="4" spans="1:7" ht="14.4">
      <c r="A4" s="2" t="s">
        <v>40</v>
      </c>
      <c r="B4" s="6">
        <f>TablesMQTT!AD14</f>
        <v>8.5</v>
      </c>
      <c r="C4" s="6">
        <f>TablesMQTT!AE14</f>
        <v>8.1000000000000227</v>
      </c>
      <c r="D4" s="6">
        <f>TablesMQTT!AF14</f>
        <v>139.30000000000001</v>
      </c>
      <c r="E4" s="6">
        <f>TablesMQTT!AG14</f>
        <v>139</v>
      </c>
      <c r="F4" s="6">
        <f>TablesMQTT!AH14</f>
        <v>139.80000000000001</v>
      </c>
      <c r="G4" s="6">
        <f>TablesMQTT!AI14</f>
        <v>139.40000000000003</v>
      </c>
    </row>
    <row r="5" spans="1:7" ht="14.4">
      <c r="A5" s="2" t="s">
        <v>41</v>
      </c>
      <c r="B5" s="6">
        <f>TablesMQTT!AD29</f>
        <v>7.2000000000000455</v>
      </c>
      <c r="C5" s="6">
        <f>TablesMQTT!AE29</f>
        <v>6.7000000000000455</v>
      </c>
      <c r="D5" s="6">
        <f>TablesMQTT!AF29</f>
        <v>138.80000000000001</v>
      </c>
      <c r="E5" s="6">
        <f>TablesMQTT!AG29</f>
        <v>138.60000000000002</v>
      </c>
      <c r="F5" s="6">
        <f>TablesMQTT!AH29</f>
        <v>143.70000000000005</v>
      </c>
      <c r="G5" s="6">
        <f>TablesMQTT!AI29</f>
        <v>143</v>
      </c>
    </row>
    <row r="6" spans="1:7" ht="14.4">
      <c r="A6" s="2" t="s">
        <v>42</v>
      </c>
      <c r="B6" s="6">
        <f>TablesMQTT!AD44</f>
        <v>8.4000000000000909</v>
      </c>
      <c r="C6" s="6">
        <f>TablesMQTT!AE44</f>
        <v>8.1000000000000227</v>
      </c>
      <c r="D6" s="6">
        <f>TablesMQTT!AF44</f>
        <v>154.20000000000005</v>
      </c>
      <c r="E6" s="6">
        <f>TablesMQTT!AG44</f>
        <v>153.90000000000009</v>
      </c>
      <c r="F6" s="6">
        <f>TablesMQTT!AH44</f>
        <v>158.60000000000002</v>
      </c>
      <c r="G6" s="6">
        <f>TablesMQTT!AI44</f>
        <v>158.20000000000005</v>
      </c>
    </row>
    <row r="7" spans="1:7" ht="14.4">
      <c r="A7" s="2" t="s">
        <v>43</v>
      </c>
      <c r="B7" s="6">
        <f>TablesMQTT!AD59</f>
        <v>11.199999999999818</v>
      </c>
      <c r="C7" s="6">
        <f>TablesMQTT!AE59</f>
        <v>11.099999999999909</v>
      </c>
      <c r="D7" s="6">
        <f>TablesMQTT!AF59</f>
        <v>167.29999999999995</v>
      </c>
      <c r="E7" s="6">
        <f>TablesMQTT!AG59</f>
        <v>167.09999999999991</v>
      </c>
      <c r="F7" s="6">
        <f>TablesMQTT!AH59</f>
        <v>170.79999999999995</v>
      </c>
      <c r="G7" s="6">
        <f>TablesMQTT!AI59</f>
        <v>170.69999999999982</v>
      </c>
    </row>
    <row r="8" spans="1:7" ht="14.4">
      <c r="B8" s="6"/>
      <c r="C8" s="6"/>
      <c r="D8" s="6"/>
      <c r="E8" s="6"/>
      <c r="F8" s="6"/>
      <c r="G8" s="6"/>
    </row>
    <row r="9" spans="1:7">
      <c r="B9" s="30" t="s">
        <v>35</v>
      </c>
      <c r="C9" s="30"/>
      <c r="D9" s="30"/>
      <c r="E9" s="30"/>
      <c r="F9" s="30"/>
      <c r="G9" s="30"/>
    </row>
    <row r="10" spans="1:7" ht="14.4">
      <c r="A10" s="2"/>
      <c r="B10" s="29" t="s">
        <v>1</v>
      </c>
      <c r="C10" s="29"/>
      <c r="D10" s="29" t="s">
        <v>2</v>
      </c>
      <c r="E10" s="29"/>
      <c r="F10" s="29" t="s">
        <v>0</v>
      </c>
      <c r="G10" s="29"/>
    </row>
    <row r="11" spans="1:7" ht="14.4">
      <c r="A11" s="2"/>
      <c r="B11" s="2" t="s">
        <v>32</v>
      </c>
      <c r="C11" s="2" t="s">
        <v>33</v>
      </c>
      <c r="D11" s="2" t="s">
        <v>32</v>
      </c>
      <c r="E11" s="2" t="s">
        <v>33</v>
      </c>
      <c r="F11" s="2" t="s">
        <v>32</v>
      </c>
      <c r="G11" s="2" t="s">
        <v>33</v>
      </c>
    </row>
    <row r="12" spans="1:7" ht="14.4">
      <c r="A12" s="2" t="s">
        <v>40</v>
      </c>
      <c r="B12" s="6">
        <f>TablesMQTT!U14</f>
        <v>78</v>
      </c>
      <c r="C12" s="6">
        <f>TablesMQTT!V14</f>
        <v>77.299999999999955</v>
      </c>
      <c r="D12" s="6">
        <f>TablesMQTT!W14</f>
        <v>1309.5000000000002</v>
      </c>
      <c r="E12" s="6">
        <f>TablesMQTT!X14</f>
        <v>1309.0000000000002</v>
      </c>
      <c r="F12" s="6">
        <f>TablesMQTT!Y14</f>
        <v>1333.1000000000001</v>
      </c>
      <c r="G12" s="6">
        <f>TablesMQTT!Z14</f>
        <v>1332.8</v>
      </c>
    </row>
    <row r="13" spans="1:7" ht="14.4">
      <c r="A13" s="2" t="s">
        <v>41</v>
      </c>
      <c r="B13" s="6">
        <f>TablesMQTT!U29</f>
        <v>72.299999999999727</v>
      </c>
      <c r="C13" s="6">
        <f>TablesMQTT!V29</f>
        <v>72.800000000000182</v>
      </c>
      <c r="D13" s="6">
        <f>TablesMQTT!W29</f>
        <v>1363.6000000000004</v>
      </c>
      <c r="E13" s="6">
        <f>TablesMQTT!X29</f>
        <v>1363.1000000000004</v>
      </c>
      <c r="F13" s="6">
        <f>TablesMQTT!Y29</f>
        <v>1381</v>
      </c>
      <c r="G13" s="6">
        <f>TablesMQTT!Z29</f>
        <v>1380.3999999999996</v>
      </c>
    </row>
    <row r="14" spans="1:7" ht="14.4">
      <c r="A14" s="2" t="s">
        <v>42</v>
      </c>
      <c r="B14" s="6">
        <f>TablesMQTT!U44</f>
        <v>78.5</v>
      </c>
      <c r="C14" s="6">
        <f>TablesMQTT!V44</f>
        <v>78.299999999999272</v>
      </c>
      <c r="D14" s="6">
        <f>TablesMQTT!W44</f>
        <v>1475.0999999999995</v>
      </c>
      <c r="E14" s="6">
        <f>TablesMQTT!X44</f>
        <v>1474.8999999999996</v>
      </c>
      <c r="F14" s="6">
        <f>TablesMQTT!Y44</f>
        <v>1508.3999999999996</v>
      </c>
      <c r="G14" s="6">
        <f>TablesMQTT!Z44</f>
        <v>1508.5</v>
      </c>
    </row>
    <row r="15" spans="1:7" ht="14.4">
      <c r="A15" s="2" t="s">
        <v>43</v>
      </c>
      <c r="B15" s="6">
        <f>TablesMQTT!U59</f>
        <v>99.75</v>
      </c>
      <c r="C15" s="6">
        <f>TablesMQTT!V59</f>
        <v>98.5</v>
      </c>
      <c r="D15" s="6">
        <f>TablesMQTT!W59</f>
        <v>1335.75</v>
      </c>
      <c r="E15" s="6">
        <f>TablesMQTT!X59</f>
        <v>1290.75</v>
      </c>
      <c r="F15" s="6">
        <f>TablesMQTT!Y59</f>
        <v>1352.75</v>
      </c>
      <c r="G15" s="6">
        <f>TablesMQTT!Z59</f>
        <v>1352.9166666666661</v>
      </c>
    </row>
    <row r="17" spans="1:7">
      <c r="B17" s="30" t="s">
        <v>38</v>
      </c>
      <c r="C17" s="30"/>
      <c r="D17" s="30"/>
      <c r="E17" s="30"/>
      <c r="F17" s="30"/>
      <c r="G17" s="30"/>
    </row>
    <row r="18" spans="1:7" ht="14.4">
      <c r="A18" s="2"/>
      <c r="B18" s="29" t="s">
        <v>1</v>
      </c>
      <c r="C18" s="29"/>
      <c r="D18" s="29" t="s">
        <v>2</v>
      </c>
      <c r="E18" s="29"/>
      <c r="F18" s="29" t="s">
        <v>0</v>
      </c>
      <c r="G18" s="29"/>
    </row>
    <row r="19" spans="1:7" ht="14.4">
      <c r="A19" s="2"/>
      <c r="B19" s="2" t="s">
        <v>32</v>
      </c>
      <c r="C19" s="2" t="s">
        <v>33</v>
      </c>
      <c r="D19" s="2" t="s">
        <v>32</v>
      </c>
      <c r="E19" s="2" t="s">
        <v>33</v>
      </c>
      <c r="F19" s="2" t="s">
        <v>32</v>
      </c>
      <c r="G19" s="2" t="s">
        <v>33</v>
      </c>
    </row>
    <row r="20" spans="1:7" ht="14.4">
      <c r="A20" s="2" t="s">
        <v>40</v>
      </c>
      <c r="B20" s="6">
        <f>TablesMQTT!L14</f>
        <v>400.40000000000146</v>
      </c>
      <c r="C20" s="6">
        <f>TablesMQTT!M14</f>
        <v>399.80000000000109</v>
      </c>
      <c r="D20" s="6">
        <f>TablesMQTT!N14</f>
        <v>6535.9000000000015</v>
      </c>
      <c r="E20" s="6">
        <f>TablesMQTT!O14</f>
        <v>6535.3000000000011</v>
      </c>
      <c r="F20" s="6">
        <f>TablesMQTT!P14</f>
        <v>6666.6</v>
      </c>
      <c r="G20" s="6">
        <f>TablesMQTT!Q14</f>
        <v>6666.1</v>
      </c>
    </row>
    <row r="21" spans="1:7" ht="14.4">
      <c r="A21" s="2" t="s">
        <v>41</v>
      </c>
      <c r="B21" s="6">
        <f>TablesMQTT!L29</f>
        <v>386.39999999999964</v>
      </c>
      <c r="C21" s="6">
        <f>TablesMQTT!M29</f>
        <v>385.80000000000109</v>
      </c>
      <c r="D21" s="6">
        <f>TablesMQTT!N29</f>
        <v>6769.6</v>
      </c>
      <c r="E21" s="6">
        <f>TablesMQTT!O29</f>
        <v>6769.1999999999989</v>
      </c>
      <c r="F21" s="6">
        <f>TablesMQTT!P29</f>
        <v>6880.5000000000018</v>
      </c>
      <c r="G21" s="6">
        <f>TablesMQTT!Q29</f>
        <v>6880.1</v>
      </c>
    </row>
    <row r="22" spans="1:7" ht="14.4">
      <c r="A22" s="2" t="s">
        <v>42</v>
      </c>
      <c r="B22" s="6">
        <f>TablesMQTT!L44</f>
        <v>400.90000000000146</v>
      </c>
      <c r="C22" s="6">
        <f>TablesMQTT!M44</f>
        <v>401.70000000000073</v>
      </c>
      <c r="D22" s="6">
        <f>TablesMQTT!N44</f>
        <v>7365.5</v>
      </c>
      <c r="E22" s="6">
        <f>TablesMQTT!O44</f>
        <v>7368.6999999999971</v>
      </c>
      <c r="F22" s="6">
        <f>TablesMQTT!P44</f>
        <v>7507.1999999999971</v>
      </c>
      <c r="G22" s="6">
        <f>TablesMQTT!Q44</f>
        <v>7510</v>
      </c>
    </row>
    <row r="23" spans="1:7" ht="14.4">
      <c r="A23" s="2" t="s">
        <v>43</v>
      </c>
      <c r="B23" s="6">
        <f>TablesMQTT!L59</f>
        <v>538.69999999999709</v>
      </c>
      <c r="C23" s="6">
        <f>TablesMQTT!M59</f>
        <v>539.79999999999563</v>
      </c>
      <c r="D23" s="6">
        <f>TablesMQTT!N59</f>
        <v>8266.9000000000015</v>
      </c>
      <c r="E23" s="6">
        <f>TablesMQTT!O59</f>
        <v>8271.5999999999985</v>
      </c>
      <c r="F23" s="6">
        <f>TablesMQTT!P59</f>
        <v>8434.0999999999985</v>
      </c>
      <c r="G23" s="6">
        <f>TablesMQTT!Q59</f>
        <v>8438.0999999999985</v>
      </c>
    </row>
    <row r="25" spans="1:7">
      <c r="B25" s="30" t="s">
        <v>39</v>
      </c>
      <c r="C25" s="30"/>
      <c r="D25" s="30"/>
      <c r="E25" s="30"/>
      <c r="F25" s="30"/>
      <c r="G25" s="30"/>
    </row>
    <row r="26" spans="1:7" ht="14.4">
      <c r="A26" s="2"/>
      <c r="B26" s="29" t="s">
        <v>1</v>
      </c>
      <c r="C26" s="29"/>
      <c r="D26" s="29" t="s">
        <v>2</v>
      </c>
      <c r="E26" s="29"/>
      <c r="F26" s="29" t="s">
        <v>0</v>
      </c>
      <c r="G26" s="29"/>
    </row>
    <row r="27" spans="1:7" ht="14.4">
      <c r="A27" s="2"/>
      <c r="B27" s="2" t="s">
        <v>32</v>
      </c>
      <c r="C27" s="2" t="s">
        <v>33</v>
      </c>
      <c r="D27" s="2" t="s">
        <v>32</v>
      </c>
      <c r="E27" s="2" t="s">
        <v>33</v>
      </c>
      <c r="F27" s="2" t="s">
        <v>32</v>
      </c>
      <c r="G27" s="2" t="s">
        <v>33</v>
      </c>
    </row>
    <row r="28" spans="1:7" ht="14.4">
      <c r="A28" s="2" t="s">
        <v>40</v>
      </c>
      <c r="B28" s="6">
        <f>TablesMQTT!C14</f>
        <v>790.20000000000073</v>
      </c>
      <c r="C28" s="6">
        <f>TablesMQTT!D14</f>
        <v>789.29999999999927</v>
      </c>
      <c r="D28" s="6">
        <f>TablesMQTT!E14</f>
        <v>12948.7</v>
      </c>
      <c r="E28" s="6">
        <f>TablesMQTT!F14</f>
        <v>12950.900000000001</v>
      </c>
      <c r="F28" s="6">
        <f>TablesMQTT!G14</f>
        <v>13243.900000000001</v>
      </c>
      <c r="G28" s="6">
        <f>TablesMQTT!H14</f>
        <v>13254.8</v>
      </c>
    </row>
    <row r="29" spans="1:7" ht="14.4">
      <c r="A29" s="2" t="s">
        <v>41</v>
      </c>
      <c r="B29" s="6">
        <f>TablesMQTT!C29</f>
        <v>783.39999999999782</v>
      </c>
      <c r="C29" s="6">
        <f>TablesMQTT!D29</f>
        <v>783.59999999999854</v>
      </c>
      <c r="D29" s="6">
        <f>TablesMQTT!E29</f>
        <v>13481.900000000001</v>
      </c>
      <c r="E29" s="6">
        <f>TablesMQTT!F29</f>
        <v>13483.099999999999</v>
      </c>
      <c r="F29" s="6">
        <f>TablesMQTT!G29</f>
        <v>13588.400000000001</v>
      </c>
      <c r="G29" s="6">
        <f>TablesMQTT!H29</f>
        <v>13589.900000000001</v>
      </c>
    </row>
    <row r="30" spans="1:7" ht="14.4">
      <c r="A30" s="2" t="s">
        <v>42</v>
      </c>
      <c r="B30" s="6">
        <f>TablesMQTT!C44</f>
        <v>847.80000000000291</v>
      </c>
      <c r="C30" s="6">
        <f>TablesMQTT!D44</f>
        <v>848.90000000000146</v>
      </c>
      <c r="D30" s="6">
        <f>TablesMQTT!E44</f>
        <v>15192</v>
      </c>
      <c r="E30" s="6">
        <f>TablesMQTT!F44</f>
        <v>15198.5</v>
      </c>
      <c r="F30" s="6">
        <f>TablesMQTT!G44</f>
        <v>15320.900000000009</v>
      </c>
      <c r="G30" s="6">
        <f>TablesMQTT!H44</f>
        <v>15323.300000000003</v>
      </c>
    </row>
    <row r="31" spans="1:7" ht="14.4">
      <c r="A31" s="2" t="s">
        <v>43</v>
      </c>
      <c r="B31" s="6">
        <f>TablesMQTT!C59</f>
        <v>1369.6999999999971</v>
      </c>
      <c r="C31" s="6">
        <f>TablesMQTT!D59</f>
        <v>1370.9000000000087</v>
      </c>
      <c r="D31" s="6">
        <f>TablesMQTT!E59</f>
        <v>16798.699999999997</v>
      </c>
      <c r="E31" s="6">
        <f>TablesMQTT!F59</f>
        <v>16803.199999999997</v>
      </c>
      <c r="F31" s="6">
        <f>TablesMQTT!G59</f>
        <v>17766.100000000006</v>
      </c>
      <c r="G31" s="6">
        <f>TablesMQTT!H59</f>
        <v>17770.600000000006</v>
      </c>
    </row>
  </sheetData>
  <mergeCells count="16">
    <mergeCell ref="B25:G25"/>
    <mergeCell ref="B26:C26"/>
    <mergeCell ref="D26:E26"/>
    <mergeCell ref="F26:G26"/>
    <mergeCell ref="B1:G1"/>
    <mergeCell ref="B9:G9"/>
    <mergeCell ref="B17:G17"/>
    <mergeCell ref="B18:C18"/>
    <mergeCell ref="D18:E18"/>
    <mergeCell ref="F18:G18"/>
    <mergeCell ref="B10:C10"/>
    <mergeCell ref="D10:E10"/>
    <mergeCell ref="F10:G10"/>
    <mergeCell ref="B2:C2"/>
    <mergeCell ref="D2:E2"/>
    <mergeCell ref="F2:G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6F0BC-EACF-41F8-91AB-9832B829802E}">
  <dimension ref="A1:Q40"/>
  <sheetViews>
    <sheetView zoomScale="90" zoomScaleNormal="90" workbookViewId="0">
      <selection activeCell="N4" sqref="N4:O4"/>
    </sheetView>
  </sheetViews>
  <sheetFormatPr defaultRowHeight="13.8"/>
  <sheetData>
    <row r="1" spans="1:17">
      <c r="B1" s="30" t="s">
        <v>40</v>
      </c>
      <c r="C1" s="30"/>
      <c r="D1" s="30"/>
      <c r="E1" s="30"/>
      <c r="F1" s="30"/>
      <c r="G1" s="30"/>
      <c r="J1" s="30" t="s">
        <v>40</v>
      </c>
      <c r="K1" s="30"/>
      <c r="L1" s="30"/>
      <c r="M1" s="30"/>
      <c r="N1" s="30"/>
      <c r="O1" s="30"/>
    </row>
    <row r="2" spans="1:17" ht="15.6" customHeight="1">
      <c r="A2" s="2"/>
      <c r="B2" s="29" t="s">
        <v>1</v>
      </c>
      <c r="C2" s="29"/>
      <c r="D2" s="29" t="s">
        <v>2</v>
      </c>
      <c r="E2" s="29"/>
      <c r="F2" s="29" t="s">
        <v>0</v>
      </c>
      <c r="G2" s="29"/>
      <c r="J2" s="29" t="s">
        <v>1</v>
      </c>
      <c r="K2" s="29"/>
      <c r="L2" s="29" t="s">
        <v>2</v>
      </c>
      <c r="M2" s="29"/>
      <c r="N2" s="29" t="s">
        <v>0</v>
      </c>
      <c r="O2" s="29"/>
    </row>
    <row r="3" spans="1:17" ht="31.8" customHeight="1">
      <c r="A3" s="2" t="s">
        <v>44</v>
      </c>
      <c r="B3" s="2" t="s">
        <v>32</v>
      </c>
      <c r="C3" s="2" t="s">
        <v>33</v>
      </c>
      <c r="D3" s="2" t="s">
        <v>32</v>
      </c>
      <c r="E3" s="2" t="s">
        <v>33</v>
      </c>
      <c r="F3" s="2" t="s">
        <v>32</v>
      </c>
      <c r="G3" s="2" t="s">
        <v>33</v>
      </c>
      <c r="I3" s="2" t="s">
        <v>44</v>
      </c>
      <c r="J3" s="2" t="s">
        <v>32</v>
      </c>
      <c r="K3" s="2" t="s">
        <v>33</v>
      </c>
      <c r="L3" s="2" t="s">
        <v>32</v>
      </c>
      <c r="M3" s="2" t="s">
        <v>33</v>
      </c>
      <c r="N3" s="2" t="s">
        <v>32</v>
      </c>
      <c r="O3" s="2" t="s">
        <v>33</v>
      </c>
    </row>
    <row r="4" spans="1:17" ht="14.4">
      <c r="A4" s="2">
        <v>1000</v>
      </c>
      <c r="B4" s="23">
        <f>TablesMQTT2!AD15</f>
        <v>4.6780407264722074E-2</v>
      </c>
      <c r="C4" s="23">
        <f>TablesMQTT2!AE15</f>
        <v>4.7461368653421633E-2</v>
      </c>
      <c r="D4" s="23">
        <f>TablesMQTT2!AF15</f>
        <v>0.76664832140891592</v>
      </c>
      <c r="E4" s="23">
        <f>TablesMQTT2!AG15</f>
        <v>0.76986754966887427</v>
      </c>
      <c r="F4" s="23">
        <f>TablesMQTT2!AH15</f>
        <v>0.76940011007154663</v>
      </c>
      <c r="G4" s="23">
        <f>TablesMQTT2!AI15</f>
        <v>0.77207505518763808</v>
      </c>
      <c r="I4" s="2">
        <v>1000</v>
      </c>
      <c r="J4" s="3">
        <f>(SUM(TablesMQTT!AD4:AD13)/10)</f>
        <v>190.2</v>
      </c>
      <c r="K4" s="3">
        <f>(SUM(TablesMQTT!AE4:AE13)/10)</f>
        <v>189.8</v>
      </c>
      <c r="L4" s="3">
        <f>(SUM(TablesMQTT!AF4:AF13)/10)</f>
        <v>321</v>
      </c>
      <c r="M4" s="3">
        <f>(SUM(TablesMQTT!AG4:AG13)/10)</f>
        <v>320.7</v>
      </c>
      <c r="N4" s="3">
        <f>(SUM(TablesMQTT!AH4:AH13)/10)</f>
        <v>321.5</v>
      </c>
      <c r="O4" s="3">
        <f>(SUM(TablesMQTT!AI4:AI13)/10)</f>
        <v>321.10000000000002</v>
      </c>
    </row>
    <row r="5" spans="1:17" ht="14.4">
      <c r="A5" s="2">
        <v>10000</v>
      </c>
      <c r="B5" s="23">
        <f>TablesMQTT2!U15</f>
        <v>4.2098445595854926E-2</v>
      </c>
      <c r="C5" s="23">
        <f>TablesMQTT2!V15</f>
        <v>4.2452065892519576E-2</v>
      </c>
      <c r="D5" s="23">
        <f>TablesMQTT2!W15</f>
        <v>0.70676813471502598</v>
      </c>
      <c r="E5" s="23">
        <f>TablesMQTT2!X15</f>
        <v>0.70769646232784222</v>
      </c>
      <c r="F5" s="23">
        <f>TablesMQTT2!Y15</f>
        <v>0.71950561312607941</v>
      </c>
      <c r="G5" s="23">
        <f>TablesMQTT2!Z15</f>
        <v>0.72055090467188765</v>
      </c>
      <c r="I5" s="2">
        <v>10000</v>
      </c>
      <c r="J5" s="3">
        <f>(SUM(TablesMQTT!U4:U13)/10)</f>
        <v>1930.8</v>
      </c>
      <c r="K5" s="3">
        <f>(SUM(TablesMQTT!V4:V13)/10)</f>
        <v>1930.1</v>
      </c>
      <c r="L5" s="3">
        <f>(SUM(TablesMQTT!W4:W13)/10)</f>
        <v>3162.3</v>
      </c>
      <c r="M5" s="3">
        <f>(SUM(TablesMQTT!X4:X13)/10)</f>
        <v>3161.8</v>
      </c>
      <c r="N5" s="3">
        <f>(SUM(TablesMQTT!Y4:Y13)/10)</f>
        <v>3185.9</v>
      </c>
      <c r="O5" s="3">
        <f>(SUM(TablesMQTT!Z4:Z13)/10)</f>
        <v>3185.6</v>
      </c>
    </row>
    <row r="6" spans="1:17" ht="14.4">
      <c r="A6" s="2">
        <v>50000</v>
      </c>
      <c r="B6" s="23">
        <f>TablesMQTT2!L15</f>
        <v>4.3292102759276883E-2</v>
      </c>
      <c r="C6" s="23">
        <f>TablesMQTT2!M15</f>
        <v>4.3272349811859352E-2</v>
      </c>
      <c r="D6" s="23">
        <f>TablesMQTT2!N15</f>
        <v>0.70667546060029407</v>
      </c>
      <c r="E6" s="23">
        <f>TablesMQTT2!O15</f>
        <v>0.70668439946369099</v>
      </c>
      <c r="F6" s="23">
        <f>TablesMQTT2!P15</f>
        <v>0.72080702361387428</v>
      </c>
      <c r="G6" s="23">
        <f>TablesMQTT2!Q15</f>
        <v>0.72082738635872157</v>
      </c>
      <c r="I6" s="2">
        <v>50000</v>
      </c>
      <c r="J6" s="3">
        <f>(SUM(TablesMQTT!L4:L13)/10)</f>
        <v>9649.2000000000007</v>
      </c>
      <c r="K6" s="3">
        <f>(SUM(TablesMQTT!M4:M13)/10)</f>
        <v>9648.6</v>
      </c>
      <c r="L6" s="3">
        <f>(SUM(TablesMQTT!N4:N13)/10)</f>
        <v>15784.7</v>
      </c>
      <c r="M6" s="3">
        <f>(SUM(TablesMQTT!O4:O13)/10)</f>
        <v>15784.1</v>
      </c>
      <c r="N6" s="3">
        <f>(SUM(TablesMQTT!P4:P13)/10)</f>
        <v>15915.4</v>
      </c>
      <c r="O6" s="3">
        <f>(SUM(TablesMQTT!Q4:Q13)/10)</f>
        <v>15914.9</v>
      </c>
    </row>
    <row r="7" spans="1:17" ht="14.4">
      <c r="A7" s="2">
        <v>100000</v>
      </c>
      <c r="B7" s="23">
        <f>TablesMQTT2!C15</f>
        <v>4.2662779397473274E-2</v>
      </c>
      <c r="C7" s="23">
        <f>TablesMQTT2!D15</f>
        <v>4.2653593430266777E-2</v>
      </c>
      <c r="D7" s="23">
        <f>TablesMQTT2!E15</f>
        <v>0.69909836950653281</v>
      </c>
      <c r="E7" s="23">
        <f>TablesMQTT2!F15</f>
        <v>0.69928136793853568</v>
      </c>
      <c r="F7" s="23">
        <f>TablesMQTT2!G15</f>
        <v>0.71503617319943846</v>
      </c>
      <c r="G7" s="23">
        <f>TablesMQTT2!H15</f>
        <v>0.71568950343658388</v>
      </c>
      <c r="I7" s="2">
        <v>100000</v>
      </c>
      <c r="J7" s="3">
        <f>(SUM(TablesMQTT!C4:C13)/10)</f>
        <v>19312.2</v>
      </c>
      <c r="K7" s="3">
        <f>(SUM(TablesMQTT!D4:D13)/10)</f>
        <v>19311.3</v>
      </c>
      <c r="L7" s="3">
        <f>(SUM(TablesMQTT!E4:E13)/10)</f>
        <v>31470.7</v>
      </c>
      <c r="M7" s="3">
        <f>(SUM(TablesMQTT!F4:F13)/10)</f>
        <v>31472.9</v>
      </c>
      <c r="N7" s="3">
        <f>(SUM(TablesMQTT!G4:G13)/10)</f>
        <v>31765.9</v>
      </c>
      <c r="O7" s="3">
        <f>(SUM(TablesMQTT!H4:H13)/10)</f>
        <v>31776.799999999999</v>
      </c>
    </row>
    <row r="8" spans="1:17" ht="14.4">
      <c r="B8" s="6"/>
      <c r="C8" s="6"/>
      <c r="D8" s="6"/>
      <c r="E8" s="6"/>
      <c r="F8" s="6"/>
      <c r="G8" s="6"/>
    </row>
    <row r="9" spans="1:17" ht="14.4" customHeight="1">
      <c r="B9" s="30" t="s">
        <v>41</v>
      </c>
      <c r="C9" s="30"/>
      <c r="D9" s="30"/>
      <c r="E9" s="30"/>
      <c r="F9" s="30"/>
      <c r="G9" s="30"/>
      <c r="J9" s="30" t="s">
        <v>41</v>
      </c>
      <c r="K9" s="30"/>
      <c r="L9" s="30"/>
      <c r="M9" s="30"/>
      <c r="N9" s="30"/>
      <c r="O9" s="30"/>
    </row>
    <row r="10" spans="1:17" ht="14.4" customHeight="1">
      <c r="A10" s="2"/>
      <c r="B10" s="29" t="s">
        <v>1</v>
      </c>
      <c r="C10" s="29"/>
      <c r="D10" s="29" t="s">
        <v>2</v>
      </c>
      <c r="E10" s="29"/>
      <c r="F10" s="29" t="s">
        <v>0</v>
      </c>
      <c r="G10" s="29"/>
      <c r="J10" s="29" t="s">
        <v>1</v>
      </c>
      <c r="K10" s="29"/>
      <c r="L10" s="29" t="s">
        <v>2</v>
      </c>
      <c r="M10" s="29"/>
      <c r="N10" s="29" t="s">
        <v>0</v>
      </c>
      <c r="O10" s="29"/>
    </row>
    <row r="11" spans="1:17" ht="31.8" customHeight="1">
      <c r="A11" s="2" t="s">
        <v>44</v>
      </c>
      <c r="B11" s="2" t="s">
        <v>32</v>
      </c>
      <c r="C11" s="2" t="s">
        <v>33</v>
      </c>
      <c r="D11" s="2" t="s">
        <v>32</v>
      </c>
      <c r="E11" s="2" t="s">
        <v>33</v>
      </c>
      <c r="F11" s="2" t="s">
        <v>32</v>
      </c>
      <c r="G11" s="2" t="s">
        <v>33</v>
      </c>
      <c r="I11" s="2" t="s">
        <v>44</v>
      </c>
      <c r="J11" s="2" t="s">
        <v>32</v>
      </c>
      <c r="K11" s="2" t="s">
        <v>33</v>
      </c>
      <c r="L11" s="2" t="s">
        <v>32</v>
      </c>
      <c r="M11" s="2" t="s">
        <v>33</v>
      </c>
      <c r="N11" s="2" t="s">
        <v>32</v>
      </c>
      <c r="O11" s="2" t="s">
        <v>33</v>
      </c>
      <c r="P11" s="9"/>
      <c r="Q11" s="9"/>
    </row>
    <row r="12" spans="1:17" ht="14.4" customHeight="1">
      <c r="A12" s="2">
        <v>1000</v>
      </c>
      <c r="B12" s="23">
        <f>TablesMQTT2!AD31</f>
        <v>2.5008683570684268E-2</v>
      </c>
      <c r="C12" s="23">
        <f>TablesMQTT2!AE31</f>
        <v>2.719665271966527E-2</v>
      </c>
      <c r="D12" s="23">
        <f>TablesMQTT2!AF31</f>
        <v>0.48211184439041344</v>
      </c>
      <c r="E12" s="23">
        <f>TablesMQTT2!AG31</f>
        <v>0.48709902370990232</v>
      </c>
      <c r="F12" s="23">
        <f>TablesMQTT2!AH31</f>
        <v>0.49913164293157347</v>
      </c>
      <c r="G12" s="23">
        <f>TablesMQTT2!AI31</f>
        <v>0.50244072524407246</v>
      </c>
      <c r="I12" s="2">
        <v>1000</v>
      </c>
      <c r="J12" s="3">
        <f>(SUM(TablesMQTT!AD19:AD28)/10)</f>
        <v>295.10000000000002</v>
      </c>
      <c r="K12" s="3">
        <f>(SUM(TablesMQTT!AE19:AE28)/10)</f>
        <v>294.60000000000002</v>
      </c>
      <c r="L12" s="3">
        <f>(SUM(TablesMQTT!AF19:AF28)/10)</f>
        <v>426.7</v>
      </c>
      <c r="M12" s="3">
        <f>(SUM(TablesMQTT!AG19:AG28)/10)</f>
        <v>426.5</v>
      </c>
      <c r="N12" s="3">
        <f>(SUM(TablesMQTT!AH19:AH28)/10)</f>
        <v>431.6</v>
      </c>
      <c r="O12" s="3">
        <f>(SUM(TablesMQTT!AI19:AI28)/10)</f>
        <v>430.9</v>
      </c>
      <c r="P12" s="9"/>
      <c r="Q12" s="9"/>
    </row>
    <row r="13" spans="1:17" ht="14.4" customHeight="1">
      <c r="A13" s="2">
        <v>10000</v>
      </c>
      <c r="B13" s="23">
        <f>TablesMQTT2!U31</f>
        <v>2.505805288878106E-2</v>
      </c>
      <c r="C13" s="23">
        <f>TablesMQTT2!V31</f>
        <v>2.5238342867048014E-2</v>
      </c>
      <c r="D13" s="23">
        <f>TablesMQTT2!W31</f>
        <v>0.47232523481093813</v>
      </c>
      <c r="E13" s="23">
        <f>TablesMQTT2!X31</f>
        <v>0.47256023574276301</v>
      </c>
      <c r="F13" s="23">
        <f>TablesMQTT2!Y31</f>
        <v>0.47835580355595603</v>
      </c>
      <c r="G13" s="23">
        <f>TablesMQTT2!Z31</f>
        <v>0.47855780897902583</v>
      </c>
      <c r="I13" s="2">
        <v>10000</v>
      </c>
      <c r="J13" s="3">
        <f>(SUM(TablesMQTT!U19:U28)/10)</f>
        <v>2957.6</v>
      </c>
      <c r="K13" s="3">
        <f>(SUM(TablesMQTT!V19:V28)/10)</f>
        <v>2957.3</v>
      </c>
      <c r="L13" s="3">
        <f>(SUM(TablesMQTT!W19:W28)/10)</f>
        <v>4248.1000000000004</v>
      </c>
      <c r="M13" s="3">
        <f>(SUM(TablesMQTT!X19:X28)/10)</f>
        <v>4247.6000000000004</v>
      </c>
      <c r="N13" s="3">
        <f>(SUM(TablesMQTT!Y19:Y28)/10)</f>
        <v>4265.5</v>
      </c>
      <c r="O13" s="3">
        <f>(SUM(TablesMQTT!Z19:Z28)/10)</f>
        <v>4264.8999999999996</v>
      </c>
      <c r="P13" s="9"/>
      <c r="Q13" s="9"/>
    </row>
    <row r="14" spans="1:17" ht="14.4" customHeight="1">
      <c r="A14" s="2">
        <v>50000</v>
      </c>
      <c r="B14" s="23">
        <f>TablesMQTT2!L31</f>
        <v>2.6803737539799803E-2</v>
      </c>
      <c r="C14" s="23">
        <f>TablesMQTT2!M31</f>
        <v>2.6783484558395073E-2</v>
      </c>
      <c r="D14" s="23">
        <f>TablesMQTT2!N31</f>
        <v>0.46959260261239327</v>
      </c>
      <c r="E14" s="23">
        <f>TablesMQTT2!O31</f>
        <v>0.46959543827520184</v>
      </c>
      <c r="F14" s="23">
        <f>TablesMQTT2!P31</f>
        <v>0.47728549726343827</v>
      </c>
      <c r="G14" s="23">
        <f>TablesMQTT2!Q31</f>
        <v>0.47728849302144893</v>
      </c>
      <c r="I14" s="2">
        <v>50000</v>
      </c>
      <c r="J14" s="3">
        <f>(SUM(TablesMQTT!L19:L28)/10)</f>
        <v>14802.3</v>
      </c>
      <c r="K14" s="3">
        <f>(SUM(TablesMQTT!M19:M28)/10)</f>
        <v>14801.7</v>
      </c>
      <c r="L14" s="3">
        <f>(SUM(TablesMQTT!N19:N28)/10)</f>
        <v>21185.5</v>
      </c>
      <c r="M14" s="3">
        <f>(SUM(TablesMQTT!O19:O28)/10)</f>
        <v>21185.1</v>
      </c>
      <c r="N14" s="3">
        <f>(SUM(TablesMQTT!P19:P28)/10)</f>
        <v>21296.400000000001</v>
      </c>
      <c r="O14" s="3">
        <f>(SUM(TablesMQTT!Q19:Q28)/10)</f>
        <v>21296</v>
      </c>
      <c r="P14" s="9"/>
      <c r="Q14" s="9"/>
    </row>
    <row r="15" spans="1:17" ht="14.4" customHeight="1">
      <c r="A15" s="2">
        <v>100000</v>
      </c>
      <c r="B15" s="23">
        <f>TablesMQTT2!C31</f>
        <v>2.716516866400355E-2</v>
      </c>
      <c r="C15" s="23">
        <f>TablesMQTT2!D31</f>
        <v>2.7197037211705508E-2</v>
      </c>
      <c r="D15" s="23">
        <f>TablesMQTT2!E31</f>
        <v>0.46749819684864619</v>
      </c>
      <c r="E15" s="23">
        <f>TablesMQTT2!F31</f>
        <v>0.4675754307729118</v>
      </c>
      <c r="F15" s="23">
        <f>TablesMQTT2!G31</f>
        <v>0.47119118952507766</v>
      </c>
      <c r="G15" s="23">
        <f>TablesMQTT2!H31</f>
        <v>0.47127891614102374</v>
      </c>
      <c r="I15" s="2">
        <v>100000</v>
      </c>
      <c r="J15" s="3">
        <f>(SUM(TablesMQTT!C19:C28)/10)</f>
        <v>29621.8</v>
      </c>
      <c r="K15" s="3">
        <f>(SUM(TablesMQTT!D19:D28)/10)</f>
        <v>29622</v>
      </c>
      <c r="L15" s="3">
        <f>(SUM(TablesMQTT!E19:E28)/10)</f>
        <v>42320.3</v>
      </c>
      <c r="M15" s="3">
        <f>(SUM(TablesMQTT!F19:F28)/10)</f>
        <v>42321.5</v>
      </c>
      <c r="N15" s="3">
        <f>(SUM(TablesMQTT!G19:G28)/10)</f>
        <v>42426.8</v>
      </c>
      <c r="O15" s="3">
        <f>(SUM(TablesMQTT!H19:H28)/10)</f>
        <v>42428.3</v>
      </c>
      <c r="P15" s="9"/>
      <c r="Q15" s="9"/>
    </row>
    <row r="16" spans="1:17" ht="14.4">
      <c r="B16" s="6"/>
      <c r="C16" s="6"/>
      <c r="D16" s="6"/>
      <c r="E16" s="6"/>
      <c r="F16" s="6"/>
      <c r="G16" s="6"/>
      <c r="P16" s="9"/>
      <c r="Q16" s="9"/>
    </row>
    <row r="17" spans="1:17">
      <c r="B17" s="30" t="s">
        <v>42</v>
      </c>
      <c r="C17" s="30"/>
      <c r="D17" s="30"/>
      <c r="E17" s="30"/>
      <c r="F17" s="30"/>
      <c r="G17" s="30"/>
      <c r="J17" s="30" t="s">
        <v>42</v>
      </c>
      <c r="K17" s="30"/>
      <c r="L17" s="30"/>
      <c r="M17" s="30"/>
      <c r="N17" s="30"/>
      <c r="O17" s="30"/>
      <c r="P17" s="9"/>
      <c r="Q17" s="9"/>
    </row>
    <row r="18" spans="1:17" ht="14.4">
      <c r="A18" s="2"/>
      <c r="B18" s="29" t="s">
        <v>1</v>
      </c>
      <c r="C18" s="29"/>
      <c r="D18" s="29" t="s">
        <v>2</v>
      </c>
      <c r="E18" s="29"/>
      <c r="F18" s="29" t="s">
        <v>0</v>
      </c>
      <c r="G18" s="29"/>
      <c r="J18" s="29" t="s">
        <v>1</v>
      </c>
      <c r="K18" s="29"/>
      <c r="L18" s="29" t="s">
        <v>2</v>
      </c>
      <c r="M18" s="29"/>
      <c r="N18" s="29" t="s">
        <v>0</v>
      </c>
      <c r="O18" s="29"/>
      <c r="P18" s="9"/>
      <c r="Q18" s="9"/>
    </row>
    <row r="19" spans="1:17" ht="31.8" customHeight="1">
      <c r="A19" s="2" t="s">
        <v>44</v>
      </c>
      <c r="B19" s="2" t="s">
        <v>32</v>
      </c>
      <c r="C19" s="2" t="s">
        <v>33</v>
      </c>
      <c r="D19" s="2" t="s">
        <v>32</v>
      </c>
      <c r="E19" s="2" t="s">
        <v>33</v>
      </c>
      <c r="F19" s="2" t="s">
        <v>32</v>
      </c>
      <c r="G19" s="2" t="s">
        <v>33</v>
      </c>
      <c r="I19" s="2" t="s">
        <v>44</v>
      </c>
      <c r="J19" s="2" t="s">
        <v>32</v>
      </c>
      <c r="K19" s="2" t="s">
        <v>33</v>
      </c>
      <c r="L19" s="2" t="s">
        <v>32</v>
      </c>
      <c r="M19" s="2" t="s">
        <v>33</v>
      </c>
      <c r="N19" s="2" t="s">
        <v>32</v>
      </c>
      <c r="O19" s="2" t="s">
        <v>33</v>
      </c>
      <c r="P19" s="9"/>
      <c r="Q19" s="9"/>
    </row>
    <row r="20" spans="1:17" ht="14.4">
      <c r="A20" s="2">
        <v>1000</v>
      </c>
      <c r="B20" s="23">
        <f>TablesMQTT2!AD47</f>
        <v>1.4086869025658227E-2</v>
      </c>
      <c r="C20" s="23">
        <f>TablesMQTT2!AE47</f>
        <v>1.4945424013434089E-2</v>
      </c>
      <c r="D20" s="23">
        <f>TablesMQTT2!AF47</f>
        <v>0.25859466711386886</v>
      </c>
      <c r="E20" s="23">
        <f>TablesMQTT2!AG47</f>
        <v>0.25978169605373636</v>
      </c>
      <c r="F20" s="23">
        <f>TablesMQTT2!AH47</f>
        <v>0.26597350327016606</v>
      </c>
      <c r="G20" s="23">
        <f>TablesMQTT2!AI47</f>
        <v>0.26700251889168763</v>
      </c>
      <c r="I20" s="2">
        <v>1000</v>
      </c>
      <c r="J20" s="3">
        <f>(SUM(TablesMQTT!AD34:AD43)/10)</f>
        <v>604.70000000000005</v>
      </c>
      <c r="K20" s="3">
        <f>(SUM(TablesMQTT!AE34:AE43)/10)</f>
        <v>604.4</v>
      </c>
      <c r="L20" s="3">
        <f>(SUM(TablesMQTT!AF34:AF43)/10)</f>
        <v>750.5</v>
      </c>
      <c r="M20" s="3">
        <f>(SUM(TablesMQTT!AG34:AG43)/10)</f>
        <v>750.2</v>
      </c>
      <c r="N20" s="3">
        <f>(SUM(TablesMQTT!AH34:AH43)/10)</f>
        <v>754.9</v>
      </c>
      <c r="O20" s="3">
        <f>(SUM(TablesMQTT!AI34:AI43)/10)</f>
        <v>754.5</v>
      </c>
      <c r="P20" s="9"/>
      <c r="Q20" s="9"/>
    </row>
    <row r="21" spans="1:17" ht="14.4">
      <c r="A21" s="2">
        <v>10000</v>
      </c>
      <c r="B21" s="23">
        <f>TablesMQTT2!U47</f>
        <v>1.3175341132240143E-2</v>
      </c>
      <c r="C21" s="23">
        <f>TablesMQTT2!V47</f>
        <v>1.3209795726538767E-2</v>
      </c>
      <c r="D21" s="23">
        <f>TablesMQTT2!W47</f>
        <v>0.24757892616773799</v>
      </c>
      <c r="E21" s="23">
        <f>TablesMQTT2!X47</f>
        <v>0.24762911861960152</v>
      </c>
      <c r="F21" s="23">
        <f>TablesMQTT2!Y47</f>
        <v>0.25316795622765648</v>
      </c>
      <c r="G21" s="23">
        <f>TablesMQTT2!Z47</f>
        <v>0.25326887892978839</v>
      </c>
      <c r="I21" s="2">
        <v>10000</v>
      </c>
      <c r="J21" s="3">
        <f>(SUM(TablesMQTT!U34:U43)/10)</f>
        <v>6036.6</v>
      </c>
      <c r="K21" s="3">
        <f>(SUM(TablesMQTT!V34:V43)/10)</f>
        <v>6036.4</v>
      </c>
      <c r="L21" s="3">
        <f>(SUM(TablesMQTT!W34:W43)/10)</f>
        <v>7433.2</v>
      </c>
      <c r="M21" s="3">
        <f>(SUM(TablesMQTT!X34:X43)/10)</f>
        <v>7433</v>
      </c>
      <c r="N21" s="3">
        <f>(SUM(TablesMQTT!Y34:Y43)/10)</f>
        <v>7466.5</v>
      </c>
      <c r="O21" s="3">
        <f>(SUM(TablesMQTT!Z34:Z43)/10)</f>
        <v>7466.6</v>
      </c>
      <c r="P21" s="9"/>
      <c r="Q21" s="9"/>
    </row>
    <row r="22" spans="1:17" ht="14.4">
      <c r="A22" s="2">
        <v>50000</v>
      </c>
      <c r="B22" s="23">
        <f>TablesMQTT2!L47</f>
        <v>1.3473818646232439E-2</v>
      </c>
      <c r="C22" s="23">
        <f>TablesMQTT2!M47</f>
        <v>1.3470050311041206E-2</v>
      </c>
      <c r="D22" s="23">
        <f>TablesMQTT2!N47</f>
        <v>0.24754654836324527</v>
      </c>
      <c r="E22" s="23">
        <f>TablesMQTT2!O47</f>
        <v>0.24761635898625101</v>
      </c>
      <c r="F22" s="23">
        <f>TablesMQTT2!P47</f>
        <v>0.2523089332526719</v>
      </c>
      <c r="G22" s="23">
        <f>TablesMQTT2!Q47</f>
        <v>0.25236515666327225</v>
      </c>
      <c r="I22" s="2">
        <v>50000</v>
      </c>
      <c r="J22" s="3">
        <f>(SUM(TablesMQTT!L34:L43)/10)</f>
        <v>30154.9</v>
      </c>
      <c r="K22" s="3">
        <f>(SUM(TablesMQTT!M34:M43)/10)</f>
        <v>30155.7</v>
      </c>
      <c r="L22" s="3">
        <f>(SUM(TablesMQTT!N34:N43)/10)</f>
        <v>37119.5</v>
      </c>
      <c r="M22" s="3">
        <f>(SUM(TablesMQTT!O34:O43)/10)</f>
        <v>37122.699999999997</v>
      </c>
      <c r="N22" s="3">
        <f>(SUM(TablesMQTT!P34:P43)/10)</f>
        <v>37261.199999999997</v>
      </c>
      <c r="O22" s="3">
        <f>(SUM(TablesMQTT!Q34:Q43)/10)</f>
        <v>37264</v>
      </c>
      <c r="P22" s="9"/>
      <c r="Q22" s="9"/>
    </row>
    <row r="23" spans="1:17" ht="14.4">
      <c r="A23" s="2">
        <v>100000</v>
      </c>
      <c r="B23" s="23">
        <f>TablesMQTT2!C47</f>
        <v>1.4297832726487755E-2</v>
      </c>
      <c r="C23" s="23">
        <f>TablesMQTT2!D47</f>
        <v>1.4300988589565E-2</v>
      </c>
      <c r="D23" s="23">
        <f>TablesMQTT2!E47</f>
        <v>0.25620744843217974</v>
      </c>
      <c r="E23" s="23">
        <f>TablesMQTT2!F47</f>
        <v>0.25629800022260973</v>
      </c>
      <c r="F23" s="23">
        <f>TablesMQTT2!G47</f>
        <v>0.25838129914985403</v>
      </c>
      <c r="G23" s="23">
        <f>TablesMQTT2!H47</f>
        <v>0.25840267401503625</v>
      </c>
      <c r="I23" s="2">
        <v>100000</v>
      </c>
      <c r="J23" s="3">
        <f>(SUM(TablesMQTT!C34:C43)/10)</f>
        <v>60143.5</v>
      </c>
      <c r="K23" s="3">
        <f>(SUM(TablesMQTT!D34:D43)/10)</f>
        <v>60144.6</v>
      </c>
      <c r="L23" s="3">
        <f>(SUM(TablesMQTT!E34:E43)/10)</f>
        <v>74487.7</v>
      </c>
      <c r="M23" s="3">
        <f>(SUM(TablesMQTT!F34:F43)/10)</f>
        <v>74494.2</v>
      </c>
      <c r="N23" s="3">
        <f>(SUM(TablesMQTT!G34:G43)/10)</f>
        <v>74616.600000000006</v>
      </c>
      <c r="O23" s="3">
        <f>(SUM(TablesMQTT!H34:H43)/10)</f>
        <v>74619</v>
      </c>
      <c r="P23" s="9"/>
      <c r="Q23" s="9"/>
    </row>
    <row r="24" spans="1:17" ht="14.4">
      <c r="B24" s="6"/>
      <c r="C24" s="6"/>
      <c r="D24" s="6"/>
      <c r="E24" s="6"/>
      <c r="F24" s="6"/>
      <c r="G24" s="6"/>
      <c r="J24" s="9"/>
      <c r="K24" s="9"/>
      <c r="L24" s="9"/>
      <c r="M24" s="9"/>
      <c r="N24" s="9"/>
      <c r="O24" s="9"/>
      <c r="P24" s="9"/>
      <c r="Q24" s="9"/>
    </row>
    <row r="25" spans="1:17">
      <c r="B25" s="30" t="s">
        <v>43</v>
      </c>
      <c r="C25" s="30"/>
      <c r="D25" s="30"/>
      <c r="E25" s="30"/>
      <c r="F25" s="30"/>
      <c r="G25" s="30"/>
      <c r="J25" s="30" t="s">
        <v>43</v>
      </c>
      <c r="K25" s="30"/>
      <c r="L25" s="30"/>
      <c r="M25" s="30"/>
      <c r="N25" s="30"/>
      <c r="O25" s="30"/>
      <c r="P25" s="9"/>
      <c r="Q25" s="9"/>
    </row>
    <row r="26" spans="1:17" ht="14.4">
      <c r="A26" s="2"/>
      <c r="B26" s="29" t="s">
        <v>1</v>
      </c>
      <c r="C26" s="29"/>
      <c r="D26" s="29" t="s">
        <v>2</v>
      </c>
      <c r="E26" s="29"/>
      <c r="F26" s="29" t="s">
        <v>0</v>
      </c>
      <c r="G26" s="29"/>
      <c r="J26" s="29" t="s">
        <v>1</v>
      </c>
      <c r="K26" s="29"/>
      <c r="L26" s="29" t="s">
        <v>2</v>
      </c>
      <c r="M26" s="29"/>
      <c r="N26" s="29" t="s">
        <v>0</v>
      </c>
      <c r="O26" s="29"/>
      <c r="P26" s="9"/>
      <c r="Q26" s="9"/>
    </row>
    <row r="27" spans="1:17" ht="31.8" customHeight="1">
      <c r="A27" s="2" t="s">
        <v>44</v>
      </c>
      <c r="B27" s="2" t="s">
        <v>32</v>
      </c>
      <c r="C27" s="2" t="s">
        <v>33</v>
      </c>
      <c r="D27" s="2" t="s">
        <v>32</v>
      </c>
      <c r="E27" s="2" t="s">
        <v>33</v>
      </c>
      <c r="F27" s="2" t="s">
        <v>32</v>
      </c>
      <c r="G27" s="2" t="s">
        <v>33</v>
      </c>
      <c r="I27" s="2" t="s">
        <v>44</v>
      </c>
      <c r="J27" s="2" t="s">
        <v>32</v>
      </c>
      <c r="K27" s="2" t="s">
        <v>33</v>
      </c>
      <c r="L27" s="2" t="s">
        <v>32</v>
      </c>
      <c r="M27" s="2" t="s">
        <v>33</v>
      </c>
      <c r="N27" s="2" t="s">
        <v>32</v>
      </c>
      <c r="O27" s="2" t="s">
        <v>33</v>
      </c>
      <c r="P27" s="9"/>
      <c r="Q27" s="9"/>
    </row>
    <row r="28" spans="1:17" ht="14.4">
      <c r="A28" s="2">
        <v>1000</v>
      </c>
      <c r="B28" s="23">
        <f>TablesMQTT2!AD63</f>
        <v>1.0054762546009515E-2</v>
      </c>
      <c r="C28" s="23">
        <f>TablesMQTT2!AE63</f>
        <v>9.9649878804201446E-3</v>
      </c>
      <c r="D28" s="23">
        <f>TablesMQTT2!AF63</f>
        <v>0.15019301553101713</v>
      </c>
      <c r="E28" s="23">
        <f>TablesMQTT2!AG63</f>
        <v>0.15001346619983838</v>
      </c>
      <c r="F28" s="23">
        <f>TablesMQTT2!AH63</f>
        <v>0.15333512882664513</v>
      </c>
      <c r="G28" s="23">
        <f>TablesMQTT2!AI63</f>
        <v>0.15324535416105572</v>
      </c>
      <c r="I28" s="2">
        <v>1000</v>
      </c>
      <c r="J28" s="3">
        <f>(SUM(TablesMQTT!AD49:AD58)/10)</f>
        <v>1125.0999999999999</v>
      </c>
      <c r="K28" s="3">
        <f>(SUM(TablesMQTT!AE49:AE58)/10)</f>
        <v>1125</v>
      </c>
      <c r="L28" s="3">
        <f>(SUM(TablesMQTT!AF49:AF58)/10)</f>
        <v>1281.2</v>
      </c>
      <c r="M28" s="3">
        <f>(SUM(TablesMQTT!AG49:AG58)/10)</f>
        <v>1281</v>
      </c>
      <c r="N28" s="3">
        <f>(SUM(TablesMQTT!AH49:AH58)/10)</f>
        <v>1284.7</v>
      </c>
      <c r="O28" s="3">
        <f>(SUM(TablesMQTT!AI49:AI58)/10)</f>
        <v>1284.5999999999999</v>
      </c>
      <c r="P28" s="9"/>
      <c r="Q28" s="9"/>
    </row>
    <row r="29" spans="1:17" ht="14.4">
      <c r="A29" s="2">
        <v>10000</v>
      </c>
      <c r="B29" s="23">
        <f>TablesMQTT2!U63</f>
        <v>1.2858063592093955E-2</v>
      </c>
      <c r="C29" s="23">
        <f>TablesMQTT2!V63</f>
        <v>1.2697275958069626E-2</v>
      </c>
      <c r="D29" s="23">
        <f>TablesMQTT2!W63</f>
        <v>0.17218203953022057</v>
      </c>
      <c r="E29" s="23">
        <f>TablesMQTT2!X63</f>
        <v>0.16638587759267381</v>
      </c>
      <c r="F29" s="23">
        <f>TablesMQTT2!Y63</f>
        <v>0.17437338871383556</v>
      </c>
      <c r="G29" s="23">
        <f>TablesMQTT2!Z63</f>
        <v>0.17439955598922199</v>
      </c>
      <c r="I29" s="2">
        <v>10000</v>
      </c>
      <c r="J29" s="3">
        <f>(SUM(TablesMQTT!U49:U58)/10)</f>
        <v>11290.9</v>
      </c>
      <c r="K29" s="3">
        <f>(SUM(TablesMQTT!V49:V58)/10)</f>
        <v>11289.1</v>
      </c>
      <c r="L29" s="3">
        <f>(SUM(TablesMQTT!W49:W58)/10)</f>
        <v>12774.1</v>
      </c>
      <c r="M29" s="3">
        <f>(SUM(TablesMQTT!X49:X58)/10)</f>
        <v>12719.8</v>
      </c>
      <c r="N29" s="3">
        <f>(SUM(TablesMQTT!Y49:Y58)/10)</f>
        <v>12794.5</v>
      </c>
      <c r="O29" s="3">
        <f>(SUM(TablesMQTT!Z49:Z58)/10)</f>
        <v>12794.4</v>
      </c>
      <c r="P29" s="9"/>
      <c r="Q29" s="9"/>
    </row>
    <row r="30" spans="1:17" ht="14.4">
      <c r="A30" s="2">
        <v>50000</v>
      </c>
      <c r="B30" s="23">
        <f>TablesMQTT2!L63</f>
        <v>9.6387654793706808E-3</v>
      </c>
      <c r="C30" s="23">
        <f>TablesMQTT2!M63</f>
        <v>9.6421887356905895E-3</v>
      </c>
      <c r="D30" s="23">
        <f>TablesMQTT2!N63</f>
        <v>0.14791667039430012</v>
      </c>
      <c r="E30" s="23">
        <f>TablesMQTT2!O63</f>
        <v>0.14798227941413281</v>
      </c>
      <c r="F30" s="23">
        <f>TablesMQTT2!P63</f>
        <v>0.15090831989894238</v>
      </c>
      <c r="G30" s="23">
        <f>TablesMQTT2!Q63</f>
        <v>0.15096135609717695</v>
      </c>
      <c r="I30" s="2">
        <v>50000</v>
      </c>
      <c r="J30" s="3">
        <f>(SUM(TablesMQTT!L49:L58)/10)</f>
        <v>56427.6</v>
      </c>
      <c r="K30" s="3">
        <f>(SUM(TablesMQTT!M49:M58)/10)</f>
        <v>56428.7</v>
      </c>
      <c r="L30" s="3">
        <f>(SUM(TablesMQTT!N49:N58)/10)</f>
        <v>64155.8</v>
      </c>
      <c r="M30" s="3">
        <f>(SUM(TablesMQTT!O49:O58)/10)</f>
        <v>64160.5</v>
      </c>
      <c r="N30" s="3">
        <f>(SUM(TablesMQTT!P49:P58)/10)</f>
        <v>64323</v>
      </c>
      <c r="O30" s="3">
        <f>(SUM(TablesMQTT!Q49:Q58)/10)</f>
        <v>64327</v>
      </c>
      <c r="P30" s="9"/>
      <c r="Q30" s="9"/>
    </row>
    <row r="31" spans="1:17" ht="14.4">
      <c r="A31" s="2">
        <v>100000</v>
      </c>
      <c r="B31" s="23">
        <f>TablesMQTT2!C63</f>
        <v>1.4698888488446235E-2</v>
      </c>
      <c r="C31" s="23">
        <f>TablesMQTT2!D63</f>
        <v>1.4701989597716361E-2</v>
      </c>
      <c r="D31" s="23">
        <f>TablesMQTT2!E63</f>
        <v>0.1802746718630808</v>
      </c>
      <c r="E31" s="23">
        <f>TablesMQTT2!F63</f>
        <v>0.18031185388153986</v>
      </c>
      <c r="F31" s="23">
        <f>TablesMQTT2!G63</f>
        <v>0.19065629172416196</v>
      </c>
      <c r="G31" s="23">
        <f>TablesMQTT2!H63</f>
        <v>0.19069339018579595</v>
      </c>
      <c r="I31" s="2">
        <v>100000</v>
      </c>
      <c r="J31" s="3">
        <f>(SUM(TablesMQTT!C49:C58)/10)</f>
        <v>113190.39999999999</v>
      </c>
      <c r="K31" s="3">
        <f>(SUM(TablesMQTT!D49:D58)/10)</f>
        <v>113191.6</v>
      </c>
      <c r="L31" s="3">
        <f>(SUM(TablesMQTT!E49:E58)/10)</f>
        <v>128619.4</v>
      </c>
      <c r="M31" s="3">
        <f>(SUM(TablesMQTT!F49:F58)/10)</f>
        <v>128623.9</v>
      </c>
      <c r="N31" s="3">
        <f>(SUM(TablesMQTT!G49:G58)/10)</f>
        <v>129586.8</v>
      </c>
      <c r="O31" s="3">
        <f>(SUM(TablesMQTT!H49:H58)/10)</f>
        <v>129591.3</v>
      </c>
      <c r="P31" s="9"/>
      <c r="Q31" s="9"/>
    </row>
    <row r="32" spans="1:17">
      <c r="J32" s="9"/>
      <c r="K32" s="9"/>
      <c r="L32" s="9"/>
      <c r="M32" s="9"/>
      <c r="N32" s="9"/>
      <c r="O32" s="9"/>
      <c r="P32" s="9"/>
      <c r="Q32" s="9"/>
    </row>
    <row r="33" spans="4:12" ht="15.6">
      <c r="E33" s="31" t="s">
        <v>36</v>
      </c>
      <c r="F33" s="31"/>
      <c r="G33" s="31"/>
      <c r="H33" s="31"/>
      <c r="I33" s="31"/>
      <c r="J33" s="31"/>
      <c r="K33" s="31"/>
      <c r="L33" s="31"/>
    </row>
    <row r="34" spans="4:12" ht="14.4" customHeight="1">
      <c r="E34" s="12" t="s">
        <v>40</v>
      </c>
      <c r="F34" s="12"/>
      <c r="G34" s="12" t="s">
        <v>41</v>
      </c>
      <c r="H34" s="12"/>
      <c r="I34" s="12" t="s">
        <v>42</v>
      </c>
      <c r="J34" s="12"/>
      <c r="K34" s="12" t="s">
        <v>43</v>
      </c>
      <c r="L34" s="12"/>
    </row>
    <row r="35" spans="4:12" ht="28.8">
      <c r="D35" s="2" t="s">
        <v>44</v>
      </c>
      <c r="E35" s="2" t="s">
        <v>32</v>
      </c>
      <c r="F35" s="2" t="s">
        <v>33</v>
      </c>
      <c r="G35" s="2" t="s">
        <v>32</v>
      </c>
      <c r="H35" s="2" t="s">
        <v>33</v>
      </c>
      <c r="I35" s="2" t="s">
        <v>32</v>
      </c>
      <c r="J35" s="2" t="s">
        <v>33</v>
      </c>
      <c r="K35" s="2" t="s">
        <v>32</v>
      </c>
      <c r="L35" s="2" t="s">
        <v>33</v>
      </c>
    </row>
    <row r="36" spans="4:12" ht="14.4">
      <c r="D36" s="2">
        <v>1000</v>
      </c>
      <c r="E36" s="3">
        <v>159.30000000000001</v>
      </c>
      <c r="F36" s="3">
        <v>158.6</v>
      </c>
      <c r="G36" s="3">
        <v>260</v>
      </c>
      <c r="H36" s="3">
        <v>260</v>
      </c>
      <c r="I36" s="3">
        <v>669.4</v>
      </c>
      <c r="J36" s="3">
        <v>668.9</v>
      </c>
      <c r="K36" s="3">
        <v>1272.5999999999999</v>
      </c>
      <c r="L36" s="3">
        <v>1272.2</v>
      </c>
    </row>
    <row r="37" spans="4:12" ht="14.4">
      <c r="D37" s="2">
        <v>10000</v>
      </c>
      <c r="E37" s="3">
        <v>1559.4</v>
      </c>
      <c r="F37" s="3">
        <v>1558.2</v>
      </c>
      <c r="G37" s="3">
        <v>2567.8000000000002</v>
      </c>
      <c r="H37" s="3">
        <v>2566.8000000000002</v>
      </c>
      <c r="I37" s="3">
        <v>6887.2</v>
      </c>
      <c r="J37" s="3">
        <v>6886.7</v>
      </c>
      <c r="K37" s="3">
        <v>10879.166666666666</v>
      </c>
      <c r="L37" s="3">
        <v>10879</v>
      </c>
    </row>
    <row r="38" spans="4:12" ht="14.4">
      <c r="D38" s="2">
        <v>50000</v>
      </c>
      <c r="E38" s="3">
        <v>7769.4</v>
      </c>
      <c r="F38" s="3">
        <v>7768.5</v>
      </c>
      <c r="G38" s="3">
        <v>12800.8</v>
      </c>
      <c r="H38" s="3">
        <v>12799.8</v>
      </c>
      <c r="I38" s="3">
        <v>33787.1</v>
      </c>
      <c r="J38" s="3">
        <v>33787.1</v>
      </c>
      <c r="K38" s="3">
        <v>65991.3</v>
      </c>
      <c r="L38" s="3">
        <v>65991.3</v>
      </c>
    </row>
    <row r="39" spans="4:12" ht="14.4">
      <c r="D39" s="2">
        <v>100000</v>
      </c>
      <c r="E39" s="3">
        <v>15572.7</v>
      </c>
      <c r="F39" s="3">
        <v>15572.6</v>
      </c>
      <c r="G39" s="3">
        <v>25607.5</v>
      </c>
      <c r="H39" s="3">
        <v>25606.2</v>
      </c>
      <c r="I39" s="3">
        <v>68005.8</v>
      </c>
      <c r="J39" s="3">
        <v>68005.100000000006</v>
      </c>
      <c r="K39" s="3">
        <v>109971.91666666667</v>
      </c>
      <c r="L39" s="3">
        <v>109970.75</v>
      </c>
    </row>
    <row r="40" spans="4:12" ht="14.4">
      <c r="D40" s="3"/>
      <c r="E40" s="3"/>
      <c r="F40" s="3"/>
      <c r="G40" s="3"/>
      <c r="H40" s="3"/>
      <c r="I40" s="3"/>
      <c r="J40" s="3"/>
      <c r="K40" s="3"/>
      <c r="L40" s="3"/>
    </row>
  </sheetData>
  <mergeCells count="33">
    <mergeCell ref="J26:K26"/>
    <mergeCell ref="L26:M26"/>
    <mergeCell ref="N26:O26"/>
    <mergeCell ref="J17:O17"/>
    <mergeCell ref="J18:K18"/>
    <mergeCell ref="L18:M18"/>
    <mergeCell ref="N18:O18"/>
    <mergeCell ref="J25:O25"/>
    <mergeCell ref="B25:G25"/>
    <mergeCell ref="J1:O1"/>
    <mergeCell ref="J9:O9"/>
    <mergeCell ref="J10:K10"/>
    <mergeCell ref="L10:M10"/>
    <mergeCell ref="N10:O10"/>
    <mergeCell ref="J2:K2"/>
    <mergeCell ref="L2:M2"/>
    <mergeCell ref="N2:O2"/>
    <mergeCell ref="E33:L33"/>
    <mergeCell ref="B26:C26"/>
    <mergeCell ref="D26:E26"/>
    <mergeCell ref="F26:G26"/>
    <mergeCell ref="B1:G1"/>
    <mergeCell ref="B2:C2"/>
    <mergeCell ref="D2:E2"/>
    <mergeCell ref="F2:G2"/>
    <mergeCell ref="B9:G9"/>
    <mergeCell ref="B10:C10"/>
    <mergeCell ref="D10:E10"/>
    <mergeCell ref="F10:G10"/>
    <mergeCell ref="B17:G17"/>
    <mergeCell ref="B18:C18"/>
    <mergeCell ref="D18:E18"/>
    <mergeCell ref="F18:G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5429-7898-47F9-BFD4-0FEC7484D794}">
  <dimension ref="A1:B101"/>
  <sheetViews>
    <sheetView tabSelected="1" topLeftCell="A16" zoomScale="70" zoomScaleNormal="70" workbookViewId="0">
      <selection activeCell="R3" sqref="R3"/>
    </sheetView>
  </sheetViews>
  <sheetFormatPr defaultRowHeight="13.8"/>
  <cols>
    <col min="1" max="2" width="10.69921875" bestFit="1" customWidth="1"/>
  </cols>
  <sheetData>
    <row r="1" spans="1:2">
      <c r="A1" t="s">
        <v>144</v>
      </c>
      <c r="B1" t="s">
        <v>145</v>
      </c>
    </row>
    <row r="2" spans="1:2">
      <c r="A2" s="32" t="s">
        <v>146</v>
      </c>
      <c r="B2">
        <v>0</v>
      </c>
    </row>
    <row r="3" spans="1:2">
      <c r="A3" s="32" t="s">
        <v>45</v>
      </c>
      <c r="B3">
        <v>799</v>
      </c>
    </row>
    <row r="4" spans="1:2">
      <c r="A4" s="32" t="s">
        <v>46</v>
      </c>
      <c r="B4">
        <v>836</v>
      </c>
    </row>
    <row r="5" spans="1:2">
      <c r="A5" s="32" t="s">
        <v>47</v>
      </c>
      <c r="B5">
        <v>1310</v>
      </c>
    </row>
    <row r="6" spans="1:2">
      <c r="A6" s="32" t="s">
        <v>48</v>
      </c>
      <c r="B6">
        <v>803</v>
      </c>
    </row>
    <row r="7" spans="1:2">
      <c r="A7" s="32" t="s">
        <v>49</v>
      </c>
      <c r="B7">
        <v>812</v>
      </c>
    </row>
    <row r="8" spans="1:2">
      <c r="A8" s="32" t="s">
        <v>50</v>
      </c>
      <c r="B8">
        <v>864</v>
      </c>
    </row>
    <row r="9" spans="1:2">
      <c r="A9" s="32" t="s">
        <v>51</v>
      </c>
      <c r="B9">
        <v>811</v>
      </c>
    </row>
    <row r="10" spans="1:2">
      <c r="A10" s="32" t="s">
        <v>52</v>
      </c>
      <c r="B10">
        <v>809</v>
      </c>
    </row>
    <row r="11" spans="1:2">
      <c r="A11" s="32" t="s">
        <v>53</v>
      </c>
      <c r="B11">
        <v>831</v>
      </c>
    </row>
    <row r="12" spans="1:2">
      <c r="A12" s="32" t="s">
        <v>54</v>
      </c>
      <c r="B12">
        <v>11956</v>
      </c>
    </row>
    <row r="13" spans="1:2">
      <c r="A13" s="32" t="s">
        <v>55</v>
      </c>
      <c r="B13">
        <v>647</v>
      </c>
    </row>
    <row r="14" spans="1:2">
      <c r="A14" s="32" t="s">
        <v>56</v>
      </c>
      <c r="B14">
        <v>442</v>
      </c>
    </row>
    <row r="15" spans="1:2">
      <c r="A15" s="32" t="s">
        <v>57</v>
      </c>
      <c r="B15">
        <v>470</v>
      </c>
    </row>
    <row r="16" spans="1:2">
      <c r="A16" s="32" t="s">
        <v>58</v>
      </c>
      <c r="B16">
        <v>372</v>
      </c>
    </row>
    <row r="17" spans="1:2">
      <c r="A17" s="32" t="s">
        <v>59</v>
      </c>
      <c r="B17">
        <v>392</v>
      </c>
    </row>
    <row r="18" spans="1:2">
      <c r="A18" s="32" t="s">
        <v>60</v>
      </c>
      <c r="B18">
        <v>415</v>
      </c>
    </row>
    <row r="19" spans="1:2">
      <c r="A19" s="32" t="s">
        <v>61</v>
      </c>
      <c r="B19">
        <v>379</v>
      </c>
    </row>
    <row r="20" spans="1:2">
      <c r="A20" s="32" t="s">
        <v>62</v>
      </c>
      <c r="B20">
        <v>416</v>
      </c>
    </row>
    <row r="21" spans="1:2">
      <c r="A21" s="32" t="s">
        <v>63</v>
      </c>
      <c r="B21">
        <v>377</v>
      </c>
    </row>
    <row r="22" spans="1:2">
      <c r="A22" s="32" t="s">
        <v>64</v>
      </c>
      <c r="B22">
        <v>382</v>
      </c>
    </row>
    <row r="23" spans="1:2">
      <c r="A23" s="32" t="s">
        <v>65</v>
      </c>
      <c r="B23">
        <v>11458</v>
      </c>
    </row>
    <row r="24" spans="1:2">
      <c r="A24" s="32" t="s">
        <v>66</v>
      </c>
      <c r="B24">
        <v>456</v>
      </c>
    </row>
    <row r="25" spans="1:2">
      <c r="A25" s="32" t="s">
        <v>67</v>
      </c>
      <c r="B25">
        <v>334</v>
      </c>
    </row>
    <row r="26" spans="1:2">
      <c r="A26" s="32" t="s">
        <v>68</v>
      </c>
      <c r="B26">
        <v>328</v>
      </c>
    </row>
    <row r="27" spans="1:2">
      <c r="A27" s="32" t="s">
        <v>69</v>
      </c>
      <c r="B27">
        <v>340</v>
      </c>
    </row>
    <row r="28" spans="1:2">
      <c r="A28" s="32" t="s">
        <v>70</v>
      </c>
      <c r="B28">
        <v>343</v>
      </c>
    </row>
    <row r="29" spans="1:2">
      <c r="A29" s="32" t="s">
        <v>71</v>
      </c>
      <c r="B29">
        <v>341</v>
      </c>
    </row>
    <row r="30" spans="1:2">
      <c r="A30" s="32" t="s">
        <v>72</v>
      </c>
      <c r="B30">
        <v>346</v>
      </c>
    </row>
    <row r="31" spans="1:2">
      <c r="A31" s="32" t="s">
        <v>73</v>
      </c>
      <c r="B31">
        <v>553</v>
      </c>
    </row>
    <row r="32" spans="1:2">
      <c r="A32" s="32" t="s">
        <v>74</v>
      </c>
      <c r="B32">
        <v>753</v>
      </c>
    </row>
    <row r="33" spans="1:2">
      <c r="A33" s="32" t="s">
        <v>75</v>
      </c>
      <c r="B33">
        <v>533</v>
      </c>
    </row>
    <row r="34" spans="1:2">
      <c r="A34" s="32" t="s">
        <v>76</v>
      </c>
      <c r="B34">
        <v>11532</v>
      </c>
    </row>
    <row r="35" spans="1:2">
      <c r="A35" s="32" t="s">
        <v>77</v>
      </c>
      <c r="B35">
        <v>368</v>
      </c>
    </row>
    <row r="36" spans="1:2">
      <c r="A36" s="32" t="s">
        <v>78</v>
      </c>
      <c r="B36">
        <v>303</v>
      </c>
    </row>
    <row r="37" spans="1:2">
      <c r="A37" s="32" t="s">
        <v>79</v>
      </c>
      <c r="B37">
        <v>313</v>
      </c>
    </row>
    <row r="38" spans="1:2">
      <c r="A38" s="32" t="s">
        <v>80</v>
      </c>
      <c r="B38">
        <v>296</v>
      </c>
    </row>
    <row r="39" spans="1:2">
      <c r="A39" s="32" t="s">
        <v>81</v>
      </c>
      <c r="B39">
        <v>313</v>
      </c>
    </row>
    <row r="40" spans="1:2">
      <c r="A40" s="32" t="s">
        <v>82</v>
      </c>
      <c r="B40">
        <v>293</v>
      </c>
    </row>
    <row r="41" spans="1:2">
      <c r="A41" s="32" t="s">
        <v>83</v>
      </c>
      <c r="B41">
        <v>294</v>
      </c>
    </row>
    <row r="42" spans="1:2">
      <c r="A42" s="32" t="s">
        <v>84</v>
      </c>
      <c r="B42">
        <v>301</v>
      </c>
    </row>
    <row r="43" spans="1:2">
      <c r="A43" s="32" t="s">
        <v>85</v>
      </c>
      <c r="B43">
        <v>319</v>
      </c>
    </row>
    <row r="44" spans="1:2">
      <c r="A44" s="32" t="s">
        <v>86</v>
      </c>
      <c r="B44">
        <v>310</v>
      </c>
    </row>
    <row r="45" spans="1:2">
      <c r="A45" s="32" t="s">
        <v>87</v>
      </c>
      <c r="B45">
        <v>11381</v>
      </c>
    </row>
    <row r="46" spans="1:2">
      <c r="A46" s="32" t="s">
        <v>88</v>
      </c>
      <c r="B46">
        <v>355</v>
      </c>
    </row>
    <row r="47" spans="1:2">
      <c r="A47" s="32" t="s">
        <v>89</v>
      </c>
      <c r="B47">
        <v>337</v>
      </c>
    </row>
    <row r="48" spans="1:2">
      <c r="A48" s="32" t="s">
        <v>90</v>
      </c>
      <c r="B48">
        <v>326</v>
      </c>
    </row>
    <row r="49" spans="1:2">
      <c r="A49" s="32" t="s">
        <v>91</v>
      </c>
      <c r="B49">
        <v>299</v>
      </c>
    </row>
    <row r="50" spans="1:2">
      <c r="A50" s="32" t="s">
        <v>92</v>
      </c>
      <c r="B50">
        <v>316</v>
      </c>
    </row>
    <row r="51" spans="1:2">
      <c r="A51" s="32" t="s">
        <v>93</v>
      </c>
      <c r="B51">
        <v>325</v>
      </c>
    </row>
    <row r="52" spans="1:2">
      <c r="A52" s="32" t="s">
        <v>94</v>
      </c>
      <c r="B52">
        <v>278</v>
      </c>
    </row>
    <row r="53" spans="1:2">
      <c r="A53" s="32" t="s">
        <v>95</v>
      </c>
      <c r="B53">
        <v>272</v>
      </c>
    </row>
    <row r="54" spans="1:2">
      <c r="A54" s="32" t="s">
        <v>96</v>
      </c>
      <c r="B54">
        <v>301</v>
      </c>
    </row>
    <row r="55" spans="1:2">
      <c r="A55" s="32" t="s">
        <v>97</v>
      </c>
      <c r="B55">
        <v>289</v>
      </c>
    </row>
    <row r="56" spans="1:2">
      <c r="A56" s="32" t="s">
        <v>98</v>
      </c>
      <c r="B56">
        <v>11342</v>
      </c>
    </row>
    <row r="57" spans="1:2">
      <c r="A57" s="32" t="s">
        <v>99</v>
      </c>
      <c r="B57">
        <v>307</v>
      </c>
    </row>
    <row r="58" spans="1:2">
      <c r="A58" s="32" t="s">
        <v>100</v>
      </c>
      <c r="B58">
        <v>271</v>
      </c>
    </row>
    <row r="59" spans="1:2">
      <c r="A59" s="32" t="s">
        <v>101</v>
      </c>
      <c r="B59">
        <v>319</v>
      </c>
    </row>
    <row r="60" spans="1:2">
      <c r="A60" s="32" t="s">
        <v>102</v>
      </c>
      <c r="B60">
        <v>301</v>
      </c>
    </row>
    <row r="61" spans="1:2">
      <c r="A61" s="32" t="s">
        <v>103</v>
      </c>
      <c r="B61">
        <v>304</v>
      </c>
    </row>
    <row r="62" spans="1:2">
      <c r="A62" s="32" t="s">
        <v>104</v>
      </c>
      <c r="B62">
        <v>291</v>
      </c>
    </row>
    <row r="63" spans="1:2">
      <c r="A63" s="32" t="s">
        <v>105</v>
      </c>
      <c r="B63">
        <v>285</v>
      </c>
    </row>
    <row r="64" spans="1:2">
      <c r="A64" s="32" t="s">
        <v>106</v>
      </c>
      <c r="B64">
        <v>314</v>
      </c>
    </row>
    <row r="65" spans="1:2">
      <c r="A65" s="32" t="s">
        <v>107</v>
      </c>
      <c r="B65">
        <v>284</v>
      </c>
    </row>
    <row r="66" spans="1:2">
      <c r="A66" s="32" t="s">
        <v>108</v>
      </c>
      <c r="B66">
        <v>322</v>
      </c>
    </row>
    <row r="67" spans="1:2">
      <c r="A67" s="32" t="s">
        <v>109</v>
      </c>
      <c r="B67">
        <v>11368</v>
      </c>
    </row>
    <row r="68" spans="1:2">
      <c r="A68" s="32" t="s">
        <v>110</v>
      </c>
      <c r="B68">
        <v>310</v>
      </c>
    </row>
    <row r="69" spans="1:2">
      <c r="A69" s="32" t="s">
        <v>111</v>
      </c>
      <c r="B69">
        <v>247</v>
      </c>
    </row>
    <row r="70" spans="1:2">
      <c r="A70" s="32" t="s">
        <v>112</v>
      </c>
      <c r="B70">
        <v>348</v>
      </c>
    </row>
    <row r="71" spans="1:2">
      <c r="A71" s="32" t="s">
        <v>113</v>
      </c>
      <c r="B71">
        <v>320</v>
      </c>
    </row>
    <row r="72" spans="1:2">
      <c r="A72" s="32" t="s">
        <v>114</v>
      </c>
      <c r="B72">
        <v>284</v>
      </c>
    </row>
    <row r="73" spans="1:2">
      <c r="A73" s="32" t="s">
        <v>115</v>
      </c>
      <c r="B73">
        <v>298</v>
      </c>
    </row>
    <row r="74" spans="1:2">
      <c r="A74" s="32" t="s">
        <v>116</v>
      </c>
      <c r="B74">
        <v>279</v>
      </c>
    </row>
    <row r="75" spans="1:2">
      <c r="A75" s="32" t="s">
        <v>117</v>
      </c>
      <c r="B75">
        <v>295</v>
      </c>
    </row>
    <row r="76" spans="1:2">
      <c r="A76" s="32" t="s">
        <v>118</v>
      </c>
      <c r="B76">
        <v>284</v>
      </c>
    </row>
    <row r="77" spans="1:2">
      <c r="A77" s="32" t="s">
        <v>119</v>
      </c>
      <c r="B77">
        <v>297</v>
      </c>
    </row>
    <row r="78" spans="1:2">
      <c r="A78" s="32" t="s">
        <v>120</v>
      </c>
      <c r="B78">
        <v>11363</v>
      </c>
    </row>
    <row r="79" spans="1:2">
      <c r="A79" s="32" t="s">
        <v>121</v>
      </c>
      <c r="B79">
        <v>454</v>
      </c>
    </row>
    <row r="80" spans="1:2">
      <c r="A80" s="32" t="s">
        <v>122</v>
      </c>
      <c r="B80">
        <v>350</v>
      </c>
    </row>
    <row r="81" spans="1:2">
      <c r="A81" s="32" t="s">
        <v>123</v>
      </c>
      <c r="B81">
        <v>340</v>
      </c>
    </row>
    <row r="82" spans="1:2">
      <c r="A82" s="32" t="s">
        <v>124</v>
      </c>
      <c r="B82">
        <v>345</v>
      </c>
    </row>
    <row r="83" spans="1:2">
      <c r="A83" s="32" t="s">
        <v>125</v>
      </c>
      <c r="B83">
        <v>324</v>
      </c>
    </row>
    <row r="84" spans="1:2">
      <c r="A84" s="32" t="s">
        <v>126</v>
      </c>
      <c r="B84">
        <v>296</v>
      </c>
    </row>
    <row r="85" spans="1:2">
      <c r="A85" s="32" t="s">
        <v>127</v>
      </c>
      <c r="B85">
        <v>337</v>
      </c>
    </row>
    <row r="86" spans="1:2">
      <c r="A86" s="32" t="s">
        <v>128</v>
      </c>
      <c r="B86">
        <v>314</v>
      </c>
    </row>
    <row r="87" spans="1:2">
      <c r="A87" s="32" t="s">
        <v>129</v>
      </c>
      <c r="B87">
        <v>317</v>
      </c>
    </row>
    <row r="88" spans="1:2">
      <c r="A88" s="32" t="s">
        <v>130</v>
      </c>
      <c r="B88">
        <v>298</v>
      </c>
    </row>
    <row r="89" spans="1:2">
      <c r="A89" s="32" t="s">
        <v>131</v>
      </c>
      <c r="B89">
        <v>11444</v>
      </c>
    </row>
    <row r="90" spans="1:2">
      <c r="A90" s="32" t="s">
        <v>132</v>
      </c>
      <c r="B90">
        <v>696</v>
      </c>
    </row>
    <row r="91" spans="1:2">
      <c r="A91" s="32" t="s">
        <v>133</v>
      </c>
      <c r="B91">
        <v>723</v>
      </c>
    </row>
    <row r="92" spans="1:2">
      <c r="A92" s="32" t="s">
        <v>134</v>
      </c>
      <c r="B92">
        <v>770</v>
      </c>
    </row>
    <row r="93" spans="1:2">
      <c r="A93" s="32" t="s">
        <v>135</v>
      </c>
      <c r="B93">
        <v>843</v>
      </c>
    </row>
    <row r="94" spans="1:2">
      <c r="A94" s="32" t="s">
        <v>136</v>
      </c>
      <c r="B94">
        <v>815</v>
      </c>
    </row>
    <row r="95" spans="1:2">
      <c r="A95" s="32" t="s">
        <v>137</v>
      </c>
      <c r="B95">
        <v>801</v>
      </c>
    </row>
    <row r="96" spans="1:2">
      <c r="A96" s="32" t="s">
        <v>138</v>
      </c>
      <c r="B96">
        <v>786</v>
      </c>
    </row>
    <row r="97" spans="1:2">
      <c r="A97" s="32" t="s">
        <v>139</v>
      </c>
      <c r="B97">
        <v>754</v>
      </c>
    </row>
    <row r="98" spans="1:2">
      <c r="A98" s="32" t="s">
        <v>140</v>
      </c>
      <c r="B98">
        <v>787</v>
      </c>
    </row>
    <row r="99" spans="1:2">
      <c r="A99" s="32" t="s">
        <v>141</v>
      </c>
      <c r="B99">
        <v>767</v>
      </c>
    </row>
    <row r="100" spans="1:2">
      <c r="A100" s="32" t="s">
        <v>142</v>
      </c>
      <c r="B100">
        <v>11872</v>
      </c>
    </row>
    <row r="101" spans="1:2">
      <c r="A101" s="32" t="s">
        <v>143</v>
      </c>
      <c r="B101">
        <v>811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Y V b Z V n L m A E q k A A A A 9 g A A A B I A H A B D b 2 5 m a W c v U G F j a 2 F n Z S 5 4 b W w g o h g A K K A U A A A A A A A A A A A A A A A A A A A A A A A A A A A A h Y 9 N D o I w G E S v Q r q n f y R q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+ N o x j E F M k H I j P 0 K f N z 7 b H 8 g r P r S 9 a 0 W j Q u X W y B T B P L + I B 5 Q S w M E F A A C A A g A Y V b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F W 2 V a Z w X i 7 B w E A A G k B A A A T A B w A R m 9 y b X V s Y X M v U 2 V j d G l v b j E u b S C i G A A o o B Q A A A A A A A A A A A A A A A A A A A A A A A A A A A B t T 0 1 r w z A M v Q f y H 4 x 3 a c A E W t Y N V n I I S Q u F f S d j h 3 k M N 9 E 2 U 8 c O l l J W S v / 7 3 I W x y 3 S R 9 J 6 k p 4 f Q k H a W V W O e L u I o j v B T e W h Z C 0 b t k W X M A M U R C 7 F y l i A A B e 7 S 0 j V D B 5 Y m K 2 0 g L U 6 M J Z z w 4 k o + I X i U W 9 3 O L 2 U J u C X X y x t A 8 q p 1 b + t q e S / z M i / u H q t c P l f V t W w V q Y 1 C k K N i 2 u C O J + K l B K M 7 T e A z L r h g h T N D Z z G b C b a 0 j W u 1 / c i m s 3 l o H w Z H U N H e Q P Z X p r f O w m s i x s / P e K 1 7 x 3 I T z o U v e D B R q 0 2 Y q r 2 y + O 5 8 N 5 6 v 9 z 3 g 5 M e n O B z 4 C E 6 D O g W C E X z R U b B f f B b w t a W L 8 / S 0 d j w m c a T t / 3 q L b 1 B L A Q I t A B Q A A g A I A G F W 2 V Z y 5 g B K p A A A A P Y A A A A S A A A A A A A A A A A A A A A A A A A A A A B D b 2 5 m a W c v U G F j a 2 F n Z S 5 4 b W x Q S w E C L Q A U A A I A C A B h V t l W D 8 r p q 6 Q A A A D p A A A A E w A A A A A A A A A A A A A A A A D w A A A A W 0 N v b n R l b n R f V H l w Z X N d L n h t b F B L A Q I t A B Q A A g A I A G F W 2 V a Z w X i 7 B w E A A G k B A A A T A A A A A A A A A A A A A A A A A O E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M I A A A A A A A A I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x h e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Z G V s Y X l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N V Q w O T o 1 M T o w M i 4 y O D Y 3 O D g 3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s Y X l z L 0 F 1 d G 9 S Z W 1 v d m V k Q 2 9 s d W 1 u c z E u e 0 N v b H V t b j E s M H 0 m c X V v d D s s J n F 1 b 3 Q 7 U 2 V j d G l v b j E v Z G V s Y X l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V s Y X l z L 0 F 1 d G 9 S Z W 1 v d m V k Q 2 9 s d W 1 u c z E u e 0 N v b H V t b j E s M H 0 m c X V v d D s s J n F 1 b 3 Q 7 U 2 V j d G l v b j E v Z G V s Y X l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b G F 5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G F 5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H j e d g s 9 J 0 u i w f d k b j W n i g A A A A A C A A A A A A A Q Z g A A A A E A A C A A A A C H 0 h T E j D w r U A r u 7 m 9 R h c b l 1 O 6 S s G Q Y L G H z x B E e K 3 a 7 o Q A A A A A O g A A A A A I A A C A A A A B + E G y M z B r G T o B S S u W s 5 q G + g f 2 m F e 3 o n 6 M 5 2 m 3 G q 7 T 6 G F A A A A C y Z l N 6 J V + x l N u y k f M v j I Y f Q f T b s t W I s 4 k B i G 6 C h f s + S a 6 y q F q e G Q D j 5 U / 7 n l U U F C 0 9 Q D l 5 + 2 G h q s 4 4 P R V 9 u f K 3 2 x Q q h c H C C j w 8 d T 0 0 8 c / r S k A A A A D w 1 2 k o 2 g w 3 q 6 R v 9 i K Z m K K 7 g 6 9 A q c B S z T R I T j I A T W j 3 G z S W 0 P y y Z z C / D r y U f 5 w S b t z z A d d e b n 9 f P h 9 A R x J 3 U u W L < / D a t a M a s h u p > 
</file>

<file path=customXml/itemProps1.xml><?xml version="1.0" encoding="utf-8"?>
<ds:datastoreItem xmlns:ds="http://schemas.openxmlformats.org/officeDocument/2006/customXml" ds:itemID="{F9B51E39-CE58-4CFD-96AA-06A0AC5E72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TablesMQTT</vt:lpstr>
      <vt:lpstr>TablesMQTT2</vt:lpstr>
      <vt:lpstr>Graphs</vt:lpstr>
      <vt:lpstr>Graphs per msg</vt:lpstr>
      <vt:lpstr>delays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Márcia Rocha</dc:creator>
  <cp:lastModifiedBy>Márcia Rocha</cp:lastModifiedBy>
  <cp:revision>6</cp:revision>
  <dcterms:created xsi:type="dcterms:W3CDTF">2023-04-24T20:18:57Z</dcterms:created>
  <dcterms:modified xsi:type="dcterms:W3CDTF">2023-06-25T14:06:21Z</dcterms:modified>
</cp:coreProperties>
</file>