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rcia\Documents\4_CURSOS 2022\Curso_Excel\Jenifer\Materiais de Apoio\01 - Base de dados\"/>
    </mc:Choice>
  </mc:AlternateContent>
  <xr:revisionPtr revIDLastSave="0" documentId="13_ncr:1_{43312750-2A25-43A9-9AC4-DFF86C83C629}" xr6:coauthVersionLast="45" xr6:coauthVersionMax="47" xr10:uidLastSave="{00000000-0000-0000-0000-000000000000}"/>
  <bookViews>
    <workbookView xWindow="-120" yWindow="-120" windowWidth="20730" windowHeight="11160" tabRatio="66" xr2:uid="{5B9DD696-E70A-4DCF-A162-AA350B4E8415}"/>
  </bookViews>
  <sheets>
    <sheet name="Dashboard" sheetId="6" r:id="rId1"/>
    <sheet name="Análise" sheetId="7" r:id="rId2"/>
    <sheet name="Dados" sheetId="2" r:id="rId3"/>
    <sheet name="SLA" sheetId="5" r:id="rId4"/>
  </sheets>
  <definedNames>
    <definedName name="_xlnm._FilterDatabase" localSheetId="2" hidden="1">Dados!$A$1:$H$483</definedName>
    <definedName name="_xlnm._FilterDatabase" localSheetId="3" hidden="1">SLA!$A$1:$B$30</definedName>
    <definedName name="NativeTimeline_Data_de_Entrada">#N/A</definedName>
    <definedName name="SegmentaçãodeDados_Técnico">#N/A</definedName>
  </definedNames>
  <calcPr calcId="191029"/>
  <pivotCaches>
    <pivotCache cacheId="50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2" l="1"/>
  <c r="J33" i="2"/>
  <c r="J34" i="2"/>
  <c r="J35" i="2"/>
  <c r="J36" i="2"/>
  <c r="J40" i="2"/>
  <c r="J43" i="2"/>
  <c r="J50" i="2"/>
  <c r="J51" i="2"/>
  <c r="J57" i="2"/>
  <c r="J60" i="2"/>
  <c r="J61" i="2"/>
  <c r="J62" i="2"/>
  <c r="J63" i="2"/>
  <c r="J68" i="2"/>
  <c r="J74" i="2"/>
  <c r="J75" i="2"/>
  <c r="J76" i="2"/>
  <c r="J78" i="2"/>
  <c r="J79" i="2"/>
  <c r="J81" i="2"/>
  <c r="J86" i="2"/>
  <c r="J95" i="2"/>
  <c r="J102" i="2"/>
  <c r="J142" i="2"/>
  <c r="J149" i="2"/>
  <c r="J150" i="2"/>
  <c r="J152" i="2"/>
  <c r="J155" i="2"/>
  <c r="J156" i="2"/>
  <c r="J161" i="2"/>
  <c r="J162" i="2"/>
  <c r="J163" i="2"/>
  <c r="J172" i="2"/>
  <c r="J175" i="2"/>
  <c r="J190" i="2"/>
  <c r="J192" i="2"/>
  <c r="J194" i="2"/>
  <c r="J207" i="2"/>
  <c r="J209" i="2"/>
  <c r="J234" i="2"/>
  <c r="J238" i="2"/>
  <c r="J239" i="2"/>
  <c r="J241" i="2"/>
  <c r="J243" i="2"/>
  <c r="J245" i="2"/>
  <c r="J247" i="2"/>
  <c r="J256" i="2"/>
  <c r="J263" i="2"/>
  <c r="J264" i="2"/>
  <c r="J265" i="2"/>
  <c r="J267" i="2"/>
  <c r="J273" i="2"/>
  <c r="J276" i="2"/>
  <c r="J279" i="2"/>
  <c r="J280" i="2"/>
  <c r="J281" i="2"/>
  <c r="J283" i="2"/>
  <c r="J288" i="2"/>
  <c r="J304" i="2"/>
  <c r="J320" i="2"/>
  <c r="J321" i="2"/>
  <c r="J326" i="2"/>
  <c r="J331" i="2"/>
  <c r="J348" i="2"/>
  <c r="J349" i="2"/>
  <c r="J358" i="2"/>
  <c r="J360" i="2"/>
  <c r="J364" i="2"/>
  <c r="J371" i="2"/>
  <c r="J375" i="2"/>
  <c r="J379" i="2"/>
  <c r="J381" i="2"/>
  <c r="J382" i="2"/>
  <c r="J389" i="2"/>
  <c r="J393" i="2"/>
  <c r="J396" i="2"/>
  <c r="J398" i="2"/>
  <c r="J399" i="2"/>
  <c r="J400" i="2"/>
  <c r="J412" i="2"/>
  <c r="J414" i="2"/>
  <c r="J415" i="2"/>
  <c r="J454" i="2"/>
  <c r="J456" i="2"/>
  <c r="J457" i="2"/>
  <c r="J479" i="2"/>
  <c r="J480" i="2"/>
  <c r="E4" i="7"/>
  <c r="I4" i="7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9" i="2"/>
  <c r="J30" i="2"/>
  <c r="J31" i="2"/>
  <c r="J32" i="2"/>
  <c r="J37" i="2"/>
  <c r="J38" i="2"/>
  <c r="J39" i="2"/>
  <c r="J41" i="2"/>
  <c r="J42" i="2"/>
  <c r="J44" i="2"/>
  <c r="J45" i="2"/>
  <c r="J46" i="2"/>
  <c r="J47" i="2"/>
  <c r="J48" i="2"/>
  <c r="J49" i="2"/>
  <c r="J52" i="2"/>
  <c r="J53" i="2"/>
  <c r="J54" i="2"/>
  <c r="J55" i="2"/>
  <c r="J56" i="2"/>
  <c r="J58" i="2"/>
  <c r="J59" i="2"/>
  <c r="J64" i="2"/>
  <c r="J65" i="2"/>
  <c r="J66" i="2"/>
  <c r="J67" i="2"/>
  <c r="J69" i="2"/>
  <c r="J70" i="2"/>
  <c r="J71" i="2"/>
  <c r="J72" i="2"/>
  <c r="J73" i="2"/>
  <c r="J77" i="2"/>
  <c r="J80" i="2"/>
  <c r="J82" i="2"/>
  <c r="J83" i="2"/>
  <c r="J84" i="2"/>
  <c r="J85" i="2"/>
  <c r="J87" i="2"/>
  <c r="J88" i="2"/>
  <c r="J89" i="2"/>
  <c r="J90" i="2"/>
  <c r="J91" i="2"/>
  <c r="J92" i="2"/>
  <c r="J93" i="2"/>
  <c r="J94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3" i="2"/>
  <c r="J144" i="2"/>
  <c r="J145" i="2"/>
  <c r="J146" i="2"/>
  <c r="J147" i="2"/>
  <c r="J148" i="2"/>
  <c r="J151" i="2"/>
  <c r="J153" i="2"/>
  <c r="J154" i="2"/>
  <c r="J157" i="2"/>
  <c r="J158" i="2"/>
  <c r="J159" i="2"/>
  <c r="J160" i="2"/>
  <c r="J164" i="2"/>
  <c r="J165" i="2"/>
  <c r="J166" i="2"/>
  <c r="J167" i="2"/>
  <c r="J168" i="2"/>
  <c r="J169" i="2"/>
  <c r="J170" i="2"/>
  <c r="J171" i="2"/>
  <c r="J173" i="2"/>
  <c r="J174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1" i="2"/>
  <c r="J193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8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5" i="2"/>
  <c r="J236" i="2"/>
  <c r="J237" i="2"/>
  <c r="J240" i="2"/>
  <c r="J242" i="2"/>
  <c r="J244" i="2"/>
  <c r="J246" i="2"/>
  <c r="J248" i="2"/>
  <c r="J249" i="2"/>
  <c r="J250" i="2"/>
  <c r="J251" i="2"/>
  <c r="J252" i="2"/>
  <c r="J253" i="2"/>
  <c r="J254" i="2"/>
  <c r="J255" i="2"/>
  <c r="J257" i="2"/>
  <c r="J258" i="2"/>
  <c r="J259" i="2"/>
  <c r="J260" i="2"/>
  <c r="J261" i="2"/>
  <c r="J262" i="2"/>
  <c r="J266" i="2"/>
  <c r="J268" i="2"/>
  <c r="J269" i="2"/>
  <c r="J270" i="2"/>
  <c r="J271" i="2"/>
  <c r="J272" i="2"/>
  <c r="J274" i="2"/>
  <c r="J275" i="2"/>
  <c r="J277" i="2"/>
  <c r="J278" i="2"/>
  <c r="J282" i="2"/>
  <c r="J284" i="2"/>
  <c r="J285" i="2"/>
  <c r="J286" i="2"/>
  <c r="J287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2" i="2"/>
  <c r="J323" i="2"/>
  <c r="J324" i="2"/>
  <c r="J325" i="2"/>
  <c r="J327" i="2"/>
  <c r="J328" i="2"/>
  <c r="J329" i="2"/>
  <c r="J330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50" i="2"/>
  <c r="J351" i="2"/>
  <c r="J352" i="2"/>
  <c r="J353" i="2"/>
  <c r="J354" i="2"/>
  <c r="J355" i="2"/>
  <c r="J356" i="2"/>
  <c r="J357" i="2"/>
  <c r="J359" i="2"/>
  <c r="J361" i="2"/>
  <c r="J362" i="2"/>
  <c r="J363" i="2"/>
  <c r="J365" i="2"/>
  <c r="J366" i="2"/>
  <c r="J367" i="2"/>
  <c r="J368" i="2"/>
  <c r="J369" i="2"/>
  <c r="J370" i="2"/>
  <c r="J372" i="2"/>
  <c r="J373" i="2"/>
  <c r="J374" i="2"/>
  <c r="J376" i="2"/>
  <c r="J377" i="2"/>
  <c r="J378" i="2"/>
  <c r="J380" i="2"/>
  <c r="J383" i="2"/>
  <c r="J384" i="2"/>
  <c r="J385" i="2"/>
  <c r="J386" i="2"/>
  <c r="J387" i="2"/>
  <c r="J388" i="2"/>
  <c r="J390" i="2"/>
  <c r="J391" i="2"/>
  <c r="J392" i="2"/>
  <c r="J394" i="2"/>
  <c r="J395" i="2"/>
  <c r="J397" i="2"/>
  <c r="J401" i="2"/>
  <c r="J402" i="2"/>
  <c r="J403" i="2"/>
  <c r="J404" i="2"/>
  <c r="J405" i="2"/>
  <c r="J406" i="2"/>
  <c r="J407" i="2"/>
  <c r="J408" i="2"/>
  <c r="J409" i="2"/>
  <c r="J410" i="2"/>
  <c r="J411" i="2"/>
  <c r="J413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5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81" i="2"/>
  <c r="J482" i="2"/>
  <c r="J48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K238" i="2" l="1"/>
  <c r="K475" i="2"/>
  <c r="K455" i="2"/>
  <c r="K230" i="2"/>
  <c r="K467" i="2"/>
  <c r="K458" i="2"/>
  <c r="K447" i="2"/>
  <c r="K439" i="2"/>
  <c r="K408" i="2"/>
  <c r="K400" i="2"/>
  <c r="K392" i="2"/>
  <c r="K384" i="2"/>
  <c r="K376" i="2"/>
  <c r="K373" i="2"/>
  <c r="K356" i="2"/>
  <c r="K348" i="2"/>
  <c r="K345" i="2"/>
  <c r="K340" i="2"/>
  <c r="K332" i="2"/>
  <c r="K324" i="2"/>
  <c r="K320" i="2"/>
  <c r="K312" i="2"/>
  <c r="K304" i="2"/>
  <c r="K296" i="2"/>
  <c r="K290" i="2"/>
  <c r="K284" i="2"/>
  <c r="K276" i="2"/>
  <c r="K275" i="2"/>
  <c r="K261" i="2"/>
  <c r="K259" i="2"/>
  <c r="K254" i="2"/>
  <c r="K250" i="2"/>
  <c r="K226" i="2"/>
  <c r="K480" i="2"/>
  <c r="K471" i="2"/>
  <c r="K461" i="2"/>
  <c r="K451" i="2"/>
  <c r="K443" i="2"/>
  <c r="K435" i="2"/>
  <c r="K431" i="2"/>
  <c r="K424" i="2"/>
  <c r="K420" i="2"/>
  <c r="K418" i="2"/>
  <c r="K415" i="2"/>
  <c r="K410" i="2"/>
  <c r="K404" i="2"/>
  <c r="K396" i="2"/>
  <c r="K388" i="2"/>
  <c r="K380" i="2"/>
  <c r="K369" i="2"/>
  <c r="K365" i="2"/>
  <c r="K359" i="2"/>
  <c r="K352" i="2"/>
  <c r="K344" i="2"/>
  <c r="K336" i="2"/>
  <c r="K328" i="2"/>
  <c r="K316" i="2"/>
  <c r="K308" i="2"/>
  <c r="K300" i="2"/>
  <c r="K292" i="2"/>
  <c r="K282" i="2"/>
  <c r="K267" i="2"/>
  <c r="K246" i="2"/>
  <c r="K242" i="2"/>
  <c r="K234" i="2"/>
  <c r="K210" i="2"/>
  <c r="K200" i="2"/>
  <c r="K186" i="2"/>
  <c r="K174" i="2"/>
  <c r="K162" i="2"/>
  <c r="K146" i="2"/>
  <c r="K134" i="2"/>
  <c r="K122" i="2"/>
  <c r="K110" i="2"/>
  <c r="K102" i="2"/>
  <c r="K90" i="2"/>
  <c r="K78" i="2"/>
  <c r="K66" i="2"/>
  <c r="K54" i="2"/>
  <c r="K46" i="2"/>
  <c r="K34" i="2"/>
  <c r="K26" i="2"/>
  <c r="K14" i="2"/>
  <c r="K6" i="2"/>
  <c r="K483" i="2"/>
  <c r="K478" i="2"/>
  <c r="K474" i="2"/>
  <c r="K470" i="2"/>
  <c r="K466" i="2"/>
  <c r="K464" i="2"/>
  <c r="K454" i="2"/>
  <c r="K450" i="2"/>
  <c r="K446" i="2"/>
  <c r="K442" i="2"/>
  <c r="K438" i="2"/>
  <c r="K434" i="2"/>
  <c r="K430" i="2"/>
  <c r="K427" i="2"/>
  <c r="K423" i="2"/>
  <c r="K414" i="2"/>
  <c r="K407" i="2"/>
  <c r="K403" i="2"/>
  <c r="K399" i="2"/>
  <c r="K395" i="2"/>
  <c r="K391" i="2"/>
  <c r="K387" i="2"/>
  <c r="K383" i="2"/>
  <c r="K379" i="2"/>
  <c r="K375" i="2"/>
  <c r="K372" i="2"/>
  <c r="K368" i="2"/>
  <c r="K364" i="2"/>
  <c r="K362" i="2"/>
  <c r="K355" i="2"/>
  <c r="K351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89" i="2"/>
  <c r="K287" i="2"/>
  <c r="K283" i="2"/>
  <c r="K218" i="2"/>
  <c r="K190" i="2"/>
  <c r="K182" i="2"/>
  <c r="K170" i="2"/>
  <c r="K158" i="2"/>
  <c r="K150" i="2"/>
  <c r="K138" i="2"/>
  <c r="K126" i="2"/>
  <c r="K114" i="2"/>
  <c r="K98" i="2"/>
  <c r="K86" i="2"/>
  <c r="K74" i="2"/>
  <c r="K62" i="2"/>
  <c r="K50" i="2"/>
  <c r="K42" i="2"/>
  <c r="K30" i="2"/>
  <c r="K22" i="2"/>
  <c r="K18" i="2"/>
  <c r="K2" i="2"/>
  <c r="K482" i="2"/>
  <c r="K477" i="2"/>
  <c r="K473" i="2"/>
  <c r="K469" i="2"/>
  <c r="K465" i="2"/>
  <c r="K463" i="2"/>
  <c r="K460" i="2"/>
  <c r="K457" i="2"/>
  <c r="K453" i="2"/>
  <c r="K449" i="2"/>
  <c r="K445" i="2"/>
  <c r="K441" i="2"/>
  <c r="K437" i="2"/>
  <c r="K433" i="2"/>
  <c r="K429" i="2"/>
  <c r="K426" i="2"/>
  <c r="K422" i="2"/>
  <c r="K417" i="2"/>
  <c r="K413" i="2"/>
  <c r="K406" i="2"/>
  <c r="K402" i="2"/>
  <c r="K398" i="2"/>
  <c r="K394" i="2"/>
  <c r="K390" i="2"/>
  <c r="K386" i="2"/>
  <c r="K382" i="2"/>
  <c r="K378" i="2"/>
  <c r="K371" i="2"/>
  <c r="K367" i="2"/>
  <c r="K363" i="2"/>
  <c r="K361" i="2"/>
  <c r="K358" i="2"/>
  <c r="K354" i="2"/>
  <c r="K350" i="2"/>
  <c r="K342" i="2"/>
  <c r="K338" i="2"/>
  <c r="K334" i="2"/>
  <c r="K330" i="2"/>
  <c r="K326" i="2"/>
  <c r="K322" i="2"/>
  <c r="K318" i="2"/>
  <c r="K314" i="2"/>
  <c r="K310" i="2"/>
  <c r="K306" i="2"/>
  <c r="K302" i="2"/>
  <c r="K298" i="2"/>
  <c r="K294" i="2"/>
  <c r="K291" i="2"/>
  <c r="K286" i="2"/>
  <c r="K281" i="2"/>
  <c r="K222" i="2"/>
  <c r="K204" i="2"/>
  <c r="K196" i="2"/>
  <c r="K178" i="2"/>
  <c r="K166" i="2"/>
  <c r="K154" i="2"/>
  <c r="K142" i="2"/>
  <c r="K130" i="2"/>
  <c r="K118" i="2"/>
  <c r="K106" i="2"/>
  <c r="K94" i="2"/>
  <c r="K82" i="2"/>
  <c r="K70" i="2"/>
  <c r="K58" i="2"/>
  <c r="K38" i="2"/>
  <c r="K10" i="2"/>
  <c r="K481" i="2"/>
  <c r="K479" i="2"/>
  <c r="K476" i="2"/>
  <c r="K472" i="2"/>
  <c r="K468" i="2"/>
  <c r="K462" i="2"/>
  <c r="K459" i="2"/>
  <c r="K456" i="2"/>
  <c r="K452" i="2"/>
  <c r="K448" i="2"/>
  <c r="K444" i="2"/>
  <c r="K440" i="2"/>
  <c r="K436" i="2"/>
  <c r="K432" i="2"/>
  <c r="K428" i="2"/>
  <c r="K425" i="2"/>
  <c r="K421" i="2"/>
  <c r="K419" i="2"/>
  <c r="K416" i="2"/>
  <c r="K412" i="2"/>
  <c r="K411" i="2"/>
  <c r="K409" i="2"/>
  <c r="K405" i="2"/>
  <c r="K401" i="2"/>
  <c r="K397" i="2"/>
  <c r="K393" i="2"/>
  <c r="K389" i="2"/>
  <c r="K385" i="2"/>
  <c r="K381" i="2"/>
  <c r="K377" i="2"/>
  <c r="K374" i="2"/>
  <c r="K370" i="2"/>
  <c r="K366" i="2"/>
  <c r="K360" i="2"/>
  <c r="K357" i="2"/>
  <c r="K353" i="2"/>
  <c r="K349" i="2"/>
  <c r="K347" i="2"/>
  <c r="K346" i="2"/>
  <c r="K341" i="2"/>
  <c r="K337" i="2"/>
  <c r="K333" i="2"/>
  <c r="K329" i="2"/>
  <c r="K325" i="2"/>
  <c r="K321" i="2"/>
  <c r="K317" i="2"/>
  <c r="K313" i="2"/>
  <c r="K309" i="2"/>
  <c r="K305" i="2"/>
  <c r="K301" i="2"/>
  <c r="K280" i="2"/>
  <c r="K272" i="2"/>
  <c r="K269" i="2"/>
  <c r="K264" i="2"/>
  <c r="K258" i="2"/>
  <c r="K255" i="2"/>
  <c r="K253" i="2"/>
  <c r="K249" i="2"/>
  <c r="K245" i="2"/>
  <c r="K241" i="2"/>
  <c r="K237" i="2"/>
  <c r="K233" i="2"/>
  <c r="K229" i="2"/>
  <c r="K225" i="2"/>
  <c r="K221" i="2"/>
  <c r="K217" i="2"/>
  <c r="K215" i="2"/>
  <c r="K213" i="2"/>
  <c r="K207" i="2"/>
  <c r="K203" i="2"/>
  <c r="K199" i="2"/>
  <c r="K195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279" i="2"/>
  <c r="K277" i="2"/>
  <c r="K274" i="2"/>
  <c r="K271" i="2"/>
  <c r="K268" i="2"/>
  <c r="K266" i="2"/>
  <c r="K263" i="2"/>
  <c r="K260" i="2"/>
  <c r="K257" i="2"/>
  <c r="K252" i="2"/>
  <c r="K248" i="2"/>
  <c r="K244" i="2"/>
  <c r="K240" i="2"/>
  <c r="K236" i="2"/>
  <c r="K232" i="2"/>
  <c r="K228" i="2"/>
  <c r="K224" i="2"/>
  <c r="K220" i="2"/>
  <c r="K214" i="2"/>
  <c r="K212" i="2"/>
  <c r="K209" i="2"/>
  <c r="K206" i="2"/>
  <c r="K202" i="2"/>
  <c r="K197" i="2"/>
  <c r="K194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297" i="2"/>
  <c r="K293" i="2"/>
  <c r="K288" i="2"/>
  <c r="K285" i="2"/>
  <c r="K278" i="2"/>
  <c r="K273" i="2"/>
  <c r="K270" i="2"/>
  <c r="K265" i="2"/>
  <c r="K262" i="2"/>
  <c r="K256" i="2"/>
  <c r="K251" i="2"/>
  <c r="K247" i="2"/>
  <c r="K243" i="2"/>
  <c r="K239" i="2"/>
  <c r="K235" i="2"/>
  <c r="K231" i="2"/>
  <c r="K227" i="2"/>
  <c r="K223" i="2"/>
  <c r="K219" i="2"/>
  <c r="K216" i="2"/>
  <c r="K211" i="2"/>
  <c r="K208" i="2"/>
  <c r="K205" i="2"/>
  <c r="K201" i="2"/>
  <c r="K198" i="2"/>
  <c r="K193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marcia</author>
  </authors>
  <commentList>
    <comment ref="B1" authorId="0" shapeId="0" xr:uid="{87967680-6EB2-40BE-8567-2FB21565E246}">
      <text>
        <r>
          <rPr>
            <b/>
            <sz val="9"/>
            <color indexed="81"/>
            <rFont val="Segoe UI"/>
            <family val="2"/>
          </rPr>
          <t>Prazo máximo para entrega (Dias)</t>
        </r>
      </text>
    </comment>
  </commentList>
</comments>
</file>

<file path=xl/sharedStrings.xml><?xml version="1.0" encoding="utf-8"?>
<sst xmlns="http://schemas.openxmlformats.org/spreadsheetml/2006/main" count="2528" uniqueCount="78">
  <si>
    <t>ID</t>
  </si>
  <si>
    <t>Data de Entrada</t>
  </si>
  <si>
    <t>Reembolso de Despesas</t>
  </si>
  <si>
    <t>Gerenciamento de Projeto</t>
  </si>
  <si>
    <t>Descrição da Demanda</t>
  </si>
  <si>
    <t>Status da Demanda</t>
  </si>
  <si>
    <t>Aberta</t>
  </si>
  <si>
    <t>Em andamento</t>
  </si>
  <si>
    <t>Concluída</t>
  </si>
  <si>
    <t>Preparar orçamento para o próximo ano</t>
  </si>
  <si>
    <t>Data de Entrega</t>
  </si>
  <si>
    <t>Pendência?</t>
  </si>
  <si>
    <t>Não</t>
  </si>
  <si>
    <t>Sim</t>
  </si>
  <si>
    <t>Demanda</t>
  </si>
  <si>
    <t>SLA</t>
  </si>
  <si>
    <t>Auditoria Externa</t>
  </si>
  <si>
    <t>Auditoria Interna</t>
  </si>
  <si>
    <t>Gestão de SSMA</t>
  </si>
  <si>
    <t>Gestão de Resíduos</t>
  </si>
  <si>
    <t>Realizar auditoria de EPI</t>
  </si>
  <si>
    <t>Realizar inspeção na Rede de Incêncio</t>
  </si>
  <si>
    <t>Realizar inspeção nas máquinas e equipamentos</t>
  </si>
  <si>
    <t>Liberação de PTR's e PET's</t>
  </si>
  <si>
    <t>Controlar as notas fiscais</t>
  </si>
  <si>
    <t>Processo eleitoral da CIPA</t>
  </si>
  <si>
    <t>Reunião de CIPA</t>
  </si>
  <si>
    <t>Solicitar material "EPI"</t>
  </si>
  <si>
    <t>Solicitação de Serviço</t>
  </si>
  <si>
    <t>Realizar as avaliações Ergonômicas</t>
  </si>
  <si>
    <t>Participar dos Projetos de SSMA</t>
  </si>
  <si>
    <t>Análise e recomendação de ocorrências</t>
  </si>
  <si>
    <t>Campanhas de SSMA</t>
  </si>
  <si>
    <t>Treinamento de SSMA</t>
  </si>
  <si>
    <t>Mapa de Risco</t>
  </si>
  <si>
    <t>Campanha AIDS</t>
  </si>
  <si>
    <t>Acompanhar solicitações</t>
  </si>
  <si>
    <t>Campanha de Assédio</t>
  </si>
  <si>
    <t>Auditoria de EPI's</t>
  </si>
  <si>
    <t>Inspeções em máquinas</t>
  </si>
  <si>
    <t>OCS</t>
  </si>
  <si>
    <t>Preparar apresentação de resultados</t>
  </si>
  <si>
    <t xml:space="preserve">Definir Indicadores </t>
  </si>
  <si>
    <t>Solicitar material "Escritório"</t>
  </si>
  <si>
    <t>Técnico</t>
  </si>
  <si>
    <t>Marcia Melo</t>
  </si>
  <si>
    <t>Marcelo Silva</t>
  </si>
  <si>
    <t>Tempo de Entrega</t>
  </si>
  <si>
    <t>Acima do Prazo</t>
  </si>
  <si>
    <t>Rótulos de Linha</t>
  </si>
  <si>
    <t>Total Geral</t>
  </si>
  <si>
    <t>Soma de Acima do Prazo</t>
  </si>
  <si>
    <t>% Acima do Prazo</t>
  </si>
  <si>
    <t>% De Pendência</t>
  </si>
  <si>
    <t>Total de demanda</t>
  </si>
  <si>
    <t>Total de demanda pendente</t>
  </si>
  <si>
    <t>abr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</si>
  <si>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</si>
  <si>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</si>
  <si>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</si>
  <si>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</si>
  <si>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</si>
  <si>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</si>
  <si>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</si>
  <si>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</si>
  <si>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</si>
  <si>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</si>
  <si>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Total de Demanda</t>
  </si>
  <si>
    <t>Sofia Almeida</t>
  </si>
  <si>
    <t>Laura Mendes</t>
  </si>
  <si>
    <t>Maria Souza</t>
  </si>
  <si>
    <t>Gestão de Projetos</t>
  </si>
  <si>
    <t>Gestão de Ocorrências</t>
  </si>
  <si>
    <t>Gestão CIPA</t>
  </si>
  <si>
    <t>Gestão de Treinamentos</t>
  </si>
  <si>
    <t>Gestão de PTR</t>
  </si>
  <si>
    <t>Lucas Gabriel</t>
  </si>
  <si>
    <t>Contagem de Status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</si>
</sst>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0" fontId="2" fillId="0" borderId="0" xfId="0" applyFon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164" fontId="0" fillId="0" borderId="0" xfId="1" applyNumberFormat="1" applyFont="1"/>
    <xf numFmtId="14" fontId="0" fillId="0" borderId="0" xfId="0" applyNumberFormat="1" applyAlignment="1">
      <alignment horizontal="left" indent="1"/>
    </xf>
  </cellXfs>
  <cellStyles count="2">
    <cellStyle name="Normal" xfId="0" builtinId="0"/>
    <cellStyle name="Porcentagem" xfId="1" builtinId="5"/>
  </cellStyles>
  <dxfs count="15">
    <dxf>
      <font>
        <color rgb="FF134647"/>
        <name val="Eras Medium ITC"/>
        <family val="2"/>
        <scheme val="none"/>
      </font>
      <fill>
        <patternFill>
          <bgColor theme="0"/>
        </patternFill>
      </fill>
    </dxf>
    <dxf>
      <numFmt numFmtId="1" formatCode="0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0"/>
        </patternFill>
      </fill>
    </dxf>
    <dxf>
      <font>
        <sz val="11"/>
        <color theme="1" tint="9.9948118533890809E-2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Linha do Tempo 1" pivot="0" table="0" count="8" xr9:uid="{01CB8CCC-F4E6-487D-ADDF-9BC7ED070F24}">
      <tableStyleElement type="wholeTable" dxfId="14"/>
      <tableStyleElement type="headerRow" dxfId="13"/>
    </tableStyle>
    <tableStyle name="Estilo de Segmentação de Dados 1" pivot="0" table="0" count="9" xr9:uid="{5B83DE1A-E04F-42DE-A5EC-CF124447B8AA}">
      <tableStyleElement type="wholeTable" dxfId="12"/>
    </tableStyle>
    <tableStyle name="Estilo de Segmentação de Dados 4" pivot="0" table="0" count="3" xr9:uid="{EE0BD43C-4F70-44EE-9CFD-ACA2009AB469}">
      <tableStyleElement type="wholeTable" dxfId="0"/>
    </tableStyle>
    <tableStyle name="Invisible" pivot="0" table="0" count="0" xr9:uid="{78675333-D813-47E6-BA55-686C414F513A}"/>
  </tableStyles>
  <colors>
    <mruColors>
      <color rgb="FF134647"/>
      <color rgb="FF0C7E7E"/>
      <color rgb="FFBFAC8B"/>
      <color rgb="FF8F3985"/>
      <color rgb="FF00272D"/>
      <color rgb="FF000706"/>
      <color rgb="FF262626"/>
      <color rgb="FF312420"/>
    </mruColors>
  </colors>
  <extLst>
    <ext xmlns:x14="http://schemas.microsoft.com/office/spreadsheetml/2009/9/main" uri="{46F421CA-312F-682f-3DD2-61675219B42D}">
      <x14:dxfs count="10">
        <dxf>
          <font>
            <color theme="0" tint="0.79998168889431442"/>
            <name val="Eras Medium ITC"/>
            <family val="2"/>
            <scheme val="none"/>
          </font>
          <fill>
            <patternFill>
              <bgColor rgb="FF134647"/>
            </patternFill>
          </fill>
        </dxf>
        <dxf>
          <font>
            <color theme="0" tint="0.79998168889431442"/>
            <name val="Eras Medium ITC"/>
            <family val="2"/>
          </font>
          <fill>
            <patternFill>
              <bgColor rgb="FF134647"/>
            </patternFill>
          </fill>
        </dxf>
        <dxf>
          <font>
            <b/>
            <i val="0"/>
            <color theme="1" tint="9.9948118533890809E-2"/>
          </font>
          <fill>
            <patternFill>
              <bgColor theme="1" tint="0.89996032593768116"/>
            </patternFill>
          </fill>
        </dxf>
        <dxf>
          <font>
            <b/>
            <i val="0"/>
            <color theme="3"/>
          </font>
          <fill>
            <patternFill>
              <bgColor theme="1" tint="0.89996032593768116"/>
            </patternFill>
          </fill>
        </dxf>
        <dxf>
          <font>
            <b/>
            <i val="0"/>
            <color theme="1" tint="9.9948118533890809E-2"/>
          </font>
          <fill>
            <patternFill>
              <bgColor theme="1" tint="0.89996032593768116"/>
            </patternFill>
          </fill>
        </dxf>
        <dxf>
          <font>
            <b/>
            <i val="0"/>
            <color theme="3"/>
          </font>
          <fill>
            <patternFill>
              <bgColor theme="1" tint="0.89996032593768116"/>
            </patternFill>
          </fill>
        </dxf>
        <dxf>
          <font>
            <b/>
            <i val="0"/>
            <color theme="0" tint="0.79998168889431442"/>
          </font>
          <fill>
            <patternFill>
              <bgColor theme="1" tint="9.9948118533890809E-2"/>
            </patternFill>
          </fill>
        </dxf>
        <dxf>
          <font>
            <b/>
            <i val="0"/>
            <color theme="0" tint="0.79998168889431442"/>
          </font>
          <fill>
            <patternFill>
              <bgColor theme="4" tint="-0.499984740745262"/>
            </patternFill>
          </fill>
        </dxf>
        <dxf>
          <fill>
            <patternFill>
              <bgColor theme="0" tint="0.39994506668294322"/>
            </patternFill>
          </fill>
          <border>
            <left style="thin">
              <color theme="0" tint="0.59996337778862885"/>
            </left>
            <right style="thin">
              <color theme="0" tint="0.59996337778862885"/>
            </right>
            <top style="thin">
              <color theme="0" tint="0.59996337778862885"/>
            </top>
            <bottom style="thin">
              <color theme="0" tint="0.59996337778862885"/>
            </bottom>
          </border>
        </dxf>
        <dxf>
          <fill>
            <patternFill>
              <bgColor theme="0" tint="0.39994506668294322"/>
            </patternFill>
          </fill>
          <border>
            <left style="thin">
              <color theme="0" tint="0.59996337778862885"/>
            </left>
            <right style="thin">
              <color theme="0" tint="0.59996337778862885"/>
            </right>
            <top style="thin">
              <color theme="0" tint="0.59996337778862885"/>
            </top>
            <bottom style="thin">
              <color theme="0" tint="0.59996337778862885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9"/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  <x14:slicerStyle name="Estilo de Segmentação de Dados 4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3" tint="9.9948118533890809E-2"/>
            </patternFill>
          </fill>
        </dxf>
        <dxf>
          <font>
            <sz val="9"/>
            <color theme="1"/>
            <name val="Calibri"/>
            <family val="2"/>
            <scheme val="minor"/>
          </font>
        </dxf>
        <dxf>
          <font>
            <sz val="9"/>
            <color theme="1" tint="9.9948118533890809E-2"/>
            <name val="Calibri"/>
            <family val="2"/>
            <scheme val="minor"/>
          </font>
        </dxf>
        <dxf>
          <font>
            <sz val="9"/>
            <color theme="1" tint="9.9948118533890809E-2"/>
            <name val="Calibri"/>
            <family val="2"/>
            <scheme val="minor"/>
          </font>
        </dxf>
        <dxf>
          <font>
            <sz val="10"/>
            <color theme="1" tint="9.9948118533890809E-2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[BaseDemandas - Copia.xlsx]Análise!Evolução de demanda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bg1">
                <a:lumMod val="50000"/>
              </a:schemeClr>
            </a:solidFill>
            <a:round/>
          </a:ln>
          <a:effectLst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Análise!$L$3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>
              <a:outerShdw blurRad="635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cat>
            <c:multiLvlStrRef>
              <c:f>Análise!$K$4:$K$15</c:f>
              <c:multiLvlStrCache>
                <c:ptCount val="10"/>
                <c:lvl>
                  <c:pt idx="0">
                    <c:v>01/abr</c:v>
                  </c:pt>
                  <c:pt idx="1">
                    <c:v>02/abr</c:v>
                  </c:pt>
                  <c:pt idx="2">
                    <c:v>03/abr</c:v>
                  </c:pt>
                  <c:pt idx="3">
                    <c:v>04/abr</c:v>
                  </c:pt>
                  <c:pt idx="4">
                    <c:v>05/abr</c:v>
                  </c:pt>
                  <c:pt idx="5">
                    <c:v>06/abr</c:v>
                  </c:pt>
                  <c:pt idx="6">
                    <c:v>07/abr</c:v>
                  </c:pt>
                  <c:pt idx="7">
                    <c:v>08/abr</c:v>
                  </c:pt>
                  <c:pt idx="8">
                    <c:v>09/abr</c:v>
                  </c:pt>
                  <c:pt idx="9">
                    <c:v>10/abr</c:v>
                  </c:pt>
                </c:lvl>
                <c:lvl>
                  <c:pt idx="0">
                    <c:v>abr</c:v>
                  </c:pt>
                </c:lvl>
              </c:multiLvlStrCache>
            </c:multiLvlStrRef>
          </c:cat>
          <c:val>
            <c:numRef>
              <c:f>Análise!$L$4:$L$15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11</c:v>
                </c:pt>
                <c:pt idx="3">
                  <c:v>19</c:v>
                </c:pt>
                <c:pt idx="4">
                  <c:v>10</c:v>
                </c:pt>
                <c:pt idx="5">
                  <c:v>22</c:v>
                </c:pt>
                <c:pt idx="6">
                  <c:v>19</c:v>
                </c:pt>
                <c:pt idx="7">
                  <c:v>17</c:v>
                </c:pt>
                <c:pt idx="8">
                  <c:v>11</c:v>
                </c:pt>
                <c:pt idx="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4-445A-8039-BD4CAC5C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bg1">
                      <a:lumMod val="75000"/>
                    </a:schemeClr>
                  </a:gs>
                  <a:gs pos="79000">
                    <a:schemeClr val="bg1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</c:dropLines>
        <c:smooth val="0"/>
        <c:axId val="559972480"/>
        <c:axId val="559973792"/>
      </c:lineChart>
      <c:catAx>
        <c:axId val="5599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59973792"/>
        <c:crosses val="autoZero"/>
        <c:auto val="1"/>
        <c:lblAlgn val="ctr"/>
        <c:lblOffset val="100"/>
        <c:noMultiLvlLbl val="0"/>
      </c:catAx>
      <c:valAx>
        <c:axId val="559973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9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[BaseDemandas - Copia.xlsx]Análise!Status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6.6440680330643792E-2"/>
              <c:y val="-0.102564171589051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2338983489976725"/>
              <c:y val="-3.41880571963504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9.1751415694698718E-2"/>
              <c:y val="2.5641042897262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325045894391953"/>
          <c:y val="3.1497430175267634E-2"/>
          <c:w val="0.34218943341570118"/>
          <c:h val="0.92441343590647818"/>
        </c:manualLayout>
      </c:layout>
      <c:doughnutChart>
        <c:varyColors val="1"/>
        <c:ser>
          <c:idx val="0"/>
          <c:order val="0"/>
          <c:tx>
            <c:strRef>
              <c:f>Análise!$O$3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74-4484-AD2B-8395FAB39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74-4484-AD2B-8395FAB3911A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74-4484-AD2B-8395FAB3911A}"/>
              </c:ext>
            </c:extLst>
          </c:dPt>
          <c:dLbls>
            <c:dLbl>
              <c:idx val="0"/>
              <c:layout>
                <c:manualLayout>
                  <c:x val="6.6440680330643792E-2"/>
                  <c:y val="-0.1025641715890514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74-4484-AD2B-8395FAB3911A}"/>
                </c:ext>
              </c:extLst>
            </c:dLbl>
            <c:dLbl>
              <c:idx val="1"/>
              <c:layout>
                <c:manualLayout>
                  <c:x val="0.12338983489976725"/>
                  <c:y val="-3.41880571963504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74-4484-AD2B-8395FAB3911A}"/>
                </c:ext>
              </c:extLst>
            </c:dLbl>
            <c:dLbl>
              <c:idx val="2"/>
              <c:layout>
                <c:manualLayout>
                  <c:x val="-9.1751415694698718E-2"/>
                  <c:y val="2.56410428972628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74-4484-AD2B-8395FAB391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Análise!$N$4:$N$7</c:f>
              <c:strCache>
                <c:ptCount val="3"/>
                <c:pt idx="0">
                  <c:v>Aberta</c:v>
                </c:pt>
                <c:pt idx="1">
                  <c:v>Concluída</c:v>
                </c:pt>
                <c:pt idx="2">
                  <c:v>Em andamento</c:v>
                </c:pt>
              </c:strCache>
            </c:strRef>
          </c:cat>
          <c:val>
            <c:numRef>
              <c:f>Análise!$O$4:$O$7</c:f>
              <c:numCache>
                <c:formatCode>General</c:formatCode>
                <c:ptCount val="3"/>
                <c:pt idx="0">
                  <c:v>26</c:v>
                </c:pt>
                <c:pt idx="1">
                  <c:v>87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74-4484-AD2B-8395FAB3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0000"/>
                  <a:lumOff val="10000"/>
                </a:schemeClr>
              </a:solidFill>
              <a:latin typeface="Eras Medium ITC" panose="020B06020305040208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[BaseDemandas - Copia.xlsx]Análise!Demanda especifica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20000"/>
                      <a:lumOff val="80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Análise!$R$3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20000"/>
                        <a:lumOff val="80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Análise!$Q$4:$Q$11</c:f>
              <c:strCache>
                <c:ptCount val="7"/>
                <c:pt idx="0">
                  <c:v>Gestão de PTR</c:v>
                </c:pt>
                <c:pt idx="1">
                  <c:v>Gestão de Resíduos</c:v>
                </c:pt>
                <c:pt idx="2">
                  <c:v>Gestão de Ocorrências</c:v>
                </c:pt>
                <c:pt idx="3">
                  <c:v>Gestão CIPA</c:v>
                </c:pt>
                <c:pt idx="4">
                  <c:v>Gestão de Projetos</c:v>
                </c:pt>
                <c:pt idx="5">
                  <c:v>Gestão de Treinamentos</c:v>
                </c:pt>
                <c:pt idx="6">
                  <c:v>Gestão de SSMA</c:v>
                </c:pt>
              </c:strCache>
            </c:strRef>
          </c:cat>
          <c:val>
            <c:numRef>
              <c:f>Análise!$R$4:$R$11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37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A-4C93-8671-24F9A0D2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0454488"/>
        <c:axId val="650454816"/>
      </c:barChart>
      <c:catAx>
        <c:axId val="6504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C7E7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C7E7E"/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650454816"/>
        <c:crosses val="autoZero"/>
        <c:auto val="1"/>
        <c:lblAlgn val="ctr"/>
        <c:lblOffset val="100"/>
        <c:noMultiLvlLbl val="0"/>
      </c:catAx>
      <c:valAx>
        <c:axId val="650454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4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[BaseDemandas - Copia.xlsx]Análise!Técnico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Análise!$U$3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Análise!$T$4:$T$10</c:f>
              <c:strCache>
                <c:ptCount val="6"/>
                <c:pt idx="0">
                  <c:v>Marcia Melo</c:v>
                </c:pt>
                <c:pt idx="1">
                  <c:v>Lucas Gabriel</c:v>
                </c:pt>
                <c:pt idx="2">
                  <c:v>Sofia Almeida</c:v>
                </c:pt>
                <c:pt idx="3">
                  <c:v>Marcelo Silva</c:v>
                </c:pt>
                <c:pt idx="4">
                  <c:v>Maria Souza</c:v>
                </c:pt>
                <c:pt idx="5">
                  <c:v>Laura Mendes</c:v>
                </c:pt>
              </c:strCache>
            </c:strRef>
          </c:cat>
          <c:val>
            <c:numRef>
              <c:f>Análise!$U$4:$U$10</c:f>
              <c:numCache>
                <c:formatCode>General</c:formatCode>
                <c:ptCount val="6"/>
                <c:pt idx="0">
                  <c:v>32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9-4546-982D-D0E476B5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560381664"/>
        <c:axId val="560379696"/>
      </c:barChart>
      <c:catAx>
        <c:axId val="5603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C7E7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60379696"/>
        <c:crosses val="autoZero"/>
        <c:auto val="1"/>
        <c:lblAlgn val="ctr"/>
        <c:lblOffset val="100"/>
        <c:noMultiLvlLbl val="0"/>
      </c:catAx>
      <c:valAx>
        <c:axId val="56037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3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[BaseDemandas - Copia.xlsx]Análise!Evolução de demanda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bg1">
                <a:lumMod val="50000"/>
              </a:schemeClr>
            </a:solidFill>
            <a:round/>
          </a:ln>
          <a:effectLst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bg1">
                <a:lumMod val="50000"/>
              </a:schemeClr>
            </a:solidFill>
            <a:round/>
          </a:ln>
          <a:effectLst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 cap="rnd">
            <a:solidFill>
              <a:schemeClr val="bg1">
                <a:lumMod val="50000"/>
              </a:schemeClr>
            </a:solidFill>
            <a:round/>
          </a:ln>
          <a:effectLst>
            <a:glow rad="139700">
              <a:schemeClr val="bg1">
                <a:lumMod val="40000"/>
                <a:lumOff val="60000"/>
                <a:alpha val="40000"/>
              </a:schemeClr>
            </a:glow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circle"/>
          <c:size val="3"/>
          <c:spPr>
            <a:solidFill>
              <a:schemeClr val="bg1">
                <a:lumMod val="40000"/>
                <a:lumOff val="60000"/>
              </a:schemeClr>
            </a:solidFill>
            <a:ln w="9525"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Análise!$L$3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  <a:outerShdw blurRad="635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marker>
            <c:symbol val="circle"/>
            <c:size val="3"/>
            <c:spPr>
              <a:solidFill>
                <a:schemeClr val="bg1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>
                <a:glow rad="139700">
                  <a:schemeClr val="bg1">
                    <a:lumMod val="40000"/>
                    <a:lumOff val="60000"/>
                    <a:alpha val="40000"/>
                  </a:schemeClr>
                </a:glow>
              </a:effectLst>
            </c:spPr>
          </c:marker>
          <c:cat>
            <c:multiLvlStrRef>
              <c:f>Análise!$K$4:$K$15</c:f>
              <c:multiLvlStrCache>
                <c:ptCount val="10"/>
                <c:lvl>
                  <c:pt idx="0">
                    <c:v>01/abr</c:v>
                  </c:pt>
                  <c:pt idx="1">
                    <c:v>02/abr</c:v>
                  </c:pt>
                  <c:pt idx="2">
                    <c:v>03/abr</c:v>
                  </c:pt>
                  <c:pt idx="3">
                    <c:v>04/abr</c:v>
                  </c:pt>
                  <c:pt idx="4">
                    <c:v>05/abr</c:v>
                  </c:pt>
                  <c:pt idx="5">
                    <c:v>06/abr</c:v>
                  </c:pt>
                  <c:pt idx="6">
                    <c:v>07/abr</c:v>
                  </c:pt>
                  <c:pt idx="7">
                    <c:v>08/abr</c:v>
                  </c:pt>
                  <c:pt idx="8">
                    <c:v>09/abr</c:v>
                  </c:pt>
                  <c:pt idx="9">
                    <c:v>10/abr</c:v>
                  </c:pt>
                </c:lvl>
                <c:lvl>
                  <c:pt idx="0">
                    <c:v>abr</c:v>
                  </c:pt>
                </c:lvl>
              </c:multiLvlStrCache>
            </c:multiLvlStrRef>
          </c:cat>
          <c:val>
            <c:numRef>
              <c:f>Análise!$L$4:$L$15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11</c:v>
                </c:pt>
                <c:pt idx="3">
                  <c:v>19</c:v>
                </c:pt>
                <c:pt idx="4">
                  <c:v>10</c:v>
                </c:pt>
                <c:pt idx="5">
                  <c:v>22</c:v>
                </c:pt>
                <c:pt idx="6">
                  <c:v>19</c:v>
                </c:pt>
                <c:pt idx="7">
                  <c:v>17</c:v>
                </c:pt>
                <c:pt idx="8">
                  <c:v>11</c:v>
                </c:pt>
                <c:pt idx="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6C-468A-8F3A-784D2653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2480"/>
        <c:axId val="559973792"/>
      </c:lineChart>
      <c:catAx>
        <c:axId val="55997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973792"/>
        <c:crosses val="autoZero"/>
        <c:auto val="1"/>
        <c:lblAlgn val="ctr"/>
        <c:lblOffset val="100"/>
        <c:noMultiLvlLbl val="0"/>
      </c:catAx>
      <c:valAx>
        <c:axId val="559973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972480"/>
        <c:crosses val="autoZero"/>
        <c:crossBetween val="between"/>
      </c:valAx>
      <c:spPr>
        <a:noFill/>
        <a:ln>
          <a:noFill/>
        </a:ln>
        <a:effectLst>
          <a:glow rad="482600">
            <a:schemeClr val="bg1">
              <a:lumMod val="20000"/>
              <a:lumOff val="80000"/>
              <a:alpha val="69000"/>
            </a:schemeClr>
          </a:glow>
          <a:softEdge rad="8382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01600">
        <a:schemeClr val="bg1">
          <a:lumMod val="40000"/>
          <a:lumOff val="60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[BaseDemandas - Copia.xlsx]Análise!Gráfico 2 imagem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bg1">
                <a:lumMod val="50000"/>
              </a:schemeClr>
            </a:solidFill>
            <a:round/>
          </a:ln>
          <a:effectLst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bg1">
                <a:lumMod val="50000"/>
              </a:schemeClr>
            </a:solidFill>
            <a:round/>
          </a:ln>
          <a:effectLst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bg1">
                <a:lumMod val="50000"/>
              </a:schemeClr>
            </a:solidFill>
            <a:round/>
          </a:ln>
          <a:effectLst>
            <a:glow rad="139700">
              <a:schemeClr val="bg1">
                <a:lumMod val="40000"/>
                <a:lumOff val="60000"/>
                <a:alpha val="40000"/>
              </a:schemeClr>
            </a:glow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circle"/>
          <c:size val="3"/>
          <c:spPr>
            <a:solidFill>
              <a:schemeClr val="bg1">
                <a:lumMod val="40000"/>
                <a:lumOff val="60000"/>
              </a:schemeClr>
            </a:solidFill>
            <a:ln w="9525"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bg1">
                <a:lumMod val="50000"/>
              </a:schemeClr>
            </a:solidFill>
            <a:round/>
          </a:ln>
          <a:effectLst>
            <a:glow rad="139700">
              <a:schemeClr val="bg1">
                <a:lumMod val="40000"/>
                <a:lumOff val="60000"/>
                <a:alpha val="40000"/>
              </a:schemeClr>
            </a:glow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circle"/>
          <c:size val="3"/>
          <c:spPr>
            <a:solidFill>
              <a:schemeClr val="bg1">
                <a:lumMod val="40000"/>
                <a:lumOff val="60000"/>
              </a:schemeClr>
            </a:solidFill>
            <a:ln w="9525"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Análise!$X$3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  <a:outerShdw blurRad="635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marker>
            <c:symbol val="circle"/>
            <c:size val="3"/>
            <c:spPr>
              <a:solidFill>
                <a:schemeClr val="bg1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>
                <a:glow rad="139700">
                  <a:schemeClr val="bg1">
                    <a:lumMod val="40000"/>
                    <a:lumOff val="60000"/>
                    <a:alpha val="40000"/>
                  </a:schemeClr>
                </a:glow>
              </a:effectLst>
            </c:spPr>
          </c:marker>
          <c:cat>
            <c:multiLvlStrRef>
              <c:f>Análise!$W$4:$W$15</c:f>
              <c:multiLvlStrCache>
                <c:ptCount val="10"/>
                <c:lvl>
                  <c:pt idx="0">
                    <c:v>01/abr</c:v>
                  </c:pt>
                  <c:pt idx="1">
                    <c:v>02/abr</c:v>
                  </c:pt>
                  <c:pt idx="2">
                    <c:v>03/abr</c:v>
                  </c:pt>
                  <c:pt idx="3">
                    <c:v>04/abr</c:v>
                  </c:pt>
                  <c:pt idx="4">
                    <c:v>05/abr</c:v>
                  </c:pt>
                  <c:pt idx="5">
                    <c:v>06/abr</c:v>
                  </c:pt>
                  <c:pt idx="6">
                    <c:v>07/abr</c:v>
                  </c:pt>
                  <c:pt idx="7">
                    <c:v>08/abr</c:v>
                  </c:pt>
                  <c:pt idx="8">
                    <c:v>09/abr</c:v>
                  </c:pt>
                  <c:pt idx="9">
                    <c:v>10/abr</c:v>
                  </c:pt>
                </c:lvl>
                <c:lvl>
                  <c:pt idx="0">
                    <c:v>abr</c:v>
                  </c:pt>
                </c:lvl>
              </c:multiLvlStrCache>
            </c:multiLvlStrRef>
          </c:cat>
          <c:val>
            <c:numRef>
              <c:f>Análise!$X$4:$X$15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6C-468A-8F3A-784D2653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2480"/>
        <c:axId val="559973792"/>
      </c:lineChart>
      <c:catAx>
        <c:axId val="55997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973792"/>
        <c:crosses val="autoZero"/>
        <c:auto val="1"/>
        <c:lblAlgn val="ctr"/>
        <c:lblOffset val="100"/>
        <c:noMultiLvlLbl val="0"/>
      </c:catAx>
      <c:valAx>
        <c:axId val="559973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972480"/>
        <c:crosses val="autoZero"/>
        <c:crossBetween val="between"/>
      </c:valAx>
      <c:spPr>
        <a:noFill/>
        <a:ln>
          <a:noFill/>
        </a:ln>
        <a:effectLst>
          <a:glow rad="482600">
            <a:schemeClr val="bg1">
              <a:lumMod val="20000"/>
              <a:lumOff val="80000"/>
              <a:alpha val="69000"/>
            </a:schemeClr>
          </a:glow>
          <a:softEdge rad="838200"/>
        </a:effectLst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>
      <a:glow rad="101600">
        <a:schemeClr val="bg1">
          <a:lumMod val="40000"/>
          <a:lumOff val="60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[BaseDemandas - Copia.xlsx]Análise!Minigraficopendencia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bg1">
                <a:lumMod val="50000"/>
              </a:schemeClr>
            </a:solidFill>
            <a:round/>
          </a:ln>
          <a:effectLst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bg1">
                <a:lumMod val="50000"/>
              </a:schemeClr>
            </a:solidFill>
            <a:round/>
          </a:ln>
          <a:effectLst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rnd">
            <a:solidFill>
              <a:schemeClr val="bg1">
                <a:lumMod val="50000"/>
              </a:schemeClr>
            </a:solidFill>
            <a:round/>
          </a:ln>
          <a:effectLst>
            <a:glow rad="139700">
              <a:schemeClr val="bg1">
                <a:lumMod val="40000"/>
                <a:lumOff val="60000"/>
                <a:alpha val="40000"/>
              </a:schemeClr>
            </a:glow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circle"/>
          <c:size val="3"/>
          <c:spPr>
            <a:solidFill>
              <a:schemeClr val="bg1">
                <a:lumMod val="40000"/>
                <a:lumOff val="60000"/>
              </a:schemeClr>
            </a:solidFill>
            <a:ln w="9525"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bg1">
                <a:lumMod val="50000"/>
              </a:schemeClr>
            </a:solidFill>
            <a:round/>
          </a:ln>
          <a:effectLst>
            <a:glow rad="139700">
              <a:schemeClr val="bg1">
                <a:lumMod val="40000"/>
                <a:lumOff val="60000"/>
                <a:alpha val="40000"/>
              </a:schemeClr>
            </a:glow>
            <a:outerShdw blurRad="63500" sx="102000" sy="102000" algn="ctr" rotWithShape="0">
              <a:schemeClr val="bg1">
                <a:lumMod val="50000"/>
                <a:alpha val="40000"/>
              </a:schemeClr>
            </a:outerShdw>
          </a:effectLst>
        </c:spPr>
        <c:marker>
          <c:symbol val="circle"/>
          <c:size val="3"/>
          <c:spPr>
            <a:solidFill>
              <a:schemeClr val="bg1">
                <a:lumMod val="40000"/>
                <a:lumOff val="60000"/>
              </a:schemeClr>
            </a:solidFill>
            <a:ln w="9525"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Análise!$AA$3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>
              <a:glow rad="139700">
                <a:schemeClr val="bg1">
                  <a:lumMod val="40000"/>
                  <a:lumOff val="60000"/>
                  <a:alpha val="40000"/>
                </a:schemeClr>
              </a:glow>
              <a:outerShdw blurRad="635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marker>
            <c:symbol val="circle"/>
            <c:size val="3"/>
            <c:spPr>
              <a:solidFill>
                <a:schemeClr val="bg1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>
                <a:glow rad="139700">
                  <a:schemeClr val="bg1">
                    <a:lumMod val="40000"/>
                    <a:lumOff val="60000"/>
                    <a:alpha val="40000"/>
                  </a:schemeClr>
                </a:glow>
              </a:effectLst>
            </c:spPr>
          </c:marker>
          <c:cat>
            <c:multiLvlStrRef>
              <c:f>Análise!$Z$4:$Z$15</c:f>
              <c:multiLvlStrCache>
                <c:ptCount val="10"/>
                <c:lvl>
                  <c:pt idx="0">
                    <c:v>01/abr</c:v>
                  </c:pt>
                  <c:pt idx="1">
                    <c:v>02/abr</c:v>
                  </c:pt>
                  <c:pt idx="2">
                    <c:v>03/abr</c:v>
                  </c:pt>
                  <c:pt idx="3">
                    <c:v>04/abr</c:v>
                  </c:pt>
                  <c:pt idx="4">
                    <c:v>05/abr</c:v>
                  </c:pt>
                  <c:pt idx="5">
                    <c:v>06/abr</c:v>
                  </c:pt>
                  <c:pt idx="6">
                    <c:v>07/abr</c:v>
                  </c:pt>
                  <c:pt idx="7">
                    <c:v>08/abr</c:v>
                  </c:pt>
                  <c:pt idx="8">
                    <c:v>09/abr</c:v>
                  </c:pt>
                  <c:pt idx="9">
                    <c:v>10/abr</c:v>
                  </c:pt>
                </c:lvl>
                <c:lvl>
                  <c:pt idx="0">
                    <c:v>abr</c:v>
                  </c:pt>
                </c:lvl>
              </c:multiLvlStrCache>
            </c:multiLvlStrRef>
          </c:cat>
          <c:val>
            <c:numRef>
              <c:f>Análise!$AA$4:$AA$15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6C-468A-8F3A-784D2653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2480"/>
        <c:axId val="559973792"/>
      </c:lineChart>
      <c:catAx>
        <c:axId val="55997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973792"/>
        <c:crosses val="autoZero"/>
        <c:auto val="1"/>
        <c:lblAlgn val="ctr"/>
        <c:lblOffset val="100"/>
        <c:noMultiLvlLbl val="0"/>
      </c:catAx>
      <c:valAx>
        <c:axId val="559973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972480"/>
        <c:crosses val="autoZero"/>
        <c:crossBetween val="between"/>
      </c:valAx>
      <c:spPr>
        <a:noFill/>
        <a:ln>
          <a:noFill/>
        </a:ln>
        <a:effectLst>
          <a:glow rad="482600">
            <a:schemeClr val="bg1">
              <a:lumMod val="20000"/>
              <a:lumOff val="80000"/>
              <a:alpha val="69000"/>
            </a:schemeClr>
          </a:glow>
          <a:softEdge rad="838200"/>
        </a:effectLst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>
      <a:glow rad="101600">
        <a:schemeClr val="bg1">
          <a:lumMod val="40000"/>
          <a:lumOff val="60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chart" Target="../charts/chart2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21</xdr:col>
      <xdr:colOff>66674</xdr:colOff>
      <xdr:row>34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E9616C7-05CD-4044-BBD7-7B72CB9334DE}"/>
            </a:ext>
          </a:extLst>
        </xdr:cNvPr>
        <xdr:cNvSpPr/>
      </xdr:nvSpPr>
      <xdr:spPr>
        <a:xfrm>
          <a:off x="0" y="9525"/>
          <a:ext cx="12868274" cy="6553200"/>
        </a:xfrm>
        <a:prstGeom prst="rect">
          <a:avLst/>
        </a:prstGeom>
        <a:gradFill>
          <a:gsLst>
            <a:gs pos="0">
              <a:schemeClr val="bg1">
                <a:lumMod val="40000"/>
                <a:lumOff val="60000"/>
              </a:schemeClr>
            </a:gs>
            <a:gs pos="100000">
              <a:schemeClr val="bg1">
                <a:lumMod val="5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13546</xdr:colOff>
      <xdr:row>0</xdr:row>
      <xdr:rowOff>28575</xdr:rowOff>
    </xdr:from>
    <xdr:to>
      <xdr:col>21</xdr:col>
      <xdr:colOff>68095</xdr:colOff>
      <xdr:row>34</xdr:row>
      <xdr:rowOff>127905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3B1BB7C3-460A-4C69-89C0-C158F89D6DE1}"/>
            </a:ext>
          </a:extLst>
        </xdr:cNvPr>
        <xdr:cNvGrpSpPr/>
      </xdr:nvGrpSpPr>
      <xdr:grpSpPr>
        <a:xfrm>
          <a:off x="13546" y="28575"/>
          <a:ext cx="12856149" cy="6576330"/>
          <a:chOff x="13546" y="28575"/>
          <a:chExt cx="12856149" cy="657633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9D1FEF10-0B6E-48EA-AACE-10CCF60340EE}"/>
              </a:ext>
            </a:extLst>
          </xdr:cNvPr>
          <xdr:cNvSpPr/>
        </xdr:nvSpPr>
        <xdr:spPr>
          <a:xfrm>
            <a:off x="47625" y="28575"/>
            <a:ext cx="12811125" cy="104905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C6FCBE-9A29-4EC0-AADC-9BB0804FF52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alphaModFix amt="2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52604"/>
          <a:stretch/>
        </xdr:blipFill>
        <xdr:spPr>
          <a:xfrm flipV="1">
            <a:off x="13546" y="1027578"/>
            <a:ext cx="12856149" cy="557732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304800</xdr:colOff>
      <xdr:row>9</xdr:row>
      <xdr:rowOff>9525</xdr:rowOff>
    </xdr:from>
    <xdr:to>
      <xdr:col>20</xdr:col>
      <xdr:colOff>476250</xdr:colOff>
      <xdr:row>19</xdr:row>
      <xdr:rowOff>142875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B8E8951A-DF26-483C-8823-67D76779870B}"/>
            </a:ext>
          </a:extLst>
        </xdr:cNvPr>
        <xdr:cNvSpPr/>
      </xdr:nvSpPr>
      <xdr:spPr>
        <a:xfrm>
          <a:off x="2743200" y="1724025"/>
          <a:ext cx="9925050" cy="2038350"/>
        </a:xfrm>
        <a:prstGeom prst="roundRect">
          <a:avLst>
            <a:gd name="adj" fmla="val 12675"/>
          </a:avLst>
        </a:prstGeom>
        <a:solidFill>
          <a:schemeClr val="bg1">
            <a:lumMod val="60000"/>
            <a:lumOff val="40000"/>
            <a:alpha val="94902"/>
          </a:schemeClr>
        </a:solidFill>
        <a:ln>
          <a:noFill/>
        </a:ln>
        <a:effectLst>
          <a:outerShdw blurRad="63500" sx="101000" sy="101000" algn="ctr" rotWithShape="0">
            <a:prstClr val="black">
              <a:alpha val="6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555880</xdr:colOff>
      <xdr:row>7</xdr:row>
      <xdr:rowOff>40821</xdr:rowOff>
    </xdr:from>
    <xdr:to>
      <xdr:col>28</xdr:col>
      <xdr:colOff>136071</xdr:colOff>
      <xdr:row>14</xdr:row>
      <xdr:rowOff>89571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1E31361D-18DC-4A9B-8544-9BFCB1B0C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3916" y="1374321"/>
          <a:ext cx="1417155" cy="1382250"/>
        </a:xfrm>
        <a:prstGeom prst="rect">
          <a:avLst/>
        </a:prstGeom>
      </xdr:spPr>
    </xdr:pic>
    <xdr:clientData/>
  </xdr:twoCellAnchor>
  <xdr:twoCellAnchor>
    <xdr:from>
      <xdr:col>3</xdr:col>
      <xdr:colOff>492502</xdr:colOff>
      <xdr:row>3</xdr:row>
      <xdr:rowOff>122777</xdr:rowOff>
    </xdr:from>
    <xdr:to>
      <xdr:col>6</xdr:col>
      <xdr:colOff>538614</xdr:colOff>
      <xdr:row>8</xdr:row>
      <xdr:rowOff>54741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1A15EBEB-5CCB-4C4C-9195-D851A98D1CF6}"/>
            </a:ext>
          </a:extLst>
        </xdr:cNvPr>
        <xdr:cNvGrpSpPr/>
      </xdr:nvGrpSpPr>
      <xdr:grpSpPr>
        <a:xfrm>
          <a:off x="2321302" y="694277"/>
          <a:ext cx="1874912" cy="884464"/>
          <a:chOff x="2260230" y="694277"/>
          <a:chExt cx="1861465" cy="88446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F974E18-A3B1-4445-A6B6-E19B6A353D32}"/>
              </a:ext>
            </a:extLst>
          </xdr:cNvPr>
          <xdr:cNvSpPr/>
        </xdr:nvSpPr>
        <xdr:spPr>
          <a:xfrm>
            <a:off x="2260230" y="694277"/>
            <a:ext cx="1835309" cy="884464"/>
          </a:xfrm>
          <a:prstGeom prst="roundRect">
            <a:avLst>
              <a:gd name="adj" fmla="val 12675"/>
            </a:avLst>
          </a:prstGeom>
          <a:solidFill>
            <a:schemeClr val="tx1">
              <a:lumMod val="75000"/>
              <a:lumOff val="25000"/>
              <a:alpha val="94902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B78234D9-FD24-44D0-A474-D46D92B59F1C}"/>
              </a:ext>
            </a:extLst>
          </xdr:cNvPr>
          <xdr:cNvSpPr txBox="1"/>
        </xdr:nvSpPr>
        <xdr:spPr>
          <a:xfrm>
            <a:off x="2440507" y="738146"/>
            <a:ext cx="1681188" cy="2811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chemeClr val="bg1">
                    <a:lumMod val="40000"/>
                    <a:lumOff val="60000"/>
                  </a:schemeClr>
                </a:solidFill>
                <a:latin typeface="Eras Medium ITC" panose="020B0602030504020804" pitchFamily="34" charset="0"/>
              </a:rPr>
              <a:t>QTD.</a:t>
            </a:r>
            <a:r>
              <a:rPr lang="en-US" sz="1000" b="1" baseline="0">
                <a:solidFill>
                  <a:schemeClr val="bg1">
                    <a:lumMod val="40000"/>
                    <a:lumOff val="60000"/>
                  </a:schemeClr>
                </a:solidFill>
                <a:latin typeface="Eras Medium ITC" panose="020B0602030504020804" pitchFamily="34" charset="0"/>
              </a:rPr>
              <a:t> ACIMA DO PRAZO</a:t>
            </a:r>
            <a:endParaRPr lang="en-US" sz="1000" b="1">
              <a:solidFill>
                <a:schemeClr val="bg1">
                  <a:lumMod val="40000"/>
                  <a:lumOff val="60000"/>
                </a:schemeClr>
              </a:solidFill>
              <a:latin typeface="Eras Medium ITC" panose="020B0602030504020804" pitchFamily="34" charset="0"/>
            </a:endParaRPr>
          </a:p>
        </xdr:txBody>
      </xdr:sp>
      <xdr:sp macro="" textlink="Análise!C4">
        <xdr:nvSpPr>
          <xdr:cNvPr id="31" name="CaixaDeTexto 30">
            <a:extLst>
              <a:ext uri="{FF2B5EF4-FFF2-40B4-BE49-F238E27FC236}">
                <a16:creationId xmlns:a16="http://schemas.microsoft.com/office/drawing/2014/main" id="{DCE7A2F1-B80E-4B90-8F1D-FB6CBF77698E}"/>
              </a:ext>
            </a:extLst>
          </xdr:cNvPr>
          <xdr:cNvSpPr txBox="1"/>
        </xdr:nvSpPr>
        <xdr:spPr>
          <a:xfrm>
            <a:off x="3127963" y="1057433"/>
            <a:ext cx="822832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8EC0A678-2213-4B9B-A1F8-416A1C588D3D}" type="TxLink">
              <a:rPr lang="en-US" sz="2000" b="0" i="0" u="none" strike="noStrike">
                <a:solidFill>
                  <a:schemeClr val="bg1">
                    <a:lumMod val="20000"/>
                    <a:lumOff val="80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rPr>
              <a:pPr marL="0" indent="0" algn="r"/>
              <a:t>39</a:t>
            </a:fld>
            <a:endParaRPr lang="pt-BR" sz="2000" b="0" i="0" u="none" strike="noStrike">
              <a:solidFill>
                <a:schemeClr val="bg1">
                  <a:lumMod val="20000"/>
                  <a:lumOff val="80000"/>
                </a:schemeClr>
              </a:solidFill>
              <a:latin typeface="Eras Medium ITC" panose="020B06020305040208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148164</xdr:colOff>
      <xdr:row>3</xdr:row>
      <xdr:rowOff>122777</xdr:rowOff>
    </xdr:from>
    <xdr:to>
      <xdr:col>10</xdr:col>
      <xdr:colOff>168121</xdr:colOff>
      <xdr:row>8</xdr:row>
      <xdr:rowOff>54741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F8C9D057-967D-4272-9FB8-F5C8EBE1B66D}"/>
            </a:ext>
          </a:extLst>
        </xdr:cNvPr>
        <xdr:cNvGrpSpPr/>
      </xdr:nvGrpSpPr>
      <xdr:grpSpPr>
        <a:xfrm>
          <a:off x="4415364" y="694277"/>
          <a:ext cx="1848757" cy="884464"/>
          <a:chOff x="4336363" y="694277"/>
          <a:chExt cx="1835309" cy="884464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683B7748-76F9-4A72-99A1-7E5867EBEA40}"/>
              </a:ext>
            </a:extLst>
          </xdr:cNvPr>
          <xdr:cNvSpPr/>
        </xdr:nvSpPr>
        <xdr:spPr>
          <a:xfrm>
            <a:off x="4336363" y="694277"/>
            <a:ext cx="1835309" cy="884464"/>
          </a:xfrm>
          <a:prstGeom prst="roundRect">
            <a:avLst>
              <a:gd name="adj" fmla="val 12675"/>
            </a:avLst>
          </a:prstGeom>
          <a:solidFill>
            <a:schemeClr val="tx1">
              <a:lumMod val="75000"/>
              <a:lumOff val="25000"/>
              <a:alpha val="94902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DF653315-1AB5-4CDF-9F21-A3D64DD46D2E}"/>
              </a:ext>
            </a:extLst>
          </xdr:cNvPr>
          <xdr:cNvSpPr txBox="1"/>
        </xdr:nvSpPr>
        <xdr:spPr>
          <a:xfrm>
            <a:off x="4584786" y="765360"/>
            <a:ext cx="1554315" cy="3017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chemeClr val="bg1">
                    <a:lumMod val="40000"/>
                    <a:lumOff val="60000"/>
                  </a:schemeClr>
                </a:solidFill>
                <a:latin typeface="Eras Medium ITC" panose="020B0602030504020804" pitchFamily="34" charset="0"/>
              </a:rPr>
              <a:t>% ACIMA DO PRAZO</a:t>
            </a:r>
          </a:p>
        </xdr:txBody>
      </xdr:sp>
      <xdr:sp macro="" textlink="Análise!E4">
        <xdr:nvSpPr>
          <xdr:cNvPr id="32" name="CaixaDeTexto 31">
            <a:extLst>
              <a:ext uri="{FF2B5EF4-FFF2-40B4-BE49-F238E27FC236}">
                <a16:creationId xmlns:a16="http://schemas.microsoft.com/office/drawing/2014/main" id="{243D160C-AED1-4697-81B8-08131CF2D253}"/>
              </a:ext>
            </a:extLst>
          </xdr:cNvPr>
          <xdr:cNvSpPr txBox="1"/>
        </xdr:nvSpPr>
        <xdr:spPr>
          <a:xfrm>
            <a:off x="5057371" y="1057433"/>
            <a:ext cx="9944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BB06091F-14D8-49FA-B3F9-52C1DA9EA8F7}" type="TxLink">
              <a:rPr lang="en-US" sz="2000" b="0" i="0" u="none" strike="noStrike">
                <a:solidFill>
                  <a:schemeClr val="bg1">
                    <a:lumMod val="20000"/>
                    <a:lumOff val="80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rPr>
              <a:pPr marL="0" indent="0" algn="r"/>
              <a:t>23,6%</a:t>
            </a:fld>
            <a:endParaRPr lang="pt-BR" sz="2000" b="0" i="0" u="none" strike="noStrike">
              <a:solidFill>
                <a:schemeClr val="bg1">
                  <a:lumMod val="20000"/>
                  <a:lumOff val="80000"/>
                </a:schemeClr>
              </a:solidFill>
              <a:latin typeface="Eras Medium ITC" panose="020B06020305040208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416148</xdr:colOff>
      <xdr:row>3</xdr:row>
      <xdr:rowOff>122777</xdr:rowOff>
    </xdr:from>
    <xdr:to>
      <xdr:col>13</xdr:col>
      <xdr:colOff>436104</xdr:colOff>
      <xdr:row>8</xdr:row>
      <xdr:rowOff>54741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853F7D78-AC41-4318-BA41-B4196168B116}"/>
            </a:ext>
          </a:extLst>
        </xdr:cNvPr>
        <xdr:cNvGrpSpPr/>
      </xdr:nvGrpSpPr>
      <xdr:grpSpPr>
        <a:xfrm>
          <a:off x="6512148" y="694277"/>
          <a:ext cx="1848756" cy="884464"/>
          <a:chOff x="6419699" y="694277"/>
          <a:chExt cx="1835309" cy="88446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200098AA-9D4D-4546-A55A-DCA029151B9D}"/>
              </a:ext>
            </a:extLst>
          </xdr:cNvPr>
          <xdr:cNvSpPr/>
        </xdr:nvSpPr>
        <xdr:spPr>
          <a:xfrm>
            <a:off x="6419699" y="694277"/>
            <a:ext cx="1835309" cy="884464"/>
          </a:xfrm>
          <a:prstGeom prst="roundRect">
            <a:avLst>
              <a:gd name="adj" fmla="val 12675"/>
            </a:avLst>
          </a:prstGeom>
          <a:solidFill>
            <a:schemeClr val="tx1">
              <a:lumMod val="75000"/>
              <a:lumOff val="25000"/>
              <a:alpha val="94902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8F2768E4-148F-47F4-9E28-547261B88186}"/>
              </a:ext>
            </a:extLst>
          </xdr:cNvPr>
          <xdr:cNvSpPr txBox="1"/>
        </xdr:nvSpPr>
        <xdr:spPr>
          <a:xfrm>
            <a:off x="6642640" y="778967"/>
            <a:ext cx="1282467" cy="278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chemeClr val="bg1">
                    <a:lumMod val="40000"/>
                    <a:lumOff val="60000"/>
                  </a:schemeClr>
                </a:solidFill>
                <a:latin typeface="Eras Medium ITC" panose="020B0602030504020804" pitchFamily="34" charset="0"/>
              </a:rPr>
              <a:t>QTD. PENDÊNCIAS</a:t>
            </a:r>
          </a:p>
        </xdr:txBody>
      </xdr:sp>
      <xdr:sp macro="" textlink="Análise!G4">
        <xdr:nvSpPr>
          <xdr:cNvPr id="33" name="CaixaDeTexto 32">
            <a:extLst>
              <a:ext uri="{FF2B5EF4-FFF2-40B4-BE49-F238E27FC236}">
                <a16:creationId xmlns:a16="http://schemas.microsoft.com/office/drawing/2014/main" id="{891A448B-FD37-4AF0-B4E0-2FB59468CA26}"/>
              </a:ext>
            </a:extLst>
          </xdr:cNvPr>
          <xdr:cNvSpPr txBox="1"/>
        </xdr:nvSpPr>
        <xdr:spPr>
          <a:xfrm>
            <a:off x="7337215" y="1057433"/>
            <a:ext cx="82283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6C44D659-1A54-4998-A424-5B59DF3EE068}" type="TxLink">
              <a:rPr lang="en-US" sz="2000" b="0" i="0" u="none" strike="noStrike">
                <a:solidFill>
                  <a:schemeClr val="bg1">
                    <a:lumMod val="20000"/>
                    <a:lumOff val="80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rPr>
              <a:pPr marL="0" indent="0" algn="r"/>
              <a:t>78</a:t>
            </a:fld>
            <a:endParaRPr lang="pt-BR" sz="2000" b="0" i="0" u="none" strike="noStrike">
              <a:solidFill>
                <a:schemeClr val="bg1">
                  <a:lumMod val="20000"/>
                  <a:lumOff val="80000"/>
                </a:schemeClr>
              </a:solidFill>
              <a:latin typeface="Eras Medium ITC" panose="020B06020305040208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71809</xdr:colOff>
      <xdr:row>3</xdr:row>
      <xdr:rowOff>122777</xdr:rowOff>
    </xdr:from>
    <xdr:to>
      <xdr:col>17</xdr:col>
      <xdr:colOff>91766</xdr:colOff>
      <xdr:row>8</xdr:row>
      <xdr:rowOff>54741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B791DB66-9EAB-4A36-82A9-8BB1E6FC3F5E}"/>
            </a:ext>
          </a:extLst>
        </xdr:cNvPr>
        <xdr:cNvGrpSpPr/>
      </xdr:nvGrpSpPr>
      <xdr:grpSpPr>
        <a:xfrm>
          <a:off x="8606209" y="694277"/>
          <a:ext cx="1848757" cy="884464"/>
          <a:chOff x="8495831" y="694277"/>
          <a:chExt cx="1835310" cy="884464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A1A7CB8-E15D-41A5-990F-BE04F36265A9}"/>
              </a:ext>
            </a:extLst>
          </xdr:cNvPr>
          <xdr:cNvSpPr/>
        </xdr:nvSpPr>
        <xdr:spPr>
          <a:xfrm>
            <a:off x="8495831" y="694277"/>
            <a:ext cx="1835310" cy="884464"/>
          </a:xfrm>
          <a:prstGeom prst="roundRect">
            <a:avLst>
              <a:gd name="adj" fmla="val 12675"/>
            </a:avLst>
          </a:prstGeom>
          <a:solidFill>
            <a:schemeClr val="tx1">
              <a:lumMod val="75000"/>
              <a:lumOff val="25000"/>
              <a:alpha val="94902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F86E8938-9C3B-43C0-BF15-655D6486D0D8}"/>
              </a:ext>
            </a:extLst>
          </xdr:cNvPr>
          <xdr:cNvSpPr txBox="1"/>
        </xdr:nvSpPr>
        <xdr:spPr>
          <a:xfrm>
            <a:off x="8711678" y="724539"/>
            <a:ext cx="1289671" cy="278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chemeClr val="bg1">
                    <a:lumMod val="40000"/>
                    <a:lumOff val="60000"/>
                  </a:schemeClr>
                </a:solidFill>
                <a:latin typeface="Eras Medium ITC" panose="020B0602030504020804" pitchFamily="34" charset="0"/>
              </a:rPr>
              <a:t>% DE PENDÊNCIAS</a:t>
            </a:r>
          </a:p>
        </xdr:txBody>
      </xdr:sp>
      <xdr:sp macro="" textlink="Análise!I4">
        <xdr:nvSpPr>
          <xdr:cNvPr id="34" name="CaixaDeTexto 33">
            <a:extLst>
              <a:ext uri="{FF2B5EF4-FFF2-40B4-BE49-F238E27FC236}">
                <a16:creationId xmlns:a16="http://schemas.microsoft.com/office/drawing/2014/main" id="{1C4B12EF-37A7-44D2-95BA-F68E9FDF05B7}"/>
              </a:ext>
            </a:extLst>
          </xdr:cNvPr>
          <xdr:cNvSpPr txBox="1"/>
        </xdr:nvSpPr>
        <xdr:spPr>
          <a:xfrm>
            <a:off x="9251958" y="1057433"/>
            <a:ext cx="1016316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1A1EA186-6844-4A31-A204-28DD95F1A03C}" type="TxLink">
              <a:rPr lang="en-US" sz="2000" b="0" i="0" u="none" strike="noStrike">
                <a:solidFill>
                  <a:schemeClr val="bg1">
                    <a:lumMod val="20000"/>
                    <a:lumOff val="80000"/>
                  </a:schemeClr>
                </a:solidFill>
                <a:latin typeface="Eras Medium ITC" panose="020B0602030504020804" pitchFamily="34" charset="0"/>
                <a:ea typeface="+mn-ea"/>
                <a:cs typeface="+mn-cs"/>
              </a:rPr>
              <a:pPr marL="0" indent="0" algn="r"/>
              <a:t>47,3%</a:t>
            </a:fld>
            <a:endParaRPr lang="pt-BR" sz="2000" b="0" i="0" u="none" strike="noStrike">
              <a:solidFill>
                <a:schemeClr val="bg1">
                  <a:lumMod val="20000"/>
                  <a:lumOff val="80000"/>
                </a:schemeClr>
              </a:solidFill>
              <a:latin typeface="Eras Medium ITC" panose="020B06020305040208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361950</xdr:colOff>
      <xdr:row>10</xdr:row>
      <xdr:rowOff>85725</xdr:rowOff>
    </xdr:from>
    <xdr:to>
      <xdr:col>13</xdr:col>
      <xdr:colOff>163285</xdr:colOff>
      <xdr:row>18</xdr:row>
      <xdr:rowOff>68037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70D55822-B17C-461A-BB7C-D2096D5E2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190498</xdr:colOff>
      <xdr:row>20</xdr:row>
      <xdr:rowOff>66675</xdr:rowOff>
    </xdr:from>
    <xdr:to>
      <xdr:col>6</xdr:col>
      <xdr:colOff>508747</xdr:colOff>
      <xdr:row>33</xdr:row>
      <xdr:rowOff>171451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265FB3F5-46AB-4329-B16A-70DC34C54468}"/>
            </a:ext>
          </a:extLst>
        </xdr:cNvPr>
        <xdr:cNvSpPr/>
      </xdr:nvSpPr>
      <xdr:spPr>
        <a:xfrm>
          <a:off x="190498" y="3876675"/>
          <a:ext cx="3975849" cy="2581276"/>
        </a:xfrm>
        <a:prstGeom prst="roundRect">
          <a:avLst>
            <a:gd name="adj" fmla="val 12675"/>
          </a:avLst>
        </a:prstGeom>
        <a:solidFill>
          <a:schemeClr val="bg1">
            <a:lumMod val="60000"/>
            <a:lumOff val="40000"/>
            <a:alpha val="94902"/>
          </a:schemeClr>
        </a:solidFill>
        <a:ln>
          <a:noFill/>
        </a:ln>
        <a:effectLst>
          <a:outerShdw blurRad="63500" sx="101000" sy="101000" algn="ctr" rotWithShape="0">
            <a:prstClr val="black">
              <a:alpha val="6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424161</xdr:colOff>
      <xdr:row>9</xdr:row>
      <xdr:rowOff>87399</xdr:rowOff>
    </xdr:from>
    <xdr:to>
      <xdr:col>16</xdr:col>
      <xdr:colOff>353786</xdr:colOff>
      <xdr:row>11</xdr:row>
      <xdr:rowOff>61656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681A937B-3D49-41FD-A411-3C72AFF62BB7}"/>
            </a:ext>
          </a:extLst>
        </xdr:cNvPr>
        <xdr:cNvSpPr txBox="1"/>
      </xdr:nvSpPr>
      <xdr:spPr>
        <a:xfrm>
          <a:off x="8348961" y="1801899"/>
          <a:ext cx="1758425" cy="355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0000"/>
                  <a:lumOff val="10000"/>
                </a:schemeClr>
              </a:solidFill>
              <a:latin typeface="Eras Medium ITC" panose="020B0602030504020804" pitchFamily="34" charset="0"/>
            </a:rPr>
            <a:t>VISÃO POR STATUS</a:t>
          </a:r>
        </a:p>
      </xdr:txBody>
    </xdr:sp>
    <xdr:clientData/>
  </xdr:twoCellAnchor>
  <xdr:twoCellAnchor>
    <xdr:from>
      <xdr:col>13</xdr:col>
      <xdr:colOff>223291</xdr:colOff>
      <xdr:row>10</xdr:row>
      <xdr:rowOff>136752</xdr:rowOff>
    </xdr:from>
    <xdr:to>
      <xdr:col>13</xdr:col>
      <xdr:colOff>223291</xdr:colOff>
      <xdr:row>18</xdr:row>
      <xdr:rowOff>23482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4D498281-0458-4050-86EC-0AD1D7320C35}"/>
            </a:ext>
          </a:extLst>
        </xdr:cNvPr>
        <xdr:cNvCxnSpPr/>
      </xdr:nvCxnSpPr>
      <xdr:spPr>
        <a:xfrm>
          <a:off x="8148091" y="2041752"/>
          <a:ext cx="0" cy="141073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546698</xdr:colOff>
      <xdr:row>9</xdr:row>
      <xdr:rowOff>31610</xdr:rowOff>
    </xdr:from>
    <xdr:to>
      <xdr:col>8</xdr:col>
      <xdr:colOff>409008</xdr:colOff>
      <xdr:row>11</xdr:row>
      <xdr:rowOff>5867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DB9A7E5D-7A5B-420B-8C89-A0D5EFAB2B41}"/>
            </a:ext>
          </a:extLst>
        </xdr:cNvPr>
        <xdr:cNvSpPr txBox="1"/>
      </xdr:nvSpPr>
      <xdr:spPr>
        <a:xfrm>
          <a:off x="2985098" y="1746110"/>
          <a:ext cx="2300710" cy="355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0000"/>
                  <a:lumOff val="10000"/>
                </a:schemeClr>
              </a:solidFill>
              <a:latin typeface="Eras Medium ITC" panose="020B0602030504020804" pitchFamily="34" charset="0"/>
            </a:rPr>
            <a:t>EVOLUÇÃO DIÁRIA</a:t>
          </a:r>
        </a:p>
      </xdr:txBody>
    </xdr:sp>
    <xdr:clientData/>
  </xdr:twoCellAnchor>
  <xdr:twoCellAnchor>
    <xdr:from>
      <xdr:col>0</xdr:col>
      <xdr:colOff>224518</xdr:colOff>
      <xdr:row>3</xdr:row>
      <xdr:rowOff>122777</xdr:rowOff>
    </xdr:from>
    <xdr:to>
      <xdr:col>3</xdr:col>
      <xdr:colOff>244475</xdr:colOff>
      <xdr:row>8</xdr:row>
      <xdr:rowOff>54741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8779C4F8-FE56-440C-A94E-6471D8CC81FA}"/>
            </a:ext>
          </a:extLst>
        </xdr:cNvPr>
        <xdr:cNvGrpSpPr/>
      </xdr:nvGrpSpPr>
      <xdr:grpSpPr>
        <a:xfrm>
          <a:off x="224518" y="694277"/>
          <a:ext cx="1848757" cy="884464"/>
          <a:chOff x="176893" y="694277"/>
          <a:chExt cx="1835310" cy="88446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14CE23A-5C7E-4086-A539-9BF40A6738AA}"/>
              </a:ext>
            </a:extLst>
          </xdr:cNvPr>
          <xdr:cNvSpPr/>
        </xdr:nvSpPr>
        <xdr:spPr>
          <a:xfrm>
            <a:off x="176893" y="694277"/>
            <a:ext cx="1835310" cy="884464"/>
          </a:xfrm>
          <a:prstGeom prst="roundRect">
            <a:avLst>
              <a:gd name="adj" fmla="val 12675"/>
            </a:avLst>
          </a:prstGeom>
          <a:solidFill>
            <a:schemeClr val="tx1">
              <a:lumMod val="75000"/>
              <a:lumOff val="25000"/>
              <a:alpha val="94902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DEC67B4C-E54B-497B-BAE7-2F78591281B7}"/>
              </a:ext>
            </a:extLst>
          </xdr:cNvPr>
          <xdr:cNvSpPr txBox="1"/>
        </xdr:nvSpPr>
        <xdr:spPr>
          <a:xfrm>
            <a:off x="425897" y="765361"/>
            <a:ext cx="1267237" cy="278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chemeClr val="bg1">
                    <a:lumMod val="40000"/>
                    <a:lumOff val="60000"/>
                  </a:schemeClr>
                </a:solidFill>
                <a:latin typeface="Eras Medium ITC" panose="020B0602030504020804" pitchFamily="34" charset="0"/>
              </a:rPr>
              <a:t>QTD.</a:t>
            </a:r>
            <a:r>
              <a:rPr lang="en-US" sz="1000" b="1" baseline="0">
                <a:solidFill>
                  <a:schemeClr val="bg1">
                    <a:lumMod val="40000"/>
                    <a:lumOff val="60000"/>
                  </a:schemeClr>
                </a:solidFill>
                <a:latin typeface="Eras Medium ITC" panose="020B0602030504020804" pitchFamily="34" charset="0"/>
              </a:rPr>
              <a:t> DEMANDAS</a:t>
            </a:r>
            <a:endParaRPr lang="en-US" sz="1000" b="1">
              <a:solidFill>
                <a:schemeClr val="bg1">
                  <a:lumMod val="40000"/>
                  <a:lumOff val="60000"/>
                </a:schemeClr>
              </a:solidFill>
              <a:latin typeface="Eras Medium ITC" panose="020B0602030504020804" pitchFamily="34" charset="0"/>
            </a:endParaRPr>
          </a:p>
        </xdr:txBody>
      </xdr:sp>
      <xdr:sp macro="" textlink="Análise!A4">
        <xdr:nvSpPr>
          <xdr:cNvPr id="25" name="CaixaDeTexto 24">
            <a:extLst>
              <a:ext uri="{FF2B5EF4-FFF2-40B4-BE49-F238E27FC236}">
                <a16:creationId xmlns:a16="http://schemas.microsoft.com/office/drawing/2014/main" id="{3C4FF96F-D552-44E1-8CC7-C07D7A0C2606}"/>
              </a:ext>
            </a:extLst>
          </xdr:cNvPr>
          <xdr:cNvSpPr txBox="1"/>
        </xdr:nvSpPr>
        <xdr:spPr>
          <a:xfrm>
            <a:off x="1067761" y="1057433"/>
            <a:ext cx="815628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2A3F1312-5BC1-4B34-8E2E-227FFB915934}" type="TxLink">
              <a:rPr lang="en-US" sz="2000" b="0" i="0" u="none" strike="noStrike">
                <a:solidFill>
                  <a:schemeClr val="bg1">
                    <a:lumMod val="20000"/>
                    <a:lumOff val="80000"/>
                  </a:schemeClr>
                </a:solidFill>
                <a:latin typeface="Eras Medium ITC" panose="020B0602030504020804" pitchFamily="34" charset="0"/>
              </a:rPr>
              <a:pPr algn="r"/>
              <a:t>165</a:t>
            </a:fld>
            <a:endParaRPr lang="pt-BR" sz="2000">
              <a:solidFill>
                <a:schemeClr val="bg1">
                  <a:lumMod val="20000"/>
                  <a:lumOff val="80000"/>
                </a:schemeClr>
              </a:solidFill>
              <a:latin typeface="Eras Medium ITC" panose="020B0602030504020804" pitchFamily="34" charset="0"/>
            </a:endParaRPr>
          </a:p>
        </xdr:txBody>
      </xdr:sp>
    </xdr:grpSp>
    <xdr:clientData/>
  </xdr:twoCellAnchor>
  <xdr:twoCellAnchor>
    <xdr:from>
      <xdr:col>13</xdr:col>
      <xdr:colOff>548368</xdr:colOff>
      <xdr:row>10</xdr:row>
      <xdr:rowOff>152400</xdr:rowOff>
    </xdr:from>
    <xdr:to>
      <xdr:col>20</xdr:col>
      <xdr:colOff>295275</xdr:colOff>
      <xdr:row>18</xdr:row>
      <xdr:rowOff>114299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FB99ADF6-D358-476E-943D-E57C48579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403410</xdr:colOff>
      <xdr:row>20</xdr:row>
      <xdr:rowOff>126145</xdr:rowOff>
    </xdr:from>
    <xdr:to>
      <xdr:col>4</xdr:col>
      <xdr:colOff>265721</xdr:colOff>
      <xdr:row>22</xdr:row>
      <xdr:rowOff>100402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295CF2F8-8E58-402C-8521-77DCE4A38608}"/>
            </a:ext>
          </a:extLst>
        </xdr:cNvPr>
        <xdr:cNvSpPr txBox="1"/>
      </xdr:nvSpPr>
      <xdr:spPr>
        <a:xfrm>
          <a:off x="403410" y="3936145"/>
          <a:ext cx="2300711" cy="355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0000"/>
                  <a:lumOff val="10000"/>
                </a:schemeClr>
              </a:solidFill>
              <a:latin typeface="Eras Medium ITC" panose="020B0602030504020804" pitchFamily="34" charset="0"/>
            </a:rPr>
            <a:t>VISÃO POR DEMANDA</a:t>
          </a:r>
        </a:p>
      </xdr:txBody>
    </xdr:sp>
    <xdr:clientData/>
  </xdr:twoCellAnchor>
  <xdr:twoCellAnchor>
    <xdr:from>
      <xdr:col>7</xdr:col>
      <xdr:colOff>19050</xdr:colOff>
      <xdr:row>20</xdr:row>
      <xdr:rowOff>38100</xdr:rowOff>
    </xdr:from>
    <xdr:to>
      <xdr:col>20</xdr:col>
      <xdr:colOff>489857</xdr:colOff>
      <xdr:row>33</xdr:row>
      <xdr:rowOff>162605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448E218F-C34A-444B-B4A6-DB5E8E1F4D1F}"/>
            </a:ext>
          </a:extLst>
        </xdr:cNvPr>
        <xdr:cNvSpPr/>
      </xdr:nvSpPr>
      <xdr:spPr>
        <a:xfrm>
          <a:off x="4286250" y="3848100"/>
          <a:ext cx="8395607" cy="2601005"/>
        </a:xfrm>
        <a:prstGeom prst="roundRect">
          <a:avLst>
            <a:gd name="adj" fmla="val 12675"/>
          </a:avLst>
        </a:prstGeom>
        <a:solidFill>
          <a:schemeClr val="bg1">
            <a:lumMod val="60000"/>
            <a:lumOff val="40000"/>
            <a:alpha val="94902"/>
          </a:schemeClr>
        </a:solidFill>
        <a:ln>
          <a:noFill/>
        </a:ln>
        <a:effectLst>
          <a:outerShdw blurRad="63500" sx="101000" sy="101000" algn="ctr" rotWithShape="0">
            <a:prstClr val="black">
              <a:alpha val="6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274865</xdr:colOff>
      <xdr:row>20</xdr:row>
      <xdr:rowOff>99491</xdr:rowOff>
    </xdr:from>
    <xdr:to>
      <xdr:col>11</xdr:col>
      <xdr:colOff>137177</xdr:colOff>
      <xdr:row>22</xdr:row>
      <xdr:rowOff>73748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F98EC343-A570-4697-A7DC-968AFE3B5AAB}"/>
            </a:ext>
          </a:extLst>
        </xdr:cNvPr>
        <xdr:cNvSpPr txBox="1"/>
      </xdr:nvSpPr>
      <xdr:spPr>
        <a:xfrm>
          <a:off x="4542065" y="3909491"/>
          <a:ext cx="2300712" cy="355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0000"/>
                  <a:lumOff val="10000"/>
                </a:schemeClr>
              </a:solidFill>
              <a:latin typeface="Eras Medium ITC" panose="020B0602030504020804" pitchFamily="34" charset="0"/>
            </a:rPr>
            <a:t>VISÃO POR TÉCNICO</a:t>
          </a:r>
        </a:p>
      </xdr:txBody>
    </xdr:sp>
    <xdr:clientData/>
  </xdr:twoCellAnchor>
  <xdr:twoCellAnchor>
    <xdr:from>
      <xdr:col>0</xdr:col>
      <xdr:colOff>250371</xdr:colOff>
      <xdr:row>21</xdr:row>
      <xdr:rowOff>159203</xdr:rowOff>
    </xdr:from>
    <xdr:to>
      <xdr:col>6</xdr:col>
      <xdr:colOff>428625</xdr:colOff>
      <xdr:row>33</xdr:row>
      <xdr:rowOff>63953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C7745D49-079B-4BF2-B83E-5A2DE56D9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161925</xdr:colOff>
      <xdr:row>21</xdr:row>
      <xdr:rowOff>170090</xdr:rowOff>
    </xdr:from>
    <xdr:to>
      <xdr:col>20</xdr:col>
      <xdr:colOff>476249</xdr:colOff>
      <xdr:row>32</xdr:row>
      <xdr:rowOff>151040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93F37EA0-30BC-4EB5-97C9-86DD52827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157529</xdr:colOff>
      <xdr:row>4</xdr:row>
      <xdr:rowOff>36636</xdr:rowOff>
    </xdr:from>
    <xdr:to>
      <xdr:col>2</xdr:col>
      <xdr:colOff>267432</xdr:colOff>
      <xdr:row>8</xdr:row>
      <xdr:rowOff>73270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0373B28-8F54-41C2-8995-9C3E281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200211</xdr:colOff>
      <xdr:row>0</xdr:row>
      <xdr:rowOff>89382</xdr:rowOff>
    </xdr:from>
    <xdr:to>
      <xdr:col>11</xdr:col>
      <xdr:colOff>406748</xdr:colOff>
      <xdr:row>3</xdr:row>
      <xdr:rowOff>43042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6CDEBD6-CE2D-46B3-AFF6-6B7C32CC70FB}"/>
            </a:ext>
          </a:extLst>
        </xdr:cNvPr>
        <xdr:cNvSpPr txBox="1"/>
      </xdr:nvSpPr>
      <xdr:spPr>
        <a:xfrm>
          <a:off x="200211" y="89382"/>
          <a:ext cx="6942073" cy="525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tx2">
                  <a:lumMod val="90000"/>
                  <a:lumOff val="10000"/>
                </a:schemeClr>
              </a:solidFill>
              <a:latin typeface="Eras Medium ITC" panose="020B0602030504020804" pitchFamily="34" charset="0"/>
            </a:rPr>
            <a:t>Acompanhamento </a:t>
          </a:r>
          <a:r>
            <a:rPr lang="en-US" sz="2400" b="1">
              <a:solidFill>
                <a:schemeClr val="bg1">
                  <a:lumMod val="50000"/>
                </a:schemeClr>
              </a:solidFill>
              <a:latin typeface="Eras Medium ITC" panose="020B0602030504020804" pitchFamily="34" charset="0"/>
            </a:rPr>
            <a:t>Diário de Demandas</a:t>
          </a:r>
        </a:p>
      </xdr:txBody>
    </xdr:sp>
    <xdr:clientData/>
  </xdr:twoCellAnchor>
  <xdr:twoCellAnchor>
    <xdr:from>
      <xdr:col>3</xdr:col>
      <xdr:colOff>483054</xdr:colOff>
      <xdr:row>3</xdr:row>
      <xdr:rowOff>176893</xdr:rowOff>
    </xdr:from>
    <xdr:to>
      <xdr:col>5</xdr:col>
      <xdr:colOff>523875</xdr:colOff>
      <xdr:row>8</xdr:row>
      <xdr:rowOff>27214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DAD5ED5B-770F-4305-9802-B744C0D2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219077</xdr:colOff>
      <xdr:row>8</xdr:row>
      <xdr:rowOff>159203</xdr:rowOff>
    </xdr:from>
    <xdr:to>
      <xdr:col>4</xdr:col>
      <xdr:colOff>190500</xdr:colOff>
      <xdr:row>19</xdr:row>
      <xdr:rowOff>133350</xdr:rowOff>
    </xdr:to>
    <xdr:sp macro="" textlink="">
      <xdr:nvSpPr>
        <xdr:cNvPr id="65" name="Retângulo: Cantos Arredondados 64">
          <a:extLst>
            <a:ext uri="{FF2B5EF4-FFF2-40B4-BE49-F238E27FC236}">
              <a16:creationId xmlns:a16="http://schemas.microsoft.com/office/drawing/2014/main" id="{D6EB7433-9A20-443B-BDCD-34482122277C}"/>
            </a:ext>
          </a:extLst>
        </xdr:cNvPr>
        <xdr:cNvSpPr/>
      </xdr:nvSpPr>
      <xdr:spPr>
        <a:xfrm>
          <a:off x="219077" y="1683203"/>
          <a:ext cx="2409823" cy="2069647"/>
        </a:xfrm>
        <a:prstGeom prst="roundRect">
          <a:avLst>
            <a:gd name="adj" fmla="val 12675"/>
          </a:avLst>
        </a:prstGeom>
        <a:solidFill>
          <a:schemeClr val="bg1">
            <a:alpha val="94902"/>
          </a:schemeClr>
        </a:solidFill>
        <a:ln>
          <a:noFill/>
        </a:ln>
        <a:effectLst>
          <a:outerShdw blurRad="63500" sx="101000" sy="101000" algn="ctr" rotWithShape="0">
            <a:prstClr val="black">
              <a:alpha val="6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238125</xdr:colOff>
      <xdr:row>9</xdr:row>
      <xdr:rowOff>151039</xdr:rowOff>
    </xdr:from>
    <xdr:to>
      <xdr:col>4</xdr:col>
      <xdr:colOff>161925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0" name="Técnico">
              <a:extLst>
                <a:ext uri="{FF2B5EF4-FFF2-40B4-BE49-F238E27FC236}">
                  <a16:creationId xmlns:a16="http://schemas.microsoft.com/office/drawing/2014/main" id="{6117D978-2286-4BB2-BFD6-1CD0481FE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écni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865539"/>
              <a:ext cx="2362200" cy="953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302347</xdr:colOff>
      <xdr:row>8</xdr:row>
      <xdr:rowOff>170965</xdr:rowOff>
    </xdr:from>
    <xdr:to>
      <xdr:col>2</xdr:col>
      <xdr:colOff>552449</xdr:colOff>
      <xdr:row>10</xdr:row>
      <xdr:rowOff>57150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70869865-2E60-4217-A3B3-5AAC72A2E48C}"/>
            </a:ext>
          </a:extLst>
        </xdr:cNvPr>
        <xdr:cNvSpPr txBox="1"/>
      </xdr:nvSpPr>
      <xdr:spPr>
        <a:xfrm>
          <a:off x="302347" y="1694965"/>
          <a:ext cx="1469302" cy="26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/>
              </a:solidFill>
              <a:latin typeface="Eras Medium ITC" panose="020B0602030504020804" pitchFamily="34" charset="0"/>
            </a:rPr>
            <a:t>EQUIPE de</a:t>
          </a:r>
          <a:r>
            <a:rPr lang="en-US" sz="1100" b="1" baseline="0">
              <a:solidFill>
                <a:schemeClr val="tx2"/>
              </a:solidFill>
              <a:latin typeface="Eras Medium ITC" panose="020B0602030504020804" pitchFamily="34" charset="0"/>
            </a:rPr>
            <a:t> SSMA</a:t>
          </a:r>
          <a:endParaRPr lang="en-US" sz="1100" b="1">
            <a:solidFill>
              <a:schemeClr val="tx2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 editAs="oneCell">
    <xdr:from>
      <xdr:col>17</xdr:col>
      <xdr:colOff>449358</xdr:colOff>
      <xdr:row>0</xdr:row>
      <xdr:rowOff>68358</xdr:rowOff>
    </xdr:from>
    <xdr:to>
      <xdr:col>20</xdr:col>
      <xdr:colOff>593345</xdr:colOff>
      <xdr:row>14</xdr:row>
      <xdr:rowOff>163263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99545D19-166D-4626-B4BF-DD15E25F9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822" y="68358"/>
          <a:ext cx="1980952" cy="2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14</xdr:row>
      <xdr:rowOff>161925</xdr:rowOff>
    </xdr:from>
    <xdr:to>
      <xdr:col>4</xdr:col>
      <xdr:colOff>133350</xdr:colOff>
      <xdr:row>19</xdr:row>
      <xdr:rowOff>37425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5" name="Data de Entrada">
              <a:extLst>
                <a:ext uri="{FF2B5EF4-FFF2-40B4-BE49-F238E27FC236}">
                  <a16:creationId xmlns:a16="http://schemas.microsoft.com/office/drawing/2014/main" id="{B1654EE9-F312-4A22-8F58-9A98D184D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de Entra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" y="2828925"/>
              <a:ext cx="2295525" cy="8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247652</xdr:colOff>
      <xdr:row>14</xdr:row>
      <xdr:rowOff>121103</xdr:rowOff>
    </xdr:from>
    <xdr:to>
      <xdr:col>2</xdr:col>
      <xdr:colOff>497754</xdr:colOff>
      <xdr:row>16</xdr:row>
      <xdr:rowOff>7288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9BDC0AF5-6F53-4232-87E3-99BAB5B2CABC}"/>
            </a:ext>
          </a:extLst>
        </xdr:cNvPr>
        <xdr:cNvSpPr txBox="1"/>
      </xdr:nvSpPr>
      <xdr:spPr>
        <a:xfrm>
          <a:off x="247652" y="2788103"/>
          <a:ext cx="1469302" cy="26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/>
              </a:solidFill>
              <a:latin typeface="Eras Medium ITC" panose="020B0602030504020804" pitchFamily="34" charset="0"/>
            </a:rPr>
            <a:t>DATA</a:t>
          </a:r>
          <a:r>
            <a:rPr lang="en-US" sz="1100" b="1" baseline="0">
              <a:solidFill>
                <a:schemeClr val="tx2"/>
              </a:solidFill>
              <a:latin typeface="Eras Medium ITC" panose="020B0602030504020804" pitchFamily="34" charset="0"/>
            </a:rPr>
            <a:t> de ENTRADA</a:t>
          </a:r>
          <a:endParaRPr lang="en-US" sz="1100" b="1">
            <a:solidFill>
              <a:schemeClr val="tx2"/>
            </a:solidFill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0</xdr:col>
      <xdr:colOff>314327</xdr:colOff>
      <xdr:row>14</xdr:row>
      <xdr:rowOff>122133</xdr:rowOff>
    </xdr:from>
    <xdr:to>
      <xdr:col>3</xdr:col>
      <xdr:colOff>219075</xdr:colOff>
      <xdr:row>14</xdr:row>
      <xdr:rowOff>123825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D83F10AF-15E2-464E-9CA7-D3B51CEB5D52}"/>
            </a:ext>
          </a:extLst>
        </xdr:cNvPr>
        <xdr:cNvCxnSpPr/>
      </xdr:nvCxnSpPr>
      <xdr:spPr>
        <a:xfrm flipH="1" flipV="1">
          <a:off x="314327" y="2789133"/>
          <a:ext cx="1733548" cy="1692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476251</xdr:colOff>
      <xdr:row>4</xdr:row>
      <xdr:rowOff>161925</xdr:rowOff>
    </xdr:from>
    <xdr:to>
      <xdr:col>12</xdr:col>
      <xdr:colOff>447675</xdr:colOff>
      <xdr:row>8</xdr:row>
      <xdr:rowOff>76200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B37CE384-7282-4324-9736-C1FB886A6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a" refreshedDate="45029.937090624997" createdVersion="6" refreshedVersion="6" minRefreshableVersion="3" recordCount="482" xr:uid="{8BD1D41C-5A1D-4C8B-A13D-0AC84F995ADE}">
  <cacheSource type="worksheet">
    <worksheetSource name="Tabela1"/>
  </cacheSource>
  <cacheFields count="13">
    <cacheField name="ID" numFmtId="0">
      <sharedItems containsSemiMixedTypes="0" containsString="0" containsNumber="1" containsInteger="1" minValue="1" maxValue="568"/>
    </cacheField>
    <cacheField name="Demanda" numFmtId="14">
      <sharedItems count="21">
        <s v="Gestão de SSMA"/>
        <s v="Gestão de PTR"/>
        <s v="Gestão de Projetos"/>
        <s v="Gestão de Treinamentos"/>
        <s v="Gestão CIPA"/>
        <s v="Gestão de Ocorrências"/>
        <s v="Gestão de Resíduos"/>
        <s v="Inspeção SSMA" u="1"/>
        <s v="Análise de Acidentes" u="1"/>
        <s v="Investigação de Acidentes" u="1"/>
        <s v="CIPA" u="1"/>
        <s v="Campanhas" u="1"/>
        <s v="Liberação de Serviços" u="1"/>
        <s v="Treinamento" u="1"/>
        <s v="Auditoria Externa" u="1"/>
        <s v="Treinamentos" u="1"/>
        <s v="Auditoria SSMA" u="1"/>
        <s v="Auditoria Interna" u="1"/>
        <s v="Auditoria EPI" u="1"/>
        <s v="Inspeção de Segurança" u="1"/>
        <s v="Projeto" u="1"/>
      </sharedItems>
    </cacheField>
    <cacheField name="Técnico" numFmtId="14">
      <sharedItems count="19">
        <s v="Lucas Gabriel"/>
        <s v="Maria Souza"/>
        <s v="Marcia Melo"/>
        <s v="Sofia Almeida"/>
        <s v="Marcelo Silva"/>
        <s v="Laura Mendes"/>
        <s v=" Isabella Costa" u="1"/>
        <s v=" Matheus Pereira" u="1"/>
        <s v=" Lucas Fernandes" u="1"/>
        <s v="Isabella Costa" u="1"/>
        <s v="Matheus Pereira" u="1"/>
        <s v=" Sofia Almeida" u="1"/>
        <s v=" Gabriela Santos" u="1"/>
        <s v="Gabriela Santos" u="1"/>
        <s v=" Pedro Carvalho" u="1"/>
        <s v=" Maria Souza" u="1"/>
        <s v=" Laura Mendes" u="1"/>
        <s v=" Rafael Castro" u="1"/>
        <s v="Pedro Carvalho" u="1"/>
      </sharedItems>
    </cacheField>
    <cacheField name="Descrição da Demanda" numFmtId="0">
      <sharedItems/>
    </cacheField>
    <cacheField name="Status da Demanda" numFmtId="14">
      <sharedItems count="3">
        <s v="Concluída"/>
        <s v="Em andamento"/>
        <s v="Aberta"/>
      </sharedItems>
    </cacheField>
    <cacheField name="Pendência?" numFmtId="14">
      <sharedItems count="2">
        <s v="Não"/>
        <s v="Sim"/>
      </sharedItems>
    </cacheField>
    <cacheField name="Data de Entrada" numFmtId="14">
      <sharedItems containsSemiMixedTypes="0" containsNonDate="0" containsDate="1" containsString="0" minDate="2023-01-01T00:00:00" maxDate="2023-04-11T00:00:00" count="94">
        <d v="2023-01-18T00:00:00"/>
        <d v="2023-04-04T00:00:00"/>
        <d v="2023-03-06T00:00:00"/>
        <d v="2023-04-01T00:00:00"/>
        <d v="2023-03-19T00:00:00"/>
        <d v="2023-04-05T00:00:00"/>
        <d v="2023-03-29T00:00:00"/>
        <d v="2023-04-03T00:00:00"/>
        <d v="2023-02-09T00:00:00"/>
        <d v="2023-03-15T00:00:00"/>
        <d v="2023-02-05T00:00:00"/>
        <d v="2023-01-21T00:00:00"/>
        <d v="2023-02-24T00:00:00"/>
        <d v="2023-01-27T00:00:00"/>
        <d v="2023-03-21T00:00:00"/>
        <d v="2023-02-08T00:00:00"/>
        <d v="2023-01-02T00:00:00"/>
        <d v="2023-01-08T00:00:00"/>
        <d v="2023-01-05T00:00:00"/>
        <d v="2023-02-10T00:00:00"/>
        <d v="2023-03-31T00:00:00"/>
        <d v="2023-03-01T00:00:00"/>
        <d v="2023-02-27T00:00:00"/>
        <d v="2023-02-06T00:00:00"/>
        <d v="2023-02-03T00:00:00"/>
        <d v="2023-02-21T00:00:00"/>
        <d v="2023-01-17T00:00:00"/>
        <d v="2023-01-22T00:00:00"/>
        <d v="2023-01-11T00:00:00"/>
        <d v="2023-02-04T00:00:00"/>
        <d v="2023-03-05T00:00:00"/>
        <d v="2023-03-25T00:00:00"/>
        <d v="2023-01-12T00:00:00"/>
        <d v="2023-02-16T00:00:00"/>
        <d v="2023-04-02T00:00:00"/>
        <d v="2023-03-22T00:00:00"/>
        <d v="2023-02-02T00:00:00"/>
        <d v="2023-01-19T00:00:00"/>
        <d v="2023-01-26T00:00:00"/>
        <d v="2023-02-14T00:00:00"/>
        <d v="2023-02-18T00:00:00"/>
        <d v="2023-02-17T00:00:00"/>
        <d v="2023-02-11T00:00:00"/>
        <d v="2023-01-25T00:00:00"/>
        <d v="2023-01-30T00:00:00"/>
        <d v="2023-01-09T00:00:00"/>
        <d v="2023-03-11T00:00:00"/>
        <d v="2023-02-07T00:00:00"/>
        <d v="2023-03-12T00:00:00"/>
        <d v="2023-03-24T00:00:00"/>
        <d v="2023-02-26T00:00:00"/>
        <d v="2023-03-04T00:00:00"/>
        <d v="2023-03-10T00:00:00"/>
        <d v="2023-01-13T00:00:00"/>
        <d v="2023-01-31T00:00:00"/>
        <d v="2023-01-15T00:00:00"/>
        <d v="2023-03-18T00:00:00"/>
        <d v="2023-02-13T00:00:00"/>
        <d v="2023-03-26T00:00:00"/>
        <d v="2023-02-19T00:00:00"/>
        <d v="2023-03-27T00:00:00"/>
        <d v="2023-04-09T00:00:00"/>
        <d v="2023-04-07T00:00:00"/>
        <d v="2023-04-10T00:00:00"/>
        <d v="2023-03-20T00:00:00"/>
        <d v="2023-01-06T00:00:00"/>
        <d v="2023-03-23T00:00:00"/>
        <d v="2023-04-06T00:00:00"/>
        <d v="2023-03-16T00:00:00"/>
        <d v="2023-04-08T00:00:00"/>
        <d v="2023-02-12T00:00:00"/>
        <d v="2023-03-30T00:00:00"/>
        <d v="2023-03-28T00:00:00"/>
        <d v="2023-01-16T00:00:00"/>
        <d v="2023-01-20T00:00:00"/>
        <d v="2023-03-14T00:00:00"/>
        <d v="2023-03-09T00:00:00"/>
        <d v="2023-01-24T00:00:00"/>
        <d v="2023-02-15T00:00:00"/>
        <d v="2023-01-29T00:00:00"/>
        <d v="2023-01-10T00:00:00"/>
        <d v="2023-03-03T00:00:00"/>
        <d v="2023-02-22T00:00:00"/>
        <d v="2023-02-25T00:00:00"/>
        <d v="2023-01-04T00:00:00"/>
        <d v="2023-03-02T00:00:00"/>
        <d v="2023-01-01T00:00:00"/>
        <d v="2023-03-13T00:00:00"/>
        <d v="2023-03-17T00:00:00"/>
        <d v="2023-01-23T00:00:00"/>
        <d v="2023-02-23T00:00:00"/>
        <d v="2023-01-03T00:00:00"/>
        <d v="2023-03-08T00:00:00"/>
        <d v="2023-03-07T00:00:00"/>
      </sharedItems>
      <fieldGroup par="12" base="6">
        <rangePr groupBy="days" startDate="2023-01-01T00:00:00" endDate="2023-04-11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1/04/2023"/>
        </groupItems>
      </fieldGroup>
    </cacheField>
    <cacheField name="Data de Entrega" numFmtId="14">
      <sharedItems containsNonDate="0" containsDate="1" containsString="0" containsBlank="1" minDate="2023-01-03T00:00:00" maxDate="2023-04-13T00:00:00" count="90">
        <d v="2023-01-22T00:00:00"/>
        <d v="2023-04-05T00:00:00"/>
        <d v="2023-03-09T00:00:00"/>
        <d v="2023-03-23T00:00:00"/>
        <d v="2023-04-07T00:00:00"/>
        <d v="2023-02-11T00:00:00"/>
        <d v="2023-03-17T00:00:00"/>
        <d v="2023-01-27T00:00:00"/>
        <d v="2023-03-02T00:00:00"/>
        <d v="2023-01-28T00:00:00"/>
        <d v="2023-03-22T00:00:00"/>
        <d v="2023-02-09T00:00:00"/>
        <d v="2023-01-03T00:00:00"/>
        <d v="2023-01-10T00:00:00"/>
        <m/>
        <d v="2023-03-29T00:00:00"/>
        <d v="2023-03-31T00:00:00"/>
        <d v="2023-03-05T00:00:00"/>
        <d v="2023-02-25T00:00:00"/>
        <d v="2023-03-01T00:00:00"/>
        <d v="2023-01-18T00:00:00"/>
        <d v="2023-01-14T00:00:00"/>
        <d v="2023-02-05T00:00:00"/>
        <d v="2023-01-05T00:00:00"/>
        <d v="2023-03-07T00:00:00"/>
        <d v="2023-01-21T00:00:00"/>
        <d v="2023-02-21T00:00:00"/>
        <d v="2023-04-02T00:00:00"/>
        <d v="2023-03-25T00:00:00"/>
        <d v="2023-03-27T00:00:00"/>
        <d v="2023-01-24T00:00:00"/>
        <d v="2023-02-19T00:00:00"/>
        <d v="2023-02-20T00:00:00"/>
        <d v="2023-02-17T00:00:00"/>
        <d v="2023-01-16T00:00:00"/>
        <d v="2023-02-10T00:00:00"/>
        <d v="2023-03-10T00:00:00"/>
        <d v="2023-01-31T00:00:00"/>
        <d v="2023-01-13T00:00:00"/>
        <d v="2023-01-26T00:00:00"/>
        <d v="2023-03-15T00:00:00"/>
        <d v="2023-02-15T00:00:00"/>
        <d v="2023-03-13T00:00:00"/>
        <d v="2023-01-19T00:00:00"/>
        <d v="2023-02-22T00:00:00"/>
        <d v="2023-03-04T00:00:00"/>
        <d v="2023-03-12T00:00:00"/>
        <d v="2023-02-02T00:00:00"/>
        <d v="2023-03-19T00:00:00"/>
        <d v="2023-01-23T00:00:00"/>
        <d v="2023-02-16T00:00:00"/>
        <d v="2023-03-26T00:00:00"/>
        <d v="2023-04-10T00:00:00"/>
        <d v="2023-01-04T00:00:00"/>
        <d v="2023-03-20T00:00:00"/>
        <d v="2023-01-15T00:00:00"/>
        <d v="2023-03-24T00:00:00"/>
        <d v="2023-04-09T00:00:00"/>
        <d v="2023-02-23T00:00:00"/>
        <d v="2023-02-13T00:00:00"/>
        <d v="2023-03-30T00:00:00"/>
        <d v="2023-03-28T00:00:00"/>
        <d v="2023-04-01T00:00:00"/>
        <d v="2023-04-04T00:00:00"/>
        <d v="2023-04-08T00:00:00"/>
        <d v="2023-04-03T00:00:00"/>
        <d v="2023-02-04T00:00:00"/>
        <d v="2023-02-01T00:00:00"/>
        <d v="2023-03-21T00:00:00"/>
        <d v="2023-04-06T00:00:00"/>
        <d v="2023-01-25T00:00:00"/>
        <d v="2023-02-14T00:00:00"/>
        <d v="2023-04-11T00:00:00"/>
        <d v="2023-04-12T00:00:00"/>
        <d v="2023-03-18T00:00:00"/>
        <d v="2023-03-16T00:00:00"/>
        <d v="2023-01-17T00:00:00"/>
        <d v="2023-03-11T00:00:00"/>
        <d v="2023-02-03T00:00:00"/>
        <d v="2023-02-27T00:00:00"/>
        <d v="2023-01-20T00:00:00"/>
        <d v="2023-02-08T00:00:00"/>
        <d v="2023-02-28T00:00:00"/>
        <d v="2023-03-06T00:00:00"/>
        <d v="2023-02-24T00:00:00"/>
        <d v="2023-03-03T00:00:00"/>
        <d v="2023-01-07T00:00:00"/>
        <d v="2023-02-12T00:00:00"/>
        <d v="2023-03-14T00:00:00"/>
        <d v="2023-01-08T00:00:00"/>
      </sharedItems>
      <fieldGroup par="11" base="7">
        <rangePr groupBy="days" startDate="2023-01-03T00:00:00" endDate="2023-04-13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04/2023"/>
        </groupItems>
      </fieldGroup>
    </cacheField>
    <cacheField name="SLA" numFmtId="1">
      <sharedItems containsSemiMixedTypes="0" containsString="0" containsNumber="1" containsInteger="1" minValue="3" maxValue="8"/>
    </cacheField>
    <cacheField name="Tempo de Entrega" numFmtId="0">
      <sharedItems containsSemiMixedTypes="0" containsString="0" containsNumber="1" containsInteger="1" minValue="-61" maxValue="101"/>
    </cacheField>
    <cacheField name="Acima do Prazo" numFmtId="1">
      <sharedItems containsSemiMixedTypes="0" containsString="0" containsNumber="1" containsInteger="1" minValue="0" maxValue="1"/>
    </cacheField>
    <cacheField name="Meses" numFmtId="0" databaseField="0">
      <fieldGroup base="7">
        <rangePr groupBy="months" startDate="2023-01-03T00:00:00" endDate="2023-04-13T00:00:00"/>
        <groupItems count="14">
          <s v="&lt;03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04/2023"/>
        </groupItems>
      </fieldGroup>
    </cacheField>
    <cacheField name="Meses2" numFmtId="0" databaseField="0">
      <fieldGroup base="6">
        <rangePr groupBy="months" startDate="2023-01-01T00:00:00" endDate="2023-04-11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4/2023"/>
        </groupItems>
      </fieldGroup>
    </cacheField>
  </cacheFields>
  <extLst>
    <ext xmlns:x14="http://schemas.microsoft.com/office/spreadsheetml/2009/9/main" uri="{725AE2AE-9491-48be-B2B4-4EB974FC3084}">
      <x14:pivotCacheDefinition pivotCacheId="705323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n v="1"/>
    <x v="0"/>
    <x v="0"/>
    <s v="Realizar auditoria de EPI"/>
    <x v="0"/>
    <x v="0"/>
    <x v="0"/>
    <x v="0"/>
    <n v="6"/>
    <n v="4"/>
    <n v="0"/>
  </r>
  <r>
    <n v="2"/>
    <x v="0"/>
    <x v="1"/>
    <s v="Realizar inspeção nas máquinas e equipamentos"/>
    <x v="0"/>
    <x v="0"/>
    <x v="1"/>
    <x v="1"/>
    <n v="6"/>
    <n v="1"/>
    <n v="0"/>
  </r>
  <r>
    <n v="3"/>
    <x v="0"/>
    <x v="0"/>
    <s v="Realizar inspeção na Rede de Incêncio"/>
    <x v="0"/>
    <x v="0"/>
    <x v="2"/>
    <x v="2"/>
    <n v="6"/>
    <n v="3"/>
    <n v="0"/>
  </r>
  <r>
    <n v="4"/>
    <x v="1"/>
    <x v="2"/>
    <s v="Liberação de PTR's e PET's"/>
    <x v="0"/>
    <x v="0"/>
    <x v="3"/>
    <x v="1"/>
    <n v="8"/>
    <n v="4"/>
    <n v="0"/>
  </r>
  <r>
    <n v="5"/>
    <x v="2"/>
    <x v="3"/>
    <s v="Participar dos Projetos de SSMA"/>
    <x v="0"/>
    <x v="0"/>
    <x v="4"/>
    <x v="3"/>
    <n v="7"/>
    <n v="4"/>
    <n v="0"/>
  </r>
  <r>
    <n v="6"/>
    <x v="0"/>
    <x v="2"/>
    <s v="Auditoria Externa"/>
    <x v="0"/>
    <x v="0"/>
    <x v="5"/>
    <x v="1"/>
    <n v="6"/>
    <n v="0"/>
    <n v="0"/>
  </r>
  <r>
    <n v="7"/>
    <x v="3"/>
    <x v="3"/>
    <s v="Campanhas de SSMA"/>
    <x v="0"/>
    <x v="0"/>
    <x v="6"/>
    <x v="1"/>
    <n v="8"/>
    <n v="7"/>
    <n v="0"/>
  </r>
  <r>
    <n v="8"/>
    <x v="3"/>
    <x v="3"/>
    <s v="Controlar as notas fiscais"/>
    <x v="0"/>
    <x v="0"/>
    <x v="7"/>
    <x v="4"/>
    <n v="7"/>
    <n v="4"/>
    <n v="0"/>
  </r>
  <r>
    <n v="9"/>
    <x v="3"/>
    <x v="1"/>
    <s v="Treinamento de SSMA"/>
    <x v="0"/>
    <x v="0"/>
    <x v="8"/>
    <x v="5"/>
    <n v="6"/>
    <n v="2"/>
    <n v="0"/>
  </r>
  <r>
    <n v="10"/>
    <x v="2"/>
    <x v="4"/>
    <s v="Participar dos Projetos de SSMA"/>
    <x v="0"/>
    <x v="0"/>
    <x v="9"/>
    <x v="6"/>
    <n v="7"/>
    <n v="2"/>
    <n v="0"/>
  </r>
  <r>
    <n v="11"/>
    <x v="0"/>
    <x v="2"/>
    <s v="Reembolso de Despesas"/>
    <x v="0"/>
    <x v="0"/>
    <x v="10"/>
    <x v="5"/>
    <n v="8"/>
    <n v="6"/>
    <n v="0"/>
  </r>
  <r>
    <n v="12"/>
    <x v="4"/>
    <x v="0"/>
    <s v="Processo eleitoral da CIPA"/>
    <x v="0"/>
    <x v="0"/>
    <x v="11"/>
    <x v="7"/>
    <n v="6"/>
    <n v="6"/>
    <n v="0"/>
  </r>
  <r>
    <n v="13"/>
    <x v="4"/>
    <x v="0"/>
    <s v="Reunião de CIPA"/>
    <x v="0"/>
    <x v="0"/>
    <x v="12"/>
    <x v="8"/>
    <n v="6"/>
    <n v="6"/>
    <n v="0"/>
  </r>
  <r>
    <n v="14"/>
    <x v="0"/>
    <x v="2"/>
    <s v="Auditoria Externa"/>
    <x v="0"/>
    <x v="0"/>
    <x v="13"/>
    <x v="9"/>
    <n v="6"/>
    <n v="1"/>
    <n v="0"/>
  </r>
  <r>
    <n v="15"/>
    <x v="2"/>
    <x v="3"/>
    <s v="Participar dos Projetos de SSMA"/>
    <x v="0"/>
    <x v="0"/>
    <x v="14"/>
    <x v="10"/>
    <n v="7"/>
    <n v="1"/>
    <n v="0"/>
  </r>
  <r>
    <n v="16"/>
    <x v="0"/>
    <x v="2"/>
    <s v="Auditoria Externa"/>
    <x v="0"/>
    <x v="0"/>
    <x v="15"/>
    <x v="11"/>
    <n v="6"/>
    <n v="1"/>
    <n v="0"/>
  </r>
  <r>
    <n v="17"/>
    <x v="0"/>
    <x v="0"/>
    <s v="Auditoria Externa"/>
    <x v="0"/>
    <x v="0"/>
    <x v="16"/>
    <x v="12"/>
    <n v="6"/>
    <n v="1"/>
    <n v="0"/>
  </r>
  <r>
    <n v="18"/>
    <x v="2"/>
    <x v="0"/>
    <s v="Participar dos Projetos de SSMA"/>
    <x v="0"/>
    <x v="0"/>
    <x v="17"/>
    <x v="13"/>
    <n v="7"/>
    <n v="2"/>
    <n v="0"/>
  </r>
  <r>
    <n v="19"/>
    <x v="3"/>
    <x v="2"/>
    <s v="Solicitar material &quot;EPI&quot;"/>
    <x v="1"/>
    <x v="1"/>
    <x v="18"/>
    <x v="14"/>
    <n v="5"/>
    <n v="98"/>
    <n v="1"/>
  </r>
  <r>
    <n v="20"/>
    <x v="3"/>
    <x v="2"/>
    <s v="Solicitação de Serviço"/>
    <x v="1"/>
    <x v="1"/>
    <x v="16"/>
    <x v="14"/>
    <n v="6"/>
    <n v="101"/>
    <n v="1"/>
  </r>
  <r>
    <n v="21"/>
    <x v="0"/>
    <x v="5"/>
    <s v="Auditoria Externa"/>
    <x v="1"/>
    <x v="1"/>
    <x v="19"/>
    <x v="14"/>
    <n v="6"/>
    <n v="62"/>
    <n v="1"/>
  </r>
  <r>
    <n v="22"/>
    <x v="3"/>
    <x v="3"/>
    <s v="Participar dos Projetos de SSMA"/>
    <x v="0"/>
    <x v="0"/>
    <x v="6"/>
    <x v="15"/>
    <n v="7"/>
    <n v="0"/>
    <n v="0"/>
  </r>
  <r>
    <n v="23"/>
    <x v="5"/>
    <x v="5"/>
    <s v="Análise e recomendação de ocorrências"/>
    <x v="0"/>
    <x v="0"/>
    <x v="20"/>
    <x v="16"/>
    <n v="6"/>
    <n v="0"/>
    <n v="0"/>
  </r>
  <r>
    <n v="24"/>
    <x v="0"/>
    <x v="3"/>
    <s v="Realizar auditoria de EPI"/>
    <x v="0"/>
    <x v="0"/>
    <x v="20"/>
    <x v="16"/>
    <n v="6"/>
    <n v="0"/>
    <n v="0"/>
  </r>
  <r>
    <n v="25"/>
    <x v="0"/>
    <x v="0"/>
    <s v="Realizar inspeção nas máquinas e equipamentos"/>
    <x v="0"/>
    <x v="0"/>
    <x v="21"/>
    <x v="17"/>
    <n v="6"/>
    <n v="4"/>
    <n v="0"/>
  </r>
  <r>
    <n v="26"/>
    <x v="0"/>
    <x v="1"/>
    <s v="Realizar inspeção na Rede de Incêncio"/>
    <x v="0"/>
    <x v="0"/>
    <x v="12"/>
    <x v="18"/>
    <n v="6"/>
    <n v="1"/>
    <n v="0"/>
  </r>
  <r>
    <n v="27"/>
    <x v="1"/>
    <x v="5"/>
    <s v="Liberação de PTR's e PET's"/>
    <x v="0"/>
    <x v="0"/>
    <x v="16"/>
    <x v="13"/>
    <n v="8"/>
    <n v="8"/>
    <n v="0"/>
  </r>
  <r>
    <n v="28"/>
    <x v="2"/>
    <x v="3"/>
    <s v="Participar dos Projetos de SSMA"/>
    <x v="0"/>
    <x v="0"/>
    <x v="22"/>
    <x v="19"/>
    <n v="7"/>
    <n v="2"/>
    <n v="0"/>
  </r>
  <r>
    <n v="29"/>
    <x v="3"/>
    <x v="0"/>
    <s v="Campanhas de SSMA"/>
    <x v="0"/>
    <x v="0"/>
    <x v="23"/>
    <x v="5"/>
    <n v="8"/>
    <n v="5"/>
    <n v="0"/>
  </r>
  <r>
    <n v="30"/>
    <x v="0"/>
    <x v="1"/>
    <s v="Auditoria Externa"/>
    <x v="0"/>
    <x v="0"/>
    <x v="24"/>
    <x v="5"/>
    <n v="6"/>
    <n v="8"/>
    <n v="1"/>
  </r>
  <r>
    <n v="31"/>
    <x v="3"/>
    <x v="4"/>
    <s v="Treinamento de SSMA"/>
    <x v="0"/>
    <x v="0"/>
    <x v="25"/>
    <x v="18"/>
    <n v="6"/>
    <n v="4"/>
    <n v="0"/>
  </r>
  <r>
    <n v="32"/>
    <x v="0"/>
    <x v="2"/>
    <s v="Controlar as notas fiscais"/>
    <x v="0"/>
    <x v="0"/>
    <x v="26"/>
    <x v="20"/>
    <n v="7"/>
    <n v="1"/>
    <n v="0"/>
  </r>
  <r>
    <n v="33"/>
    <x v="4"/>
    <x v="0"/>
    <s v="Auditoria de EPI's"/>
    <x v="0"/>
    <x v="0"/>
    <x v="27"/>
    <x v="9"/>
    <n v="6"/>
    <n v="6"/>
    <n v="0"/>
  </r>
  <r>
    <n v="34"/>
    <x v="4"/>
    <x v="2"/>
    <s v="Reunião de CIPA"/>
    <x v="0"/>
    <x v="0"/>
    <x v="28"/>
    <x v="21"/>
    <n v="6"/>
    <n v="3"/>
    <n v="0"/>
  </r>
  <r>
    <n v="35"/>
    <x v="2"/>
    <x v="3"/>
    <s v="Participar dos Projetos de SSMA"/>
    <x v="0"/>
    <x v="0"/>
    <x v="26"/>
    <x v="0"/>
    <n v="7"/>
    <n v="5"/>
    <n v="0"/>
  </r>
  <r>
    <n v="36"/>
    <x v="3"/>
    <x v="0"/>
    <s v="Preparar orçamento para o próximo ano"/>
    <x v="0"/>
    <x v="0"/>
    <x v="29"/>
    <x v="22"/>
    <n v="6"/>
    <n v="1"/>
    <n v="0"/>
  </r>
  <r>
    <n v="37"/>
    <x v="3"/>
    <x v="4"/>
    <s v="Solicitar material &quot;Escritório&quot;"/>
    <x v="1"/>
    <x v="1"/>
    <x v="20"/>
    <x v="14"/>
    <n v="3"/>
    <n v="13"/>
    <n v="1"/>
  </r>
  <r>
    <n v="38"/>
    <x v="2"/>
    <x v="0"/>
    <s v="Participar dos Projetos de SSMA"/>
    <x v="0"/>
    <x v="0"/>
    <x v="12"/>
    <x v="8"/>
    <n v="7"/>
    <n v="6"/>
    <n v="0"/>
  </r>
  <r>
    <n v="39"/>
    <x v="3"/>
    <x v="0"/>
    <s v="Solicitação de Serviço"/>
    <x v="0"/>
    <x v="0"/>
    <x v="16"/>
    <x v="23"/>
    <n v="6"/>
    <n v="3"/>
    <n v="0"/>
  </r>
  <r>
    <n v="40"/>
    <x v="2"/>
    <x v="0"/>
    <s v="Participar dos Projetos de SSMA"/>
    <x v="0"/>
    <x v="0"/>
    <x v="30"/>
    <x v="24"/>
    <n v="7"/>
    <n v="2"/>
    <n v="0"/>
  </r>
  <r>
    <n v="41"/>
    <x v="5"/>
    <x v="4"/>
    <s v="Análise e recomendação de ocorrências"/>
    <x v="1"/>
    <x v="1"/>
    <x v="31"/>
    <x v="14"/>
    <n v="6"/>
    <n v="19"/>
    <n v="1"/>
  </r>
  <r>
    <n v="42"/>
    <x v="0"/>
    <x v="3"/>
    <s v="Realizar auditoria de EPI"/>
    <x v="0"/>
    <x v="0"/>
    <x v="32"/>
    <x v="25"/>
    <n v="6"/>
    <n v="9"/>
    <n v="1"/>
  </r>
  <r>
    <n v="43"/>
    <x v="0"/>
    <x v="4"/>
    <s v="Realizar inspeção nas máquinas e equipamentos"/>
    <x v="0"/>
    <x v="0"/>
    <x v="33"/>
    <x v="26"/>
    <n v="6"/>
    <n v="5"/>
    <n v="0"/>
  </r>
  <r>
    <n v="44"/>
    <x v="0"/>
    <x v="3"/>
    <s v="Realizar inspeção na Rede de Incêncio"/>
    <x v="0"/>
    <x v="0"/>
    <x v="34"/>
    <x v="27"/>
    <n v="6"/>
    <n v="0"/>
    <n v="0"/>
  </r>
  <r>
    <n v="45"/>
    <x v="1"/>
    <x v="3"/>
    <s v="Liberação de PTR's e PET's"/>
    <x v="0"/>
    <x v="0"/>
    <x v="31"/>
    <x v="28"/>
    <n v="8"/>
    <n v="0"/>
    <n v="0"/>
  </r>
  <r>
    <n v="46"/>
    <x v="2"/>
    <x v="4"/>
    <s v="Participar dos Projetos de SSMA"/>
    <x v="0"/>
    <x v="0"/>
    <x v="20"/>
    <x v="16"/>
    <n v="7"/>
    <n v="0"/>
    <n v="0"/>
  </r>
  <r>
    <n v="47"/>
    <x v="0"/>
    <x v="2"/>
    <s v="Reembolso de Despesas"/>
    <x v="0"/>
    <x v="0"/>
    <x v="35"/>
    <x v="29"/>
    <n v="8"/>
    <n v="5"/>
    <n v="0"/>
  </r>
  <r>
    <n v="48"/>
    <x v="3"/>
    <x v="5"/>
    <s v="Campanhas de SSMA"/>
    <x v="0"/>
    <x v="0"/>
    <x v="36"/>
    <x v="22"/>
    <n v="8"/>
    <n v="3"/>
    <n v="0"/>
  </r>
  <r>
    <n v="49"/>
    <x v="3"/>
    <x v="1"/>
    <s v="Controlar as notas fiscais"/>
    <x v="0"/>
    <x v="0"/>
    <x v="37"/>
    <x v="30"/>
    <n v="7"/>
    <n v="5"/>
    <n v="0"/>
  </r>
  <r>
    <n v="50"/>
    <x v="3"/>
    <x v="2"/>
    <s v="Treinamento de SSMA"/>
    <x v="1"/>
    <x v="1"/>
    <x v="38"/>
    <x v="14"/>
    <n v="6"/>
    <n v="77"/>
    <n v="1"/>
  </r>
  <r>
    <n v="51"/>
    <x v="0"/>
    <x v="1"/>
    <s v="Auditoria Externa"/>
    <x v="1"/>
    <x v="1"/>
    <x v="39"/>
    <x v="14"/>
    <n v="6"/>
    <n v="58"/>
    <n v="1"/>
  </r>
  <r>
    <n v="52"/>
    <x v="0"/>
    <x v="2"/>
    <s v="Preparar orçamento para o próximo ano"/>
    <x v="0"/>
    <x v="0"/>
    <x v="40"/>
    <x v="31"/>
    <n v="6"/>
    <n v="1"/>
    <n v="0"/>
  </r>
  <r>
    <n v="53"/>
    <x v="4"/>
    <x v="1"/>
    <s v="Inspeções em máquinas"/>
    <x v="0"/>
    <x v="0"/>
    <x v="41"/>
    <x v="32"/>
    <n v="6"/>
    <n v="3"/>
    <n v="0"/>
  </r>
  <r>
    <n v="54"/>
    <x v="4"/>
    <x v="3"/>
    <s v="OCS"/>
    <x v="0"/>
    <x v="0"/>
    <x v="42"/>
    <x v="33"/>
    <n v="3"/>
    <n v="6"/>
    <n v="1"/>
  </r>
  <r>
    <n v="55"/>
    <x v="0"/>
    <x v="3"/>
    <s v="Auditoria Externa"/>
    <x v="0"/>
    <x v="0"/>
    <x v="23"/>
    <x v="11"/>
    <n v="6"/>
    <n v="3"/>
    <n v="0"/>
  </r>
  <r>
    <n v="56"/>
    <x v="2"/>
    <x v="0"/>
    <s v="Participar dos Projetos de SSMA"/>
    <x v="0"/>
    <x v="0"/>
    <x v="28"/>
    <x v="34"/>
    <n v="7"/>
    <n v="5"/>
    <n v="0"/>
  </r>
  <r>
    <n v="57"/>
    <x v="3"/>
    <x v="3"/>
    <s v="Solicitar material &quot;EPI&quot;"/>
    <x v="0"/>
    <x v="0"/>
    <x v="29"/>
    <x v="35"/>
    <n v="5"/>
    <n v="6"/>
    <n v="1"/>
  </r>
  <r>
    <n v="58"/>
    <x v="2"/>
    <x v="1"/>
    <s v="Participar dos Projetos de SSMA"/>
    <x v="0"/>
    <x v="0"/>
    <x v="30"/>
    <x v="36"/>
    <n v="7"/>
    <n v="5"/>
    <n v="0"/>
  </r>
  <r>
    <n v="59"/>
    <x v="2"/>
    <x v="0"/>
    <s v="Participar dos Projetos de SSMA"/>
    <x v="0"/>
    <x v="0"/>
    <x v="43"/>
    <x v="7"/>
    <n v="7"/>
    <n v="2"/>
    <n v="0"/>
  </r>
  <r>
    <n v="60"/>
    <x v="0"/>
    <x v="3"/>
    <s v="Auditoria Externa"/>
    <x v="0"/>
    <x v="0"/>
    <x v="44"/>
    <x v="37"/>
    <n v="6"/>
    <n v="1"/>
    <n v="0"/>
  </r>
  <r>
    <n v="61"/>
    <x v="5"/>
    <x v="2"/>
    <s v="Análise e recomendação de ocorrências"/>
    <x v="0"/>
    <x v="0"/>
    <x v="45"/>
    <x v="38"/>
    <n v="6"/>
    <n v="4"/>
    <n v="0"/>
  </r>
  <r>
    <n v="62"/>
    <x v="0"/>
    <x v="5"/>
    <s v="Realizar auditoria de EPI"/>
    <x v="0"/>
    <x v="0"/>
    <x v="37"/>
    <x v="39"/>
    <n v="6"/>
    <n v="7"/>
    <n v="1"/>
  </r>
  <r>
    <n v="63"/>
    <x v="0"/>
    <x v="3"/>
    <s v="Realizar inspeção nas máquinas e equipamentos"/>
    <x v="0"/>
    <x v="0"/>
    <x v="46"/>
    <x v="40"/>
    <n v="6"/>
    <n v="4"/>
    <n v="0"/>
  </r>
  <r>
    <n v="64"/>
    <x v="0"/>
    <x v="0"/>
    <s v="Realizar inspeção na Rede de Incêncio"/>
    <x v="0"/>
    <x v="0"/>
    <x v="47"/>
    <x v="41"/>
    <n v="6"/>
    <n v="8"/>
    <n v="1"/>
  </r>
  <r>
    <n v="65"/>
    <x v="1"/>
    <x v="0"/>
    <s v="Liberação de PTR's e PET's"/>
    <x v="0"/>
    <x v="0"/>
    <x v="21"/>
    <x v="8"/>
    <n v="8"/>
    <n v="1"/>
    <n v="0"/>
  </r>
  <r>
    <n v="66"/>
    <x v="2"/>
    <x v="5"/>
    <s v="Participar dos Projetos de SSMA"/>
    <x v="0"/>
    <x v="0"/>
    <x v="48"/>
    <x v="42"/>
    <n v="7"/>
    <n v="1"/>
    <n v="0"/>
  </r>
  <r>
    <n v="67"/>
    <x v="2"/>
    <x v="3"/>
    <s v="Participar dos Projetos de SSMA"/>
    <x v="0"/>
    <x v="0"/>
    <x v="26"/>
    <x v="43"/>
    <n v="7"/>
    <n v="2"/>
    <n v="0"/>
  </r>
  <r>
    <n v="68"/>
    <x v="3"/>
    <x v="2"/>
    <s v="Campanhas de SSMA"/>
    <x v="0"/>
    <x v="0"/>
    <x v="25"/>
    <x v="44"/>
    <n v="8"/>
    <n v="1"/>
    <n v="0"/>
  </r>
  <r>
    <n v="69"/>
    <x v="3"/>
    <x v="3"/>
    <s v="Controlar as notas fiscais"/>
    <x v="0"/>
    <x v="0"/>
    <x v="49"/>
    <x v="28"/>
    <n v="7"/>
    <n v="1"/>
    <n v="0"/>
  </r>
  <r>
    <n v="70"/>
    <x v="3"/>
    <x v="1"/>
    <s v="Treinamento de SSMA"/>
    <x v="0"/>
    <x v="0"/>
    <x v="50"/>
    <x v="45"/>
    <n v="6"/>
    <n v="6"/>
    <n v="0"/>
  </r>
  <r>
    <n v="71"/>
    <x v="0"/>
    <x v="4"/>
    <s v="Preparar apresentação de resultados"/>
    <x v="0"/>
    <x v="0"/>
    <x v="51"/>
    <x v="17"/>
    <n v="6"/>
    <n v="1"/>
    <n v="0"/>
  </r>
  <r>
    <n v="72"/>
    <x v="4"/>
    <x v="2"/>
    <s v="Reunião de CIPA"/>
    <x v="0"/>
    <x v="0"/>
    <x v="52"/>
    <x v="46"/>
    <n v="6"/>
    <n v="2"/>
    <n v="0"/>
  </r>
  <r>
    <n v="73"/>
    <x v="4"/>
    <x v="4"/>
    <s v="Reunião de CIPA"/>
    <x v="0"/>
    <x v="0"/>
    <x v="53"/>
    <x v="20"/>
    <n v="6"/>
    <n v="5"/>
    <n v="0"/>
  </r>
  <r>
    <n v="74"/>
    <x v="0"/>
    <x v="2"/>
    <s v="Auditoria Externa"/>
    <x v="0"/>
    <x v="0"/>
    <x v="26"/>
    <x v="0"/>
    <n v="6"/>
    <n v="5"/>
    <n v="0"/>
  </r>
  <r>
    <n v="75"/>
    <x v="3"/>
    <x v="0"/>
    <s v="Solicitar material &quot;Escritório&quot;"/>
    <x v="0"/>
    <x v="0"/>
    <x v="43"/>
    <x v="39"/>
    <n v="3"/>
    <n v="1"/>
    <n v="0"/>
  </r>
  <r>
    <n v="76"/>
    <x v="2"/>
    <x v="1"/>
    <s v="Participar dos Projetos de SSMA"/>
    <x v="0"/>
    <x v="0"/>
    <x v="19"/>
    <x v="5"/>
    <n v="7"/>
    <n v="1"/>
    <n v="0"/>
  </r>
  <r>
    <n v="77"/>
    <x v="2"/>
    <x v="0"/>
    <s v="Participar dos Projetos de SSMA"/>
    <x v="0"/>
    <x v="0"/>
    <x v="54"/>
    <x v="47"/>
    <n v="7"/>
    <n v="2"/>
    <n v="0"/>
  </r>
  <r>
    <n v="78"/>
    <x v="2"/>
    <x v="2"/>
    <s v="Participar dos Projetos de SSMA"/>
    <x v="0"/>
    <x v="0"/>
    <x v="55"/>
    <x v="0"/>
    <n v="7"/>
    <n v="7"/>
    <n v="0"/>
  </r>
  <r>
    <n v="79"/>
    <x v="3"/>
    <x v="3"/>
    <s v="Realizar as avaliações Ergonômicas"/>
    <x v="0"/>
    <x v="0"/>
    <x v="56"/>
    <x v="48"/>
    <n v="7"/>
    <n v="1"/>
    <n v="0"/>
  </r>
  <r>
    <n v="80"/>
    <x v="2"/>
    <x v="1"/>
    <s v="Participar dos Projetos de SSMA"/>
    <x v="0"/>
    <x v="0"/>
    <x v="27"/>
    <x v="49"/>
    <n v="7"/>
    <n v="1"/>
    <n v="0"/>
  </r>
  <r>
    <n v="81"/>
    <x v="5"/>
    <x v="3"/>
    <s v="Análise e recomendação de ocorrências"/>
    <x v="0"/>
    <x v="0"/>
    <x v="57"/>
    <x v="50"/>
    <n v="6"/>
    <n v="3"/>
    <n v="0"/>
  </r>
  <r>
    <n v="82"/>
    <x v="0"/>
    <x v="0"/>
    <s v="Realizar auditoria de EPI"/>
    <x v="0"/>
    <x v="0"/>
    <x v="35"/>
    <x v="51"/>
    <n v="6"/>
    <n v="4"/>
    <n v="0"/>
  </r>
  <r>
    <n v="83"/>
    <x v="0"/>
    <x v="1"/>
    <s v="Realizar inspeção nas máquinas e equipamentos"/>
    <x v="0"/>
    <x v="0"/>
    <x v="58"/>
    <x v="52"/>
    <n v="6"/>
    <n v="15"/>
    <n v="1"/>
  </r>
  <r>
    <n v="84"/>
    <x v="0"/>
    <x v="0"/>
    <s v="Realizar inspeção na Rede de Incêncio"/>
    <x v="1"/>
    <x v="1"/>
    <x v="5"/>
    <x v="14"/>
    <n v="6"/>
    <n v="8"/>
    <n v="1"/>
  </r>
  <r>
    <n v="85"/>
    <x v="1"/>
    <x v="3"/>
    <s v="Liberação de PTR's e PET's"/>
    <x v="0"/>
    <x v="0"/>
    <x v="16"/>
    <x v="53"/>
    <n v="8"/>
    <n v="2"/>
    <n v="0"/>
  </r>
  <r>
    <n v="86"/>
    <x v="2"/>
    <x v="2"/>
    <s v="Gerenciamento de Projeto"/>
    <x v="0"/>
    <x v="0"/>
    <x v="59"/>
    <x v="32"/>
    <n v="6"/>
    <n v="1"/>
    <n v="0"/>
  </r>
  <r>
    <n v="87"/>
    <x v="0"/>
    <x v="4"/>
    <s v="Reembolso de Despesas"/>
    <x v="1"/>
    <x v="1"/>
    <x v="60"/>
    <x v="14"/>
    <n v="8"/>
    <n v="17"/>
    <n v="1"/>
  </r>
  <r>
    <n v="88"/>
    <x v="3"/>
    <x v="3"/>
    <s v="Campanhas de SSMA"/>
    <x v="0"/>
    <x v="0"/>
    <x v="58"/>
    <x v="29"/>
    <n v="8"/>
    <n v="1"/>
    <n v="0"/>
  </r>
  <r>
    <n v="89"/>
    <x v="3"/>
    <x v="5"/>
    <s v="Controlar as notas fiscais"/>
    <x v="1"/>
    <x v="1"/>
    <x v="60"/>
    <x v="14"/>
    <n v="7"/>
    <n v="17"/>
    <n v="1"/>
  </r>
  <r>
    <n v="90"/>
    <x v="3"/>
    <x v="4"/>
    <s v="Treinamento de SSMA"/>
    <x v="1"/>
    <x v="1"/>
    <x v="14"/>
    <x v="14"/>
    <n v="6"/>
    <n v="23"/>
    <n v="1"/>
  </r>
  <r>
    <n v="91"/>
    <x v="0"/>
    <x v="2"/>
    <s v="Solicitação de Serviço"/>
    <x v="1"/>
    <x v="1"/>
    <x v="61"/>
    <x v="14"/>
    <n v="6"/>
    <n v="4"/>
    <n v="0"/>
  </r>
  <r>
    <n v="92"/>
    <x v="4"/>
    <x v="2"/>
    <s v="Mapa de Risco"/>
    <x v="1"/>
    <x v="1"/>
    <x v="62"/>
    <x v="14"/>
    <n v="6"/>
    <n v="6"/>
    <n v="0"/>
  </r>
  <r>
    <n v="93"/>
    <x v="4"/>
    <x v="5"/>
    <s v="Campanha de Assédio"/>
    <x v="1"/>
    <x v="1"/>
    <x v="63"/>
    <x v="14"/>
    <n v="6"/>
    <n v="3"/>
    <n v="0"/>
  </r>
  <r>
    <n v="94"/>
    <x v="2"/>
    <x v="0"/>
    <s v="Participar dos Projetos de SSMA"/>
    <x v="0"/>
    <x v="0"/>
    <x v="27"/>
    <x v="7"/>
    <n v="7"/>
    <n v="5"/>
    <n v="0"/>
  </r>
  <r>
    <n v="95"/>
    <x v="2"/>
    <x v="0"/>
    <s v="Participar dos Projetos de SSMA"/>
    <x v="0"/>
    <x v="0"/>
    <x v="64"/>
    <x v="54"/>
    <n v="7"/>
    <n v="0"/>
    <n v="0"/>
  </r>
  <r>
    <n v="96"/>
    <x v="3"/>
    <x v="3"/>
    <s v="Preparar orçamento para o próximo ano"/>
    <x v="0"/>
    <x v="0"/>
    <x v="6"/>
    <x v="15"/>
    <n v="6"/>
    <n v="0"/>
    <n v="0"/>
  </r>
  <r>
    <n v="97"/>
    <x v="0"/>
    <x v="4"/>
    <s v="Solicitar material &quot;Escritório&quot;"/>
    <x v="0"/>
    <x v="0"/>
    <x v="58"/>
    <x v="51"/>
    <n v="3"/>
    <n v="0"/>
    <n v="0"/>
  </r>
  <r>
    <n v="98"/>
    <x v="0"/>
    <x v="3"/>
    <s v="Auditoria Externa"/>
    <x v="0"/>
    <x v="0"/>
    <x v="31"/>
    <x v="28"/>
    <n v="6"/>
    <n v="0"/>
    <n v="0"/>
  </r>
  <r>
    <n v="99"/>
    <x v="2"/>
    <x v="3"/>
    <s v="Participar dos Projetos de SSMA"/>
    <x v="0"/>
    <x v="0"/>
    <x v="6"/>
    <x v="15"/>
    <n v="7"/>
    <n v="0"/>
    <n v="0"/>
  </r>
  <r>
    <n v="100"/>
    <x v="0"/>
    <x v="5"/>
    <s v="Auditoria Externa"/>
    <x v="0"/>
    <x v="0"/>
    <x v="63"/>
    <x v="52"/>
    <n v="6"/>
    <n v="0"/>
    <n v="0"/>
  </r>
  <r>
    <n v="101"/>
    <x v="5"/>
    <x v="3"/>
    <s v="Análise e recomendação de ocorrências"/>
    <x v="0"/>
    <x v="0"/>
    <x v="65"/>
    <x v="55"/>
    <n v="6"/>
    <n v="9"/>
    <n v="1"/>
  </r>
  <r>
    <n v="102"/>
    <x v="0"/>
    <x v="1"/>
    <s v="Realizar auditoria de EPI"/>
    <x v="0"/>
    <x v="0"/>
    <x v="62"/>
    <x v="4"/>
    <n v="6"/>
    <n v="0"/>
    <n v="0"/>
  </r>
  <r>
    <n v="103"/>
    <x v="0"/>
    <x v="3"/>
    <s v="Realizar inspeção nas máquinas e equipamentos"/>
    <x v="0"/>
    <x v="0"/>
    <x v="34"/>
    <x v="27"/>
    <n v="6"/>
    <n v="0"/>
    <n v="0"/>
  </r>
  <r>
    <n v="104"/>
    <x v="0"/>
    <x v="1"/>
    <s v="Realizar inspeção na Rede de Incêncio"/>
    <x v="0"/>
    <x v="0"/>
    <x v="5"/>
    <x v="1"/>
    <n v="6"/>
    <n v="0"/>
    <n v="0"/>
  </r>
  <r>
    <n v="105"/>
    <x v="1"/>
    <x v="1"/>
    <s v="Liberação de PTR's e PET's"/>
    <x v="0"/>
    <x v="0"/>
    <x v="49"/>
    <x v="56"/>
    <n v="8"/>
    <n v="0"/>
    <n v="0"/>
  </r>
  <r>
    <n v="106"/>
    <x v="2"/>
    <x v="0"/>
    <s v="Gerenciamento de Projeto"/>
    <x v="0"/>
    <x v="0"/>
    <x v="61"/>
    <x v="57"/>
    <n v="6"/>
    <n v="0"/>
    <n v="0"/>
  </r>
  <r>
    <n v="107"/>
    <x v="3"/>
    <x v="4"/>
    <s v="Campanhas de SSMA"/>
    <x v="0"/>
    <x v="0"/>
    <x v="66"/>
    <x v="3"/>
    <n v="8"/>
    <n v="0"/>
    <n v="0"/>
  </r>
  <r>
    <n v="108"/>
    <x v="2"/>
    <x v="4"/>
    <s v="Participar dos Projetos de SSMA"/>
    <x v="0"/>
    <x v="0"/>
    <x v="61"/>
    <x v="57"/>
    <n v="7"/>
    <n v="0"/>
    <n v="0"/>
  </r>
  <r>
    <n v="109"/>
    <x v="3"/>
    <x v="0"/>
    <s v="Treinamento de SSMA"/>
    <x v="0"/>
    <x v="0"/>
    <x v="14"/>
    <x v="51"/>
    <n v="6"/>
    <n v="5"/>
    <n v="0"/>
  </r>
  <r>
    <n v="110"/>
    <x v="0"/>
    <x v="5"/>
    <s v="Auditoria Externa"/>
    <x v="1"/>
    <x v="1"/>
    <x v="58"/>
    <x v="14"/>
    <n v="6"/>
    <n v="18"/>
    <n v="1"/>
  </r>
  <r>
    <n v="111"/>
    <x v="0"/>
    <x v="2"/>
    <s v="Solicitar material &quot;EPI&quot;"/>
    <x v="1"/>
    <x v="1"/>
    <x v="67"/>
    <x v="14"/>
    <n v="5"/>
    <n v="7"/>
    <n v="1"/>
  </r>
  <r>
    <n v="112"/>
    <x v="4"/>
    <x v="1"/>
    <s v="Campanha AIDS"/>
    <x v="0"/>
    <x v="0"/>
    <x v="10"/>
    <x v="11"/>
    <n v="6"/>
    <n v="4"/>
    <n v="0"/>
  </r>
  <r>
    <n v="113"/>
    <x v="4"/>
    <x v="3"/>
    <s v="Acompanhar solicitações"/>
    <x v="1"/>
    <x v="1"/>
    <x v="35"/>
    <x v="14"/>
    <n v="6"/>
    <n v="22"/>
    <n v="1"/>
  </r>
  <r>
    <n v="114"/>
    <x v="2"/>
    <x v="4"/>
    <s v="Participar dos Projetos de SSMA"/>
    <x v="0"/>
    <x v="0"/>
    <x v="68"/>
    <x v="48"/>
    <n v="7"/>
    <n v="3"/>
    <n v="0"/>
  </r>
  <r>
    <n v="115"/>
    <x v="0"/>
    <x v="4"/>
    <s v="Solicitar material &quot;Escritório&quot;"/>
    <x v="1"/>
    <x v="1"/>
    <x v="34"/>
    <x v="14"/>
    <n v="3"/>
    <n v="11"/>
    <n v="1"/>
  </r>
  <r>
    <n v="116"/>
    <x v="2"/>
    <x v="3"/>
    <s v="Participar dos Projetos de SSMA"/>
    <x v="1"/>
    <x v="1"/>
    <x v="69"/>
    <x v="14"/>
    <n v="7"/>
    <n v="5"/>
    <n v="0"/>
  </r>
  <r>
    <n v="117"/>
    <x v="3"/>
    <x v="0"/>
    <s v="Solicitar material &quot;EPI&quot;"/>
    <x v="1"/>
    <x v="1"/>
    <x v="34"/>
    <x v="14"/>
    <n v="5"/>
    <n v="11"/>
    <n v="1"/>
  </r>
  <r>
    <n v="118"/>
    <x v="0"/>
    <x v="4"/>
    <s v="Auditoria Externa"/>
    <x v="2"/>
    <x v="1"/>
    <x v="15"/>
    <x v="14"/>
    <n v="6"/>
    <n v="64"/>
    <n v="1"/>
  </r>
  <r>
    <n v="119"/>
    <x v="2"/>
    <x v="2"/>
    <s v="Participar dos Projetos de SSMA"/>
    <x v="0"/>
    <x v="0"/>
    <x v="59"/>
    <x v="58"/>
    <n v="7"/>
    <n v="4"/>
    <n v="0"/>
  </r>
  <r>
    <n v="120"/>
    <x v="3"/>
    <x v="3"/>
    <s v="Participar dos Projetos de SSMA"/>
    <x v="1"/>
    <x v="1"/>
    <x v="64"/>
    <x v="14"/>
    <n v="7"/>
    <n v="24"/>
    <n v="1"/>
  </r>
  <r>
    <n v="121"/>
    <x v="5"/>
    <x v="2"/>
    <s v="Análise e recomendação de ocorrências"/>
    <x v="1"/>
    <x v="1"/>
    <x v="66"/>
    <x v="14"/>
    <n v="6"/>
    <n v="21"/>
    <n v="1"/>
  </r>
  <r>
    <n v="122"/>
    <x v="0"/>
    <x v="2"/>
    <s v="Realizar auditoria de EPI"/>
    <x v="0"/>
    <x v="0"/>
    <x v="46"/>
    <x v="42"/>
    <n v="6"/>
    <n v="2"/>
    <n v="0"/>
  </r>
  <r>
    <n v="123"/>
    <x v="0"/>
    <x v="5"/>
    <s v="Realizar inspeção nas máquinas e equipamentos"/>
    <x v="0"/>
    <x v="0"/>
    <x v="70"/>
    <x v="59"/>
    <n v="6"/>
    <n v="1"/>
    <n v="0"/>
  </r>
  <r>
    <n v="124"/>
    <x v="3"/>
    <x v="0"/>
    <s v="Realizar inspeção na Rede de Incêncio"/>
    <x v="0"/>
    <x v="0"/>
    <x v="31"/>
    <x v="28"/>
    <n v="6"/>
    <n v="0"/>
    <n v="0"/>
  </r>
  <r>
    <n v="125"/>
    <x v="1"/>
    <x v="1"/>
    <s v="Liberação de PTR's e PET's"/>
    <x v="0"/>
    <x v="0"/>
    <x v="5"/>
    <x v="1"/>
    <n v="8"/>
    <n v="0"/>
    <n v="0"/>
  </r>
  <r>
    <n v="126"/>
    <x v="2"/>
    <x v="0"/>
    <s v="Gerenciamento de Projeto"/>
    <x v="0"/>
    <x v="0"/>
    <x v="71"/>
    <x v="60"/>
    <n v="6"/>
    <n v="0"/>
    <n v="0"/>
  </r>
  <r>
    <n v="127"/>
    <x v="3"/>
    <x v="3"/>
    <s v="Auditoria Externa"/>
    <x v="0"/>
    <x v="0"/>
    <x v="49"/>
    <x v="56"/>
    <n v="6"/>
    <n v="0"/>
    <n v="0"/>
  </r>
  <r>
    <n v="128"/>
    <x v="3"/>
    <x v="0"/>
    <s v="Campanhas de SSMA"/>
    <x v="0"/>
    <x v="0"/>
    <x v="34"/>
    <x v="27"/>
    <n v="8"/>
    <n v="0"/>
    <n v="0"/>
  </r>
  <r>
    <n v="129"/>
    <x v="3"/>
    <x v="2"/>
    <s v="Controlar as notas fiscais"/>
    <x v="0"/>
    <x v="0"/>
    <x v="62"/>
    <x v="4"/>
    <n v="7"/>
    <n v="0"/>
    <n v="0"/>
  </r>
  <r>
    <n v="130"/>
    <x v="3"/>
    <x v="0"/>
    <s v="Treinamento de SSMA"/>
    <x v="0"/>
    <x v="0"/>
    <x v="72"/>
    <x v="61"/>
    <n v="6"/>
    <n v="0"/>
    <n v="0"/>
  </r>
  <r>
    <n v="131"/>
    <x v="2"/>
    <x v="4"/>
    <s v="Participar dos Projetos de SSMA"/>
    <x v="0"/>
    <x v="0"/>
    <x v="63"/>
    <x v="52"/>
    <n v="7"/>
    <n v="0"/>
    <n v="0"/>
  </r>
  <r>
    <n v="132"/>
    <x v="3"/>
    <x v="2"/>
    <s v="Realizar as avaliações Ergonômicas"/>
    <x v="0"/>
    <x v="0"/>
    <x v="62"/>
    <x v="4"/>
    <n v="7"/>
    <n v="0"/>
    <n v="0"/>
  </r>
  <r>
    <n v="133"/>
    <x v="4"/>
    <x v="1"/>
    <s v="Auditoria de EPI's"/>
    <x v="0"/>
    <x v="0"/>
    <x v="34"/>
    <x v="27"/>
    <n v="6"/>
    <n v="0"/>
    <n v="0"/>
  </r>
  <r>
    <n v="134"/>
    <x v="4"/>
    <x v="1"/>
    <s v="Reunião de CIPA"/>
    <x v="0"/>
    <x v="0"/>
    <x v="3"/>
    <x v="62"/>
    <n v="6"/>
    <n v="0"/>
    <n v="0"/>
  </r>
  <r>
    <n v="135"/>
    <x v="2"/>
    <x v="0"/>
    <s v="Participar dos Projetos de SSMA"/>
    <x v="0"/>
    <x v="0"/>
    <x v="64"/>
    <x v="54"/>
    <n v="7"/>
    <n v="0"/>
    <n v="0"/>
  </r>
  <r>
    <n v="136"/>
    <x v="3"/>
    <x v="1"/>
    <s v="OCS"/>
    <x v="0"/>
    <x v="0"/>
    <x v="1"/>
    <x v="63"/>
    <n v="3"/>
    <n v="0"/>
    <n v="0"/>
  </r>
  <r>
    <n v="137"/>
    <x v="3"/>
    <x v="2"/>
    <s v="Preparar orçamento para o próximo ano"/>
    <x v="0"/>
    <x v="0"/>
    <x v="58"/>
    <x v="51"/>
    <n v="6"/>
    <n v="0"/>
    <n v="0"/>
  </r>
  <r>
    <n v="138"/>
    <x v="3"/>
    <x v="2"/>
    <s v="Solicitar material &quot;Escritório&quot;"/>
    <x v="0"/>
    <x v="0"/>
    <x v="31"/>
    <x v="28"/>
    <n v="3"/>
    <n v="0"/>
    <n v="0"/>
  </r>
  <r>
    <n v="139"/>
    <x v="3"/>
    <x v="5"/>
    <s v="Auditoria Externa"/>
    <x v="0"/>
    <x v="0"/>
    <x v="69"/>
    <x v="64"/>
    <n v="6"/>
    <n v="0"/>
    <n v="0"/>
  </r>
  <r>
    <n v="140"/>
    <x v="2"/>
    <x v="5"/>
    <s v="Participar dos Projetos de SSMA"/>
    <x v="0"/>
    <x v="0"/>
    <x v="61"/>
    <x v="57"/>
    <n v="7"/>
    <n v="0"/>
    <n v="0"/>
  </r>
  <r>
    <n v="141"/>
    <x v="3"/>
    <x v="1"/>
    <s v="Solicitação de Serviço"/>
    <x v="0"/>
    <x v="0"/>
    <x v="73"/>
    <x v="25"/>
    <n v="6"/>
    <n v="5"/>
    <n v="0"/>
  </r>
  <r>
    <n v="142"/>
    <x v="3"/>
    <x v="4"/>
    <s v="Realizar as avaliações Ergonômicas"/>
    <x v="0"/>
    <x v="0"/>
    <x v="49"/>
    <x v="56"/>
    <n v="7"/>
    <n v="0"/>
    <n v="0"/>
  </r>
  <r>
    <n v="143"/>
    <x v="5"/>
    <x v="3"/>
    <s v="Análise e recomendação de ocorrências"/>
    <x v="0"/>
    <x v="0"/>
    <x v="69"/>
    <x v="64"/>
    <n v="6"/>
    <n v="0"/>
    <n v="0"/>
  </r>
  <r>
    <n v="144"/>
    <x v="3"/>
    <x v="3"/>
    <s v="Realizar auditoria de EPI"/>
    <x v="0"/>
    <x v="0"/>
    <x v="71"/>
    <x v="60"/>
    <n v="6"/>
    <n v="0"/>
    <n v="0"/>
  </r>
  <r>
    <n v="145"/>
    <x v="3"/>
    <x v="0"/>
    <s v="Realizar inspeção nas máquinas e equipamentos"/>
    <x v="0"/>
    <x v="0"/>
    <x v="7"/>
    <x v="65"/>
    <n v="6"/>
    <n v="0"/>
    <n v="0"/>
  </r>
  <r>
    <n v="146"/>
    <x v="3"/>
    <x v="4"/>
    <s v="Realizar inspeção na Rede de Incêncio"/>
    <x v="0"/>
    <x v="0"/>
    <x v="66"/>
    <x v="3"/>
    <n v="6"/>
    <n v="0"/>
    <n v="0"/>
  </r>
  <r>
    <n v="147"/>
    <x v="1"/>
    <x v="4"/>
    <s v="Liberação de PTR's e PET's"/>
    <x v="0"/>
    <x v="0"/>
    <x v="64"/>
    <x v="54"/>
    <n v="8"/>
    <n v="0"/>
    <n v="0"/>
  </r>
  <r>
    <n v="148"/>
    <x v="2"/>
    <x v="4"/>
    <s v="Participar dos Projetos de SSMA"/>
    <x v="2"/>
    <x v="1"/>
    <x v="74"/>
    <x v="14"/>
    <n v="7"/>
    <n v="83"/>
    <n v="1"/>
  </r>
  <r>
    <n v="149"/>
    <x v="3"/>
    <x v="3"/>
    <s v="Auditoria Externa"/>
    <x v="2"/>
    <x v="1"/>
    <x v="16"/>
    <x v="14"/>
    <n v="6"/>
    <n v="101"/>
    <n v="1"/>
  </r>
  <r>
    <n v="150"/>
    <x v="3"/>
    <x v="3"/>
    <s v="Campanhas de SSMA"/>
    <x v="0"/>
    <x v="0"/>
    <x v="33"/>
    <x v="33"/>
    <n v="8"/>
    <n v="1"/>
    <n v="0"/>
  </r>
  <r>
    <n v="151"/>
    <x v="3"/>
    <x v="0"/>
    <s v="Treinamento de SSMA"/>
    <x v="0"/>
    <x v="0"/>
    <x v="45"/>
    <x v="38"/>
    <n v="6"/>
    <n v="4"/>
    <n v="0"/>
  </r>
  <r>
    <n v="152"/>
    <x v="2"/>
    <x v="3"/>
    <s v="Participar dos Projetos de SSMA"/>
    <x v="0"/>
    <x v="0"/>
    <x v="75"/>
    <x v="6"/>
    <n v="7"/>
    <n v="3"/>
    <n v="0"/>
  </r>
  <r>
    <n v="153"/>
    <x v="3"/>
    <x v="2"/>
    <s v="Solicitar material &quot;EPI&quot;"/>
    <x v="0"/>
    <x v="0"/>
    <x v="76"/>
    <x v="48"/>
    <n v="5"/>
    <n v="10"/>
    <n v="1"/>
  </r>
  <r>
    <n v="154"/>
    <x v="4"/>
    <x v="4"/>
    <s v="Inspeções em máquinas"/>
    <x v="0"/>
    <x v="0"/>
    <x v="44"/>
    <x v="66"/>
    <n v="6"/>
    <n v="5"/>
    <n v="0"/>
  </r>
  <r>
    <n v="155"/>
    <x v="4"/>
    <x v="2"/>
    <s v="OCS"/>
    <x v="0"/>
    <x v="0"/>
    <x v="37"/>
    <x v="0"/>
    <n v="3"/>
    <n v="3"/>
    <n v="0"/>
  </r>
  <r>
    <n v="156"/>
    <x v="3"/>
    <x v="0"/>
    <s v="Auditoria Externa"/>
    <x v="0"/>
    <x v="0"/>
    <x v="1"/>
    <x v="63"/>
    <n v="6"/>
    <n v="0"/>
    <n v="0"/>
  </r>
  <r>
    <n v="157"/>
    <x v="2"/>
    <x v="3"/>
    <s v="Participar dos Projetos de SSMA"/>
    <x v="0"/>
    <x v="0"/>
    <x v="58"/>
    <x v="51"/>
    <n v="7"/>
    <n v="0"/>
    <n v="0"/>
  </r>
  <r>
    <n v="158"/>
    <x v="3"/>
    <x v="0"/>
    <s v="Solicitar material &quot;Escritório&quot;"/>
    <x v="0"/>
    <x v="0"/>
    <x v="60"/>
    <x v="29"/>
    <n v="3"/>
    <n v="0"/>
    <n v="0"/>
  </r>
  <r>
    <n v="159"/>
    <x v="3"/>
    <x v="2"/>
    <s v="Auditoria Externa"/>
    <x v="0"/>
    <x v="0"/>
    <x v="7"/>
    <x v="65"/>
    <n v="6"/>
    <n v="0"/>
    <n v="0"/>
  </r>
  <r>
    <n v="160"/>
    <x v="3"/>
    <x v="3"/>
    <s v="Realizar as avaliações Ergonômicas"/>
    <x v="0"/>
    <x v="0"/>
    <x v="77"/>
    <x v="37"/>
    <n v="7"/>
    <n v="7"/>
    <n v="0"/>
  </r>
  <r>
    <n v="161"/>
    <x v="3"/>
    <x v="0"/>
    <s v="Participar dos Projetos de SSMA"/>
    <x v="0"/>
    <x v="0"/>
    <x v="17"/>
    <x v="13"/>
    <n v="7"/>
    <n v="2"/>
    <n v="0"/>
  </r>
  <r>
    <n v="162"/>
    <x v="5"/>
    <x v="5"/>
    <s v="Análise e recomendação de ocorrências"/>
    <x v="0"/>
    <x v="0"/>
    <x v="44"/>
    <x v="67"/>
    <n v="6"/>
    <n v="2"/>
    <n v="0"/>
  </r>
  <r>
    <n v="163"/>
    <x v="3"/>
    <x v="4"/>
    <s v="Realizar auditoria de EPI"/>
    <x v="0"/>
    <x v="0"/>
    <x v="63"/>
    <x v="52"/>
    <n v="6"/>
    <n v="0"/>
    <n v="0"/>
  </r>
  <r>
    <n v="164"/>
    <x v="3"/>
    <x v="1"/>
    <s v="Realizar inspeção nas máquinas e equipamentos"/>
    <x v="0"/>
    <x v="0"/>
    <x v="66"/>
    <x v="3"/>
    <n v="6"/>
    <n v="0"/>
    <n v="0"/>
  </r>
  <r>
    <n v="165"/>
    <x v="3"/>
    <x v="0"/>
    <s v="Realizar inspeção na Rede de Incêncio"/>
    <x v="0"/>
    <x v="0"/>
    <x v="14"/>
    <x v="68"/>
    <n v="6"/>
    <n v="0"/>
    <n v="0"/>
  </r>
  <r>
    <n v="166"/>
    <x v="1"/>
    <x v="4"/>
    <s v="Liberação de PTR's e PET's"/>
    <x v="0"/>
    <x v="0"/>
    <x v="67"/>
    <x v="69"/>
    <n v="8"/>
    <n v="0"/>
    <n v="0"/>
  </r>
  <r>
    <n v="167"/>
    <x v="2"/>
    <x v="1"/>
    <s v="Participar dos Projetos de SSMA"/>
    <x v="0"/>
    <x v="0"/>
    <x v="34"/>
    <x v="27"/>
    <n v="7"/>
    <n v="0"/>
    <n v="0"/>
  </r>
  <r>
    <n v="168"/>
    <x v="3"/>
    <x v="3"/>
    <s v="Reembolso de Despesas"/>
    <x v="0"/>
    <x v="0"/>
    <x v="48"/>
    <x v="10"/>
    <n v="8"/>
    <n v="10"/>
    <n v="1"/>
  </r>
  <r>
    <n v="169"/>
    <x v="3"/>
    <x v="0"/>
    <s v="Campanhas de SSMA"/>
    <x v="0"/>
    <x v="0"/>
    <x v="60"/>
    <x v="29"/>
    <n v="8"/>
    <n v="0"/>
    <n v="0"/>
  </r>
  <r>
    <n v="170"/>
    <x v="3"/>
    <x v="0"/>
    <s v="Auditoria Externa"/>
    <x v="0"/>
    <x v="0"/>
    <x v="12"/>
    <x v="18"/>
    <n v="6"/>
    <n v="1"/>
    <n v="0"/>
  </r>
  <r>
    <n v="171"/>
    <x v="3"/>
    <x v="1"/>
    <s v="Treinamento de SSMA"/>
    <x v="0"/>
    <x v="0"/>
    <x v="77"/>
    <x v="70"/>
    <n v="6"/>
    <n v="1"/>
    <n v="0"/>
  </r>
  <r>
    <n v="172"/>
    <x v="2"/>
    <x v="1"/>
    <s v="Participar dos Projetos de SSMA"/>
    <x v="0"/>
    <x v="0"/>
    <x v="5"/>
    <x v="64"/>
    <n v="7"/>
    <n v="3"/>
    <n v="0"/>
  </r>
  <r>
    <n v="173"/>
    <x v="3"/>
    <x v="2"/>
    <s v="Reembolso de Despesas"/>
    <x v="0"/>
    <x v="0"/>
    <x v="20"/>
    <x v="16"/>
    <n v="8"/>
    <n v="0"/>
    <n v="0"/>
  </r>
  <r>
    <n v="174"/>
    <x v="4"/>
    <x v="0"/>
    <s v="Auditoria de EPI's"/>
    <x v="0"/>
    <x v="0"/>
    <x v="28"/>
    <x v="34"/>
    <n v="6"/>
    <n v="5"/>
    <n v="0"/>
  </r>
  <r>
    <n v="175"/>
    <x v="4"/>
    <x v="4"/>
    <s v="Reunião de CIPA"/>
    <x v="0"/>
    <x v="0"/>
    <x v="42"/>
    <x v="71"/>
    <n v="6"/>
    <n v="3"/>
    <n v="0"/>
  </r>
  <r>
    <n v="176"/>
    <x v="3"/>
    <x v="4"/>
    <s v="Inspeções em máquinas"/>
    <x v="0"/>
    <x v="0"/>
    <x v="67"/>
    <x v="64"/>
    <n v="6"/>
    <n v="2"/>
    <n v="0"/>
  </r>
  <r>
    <n v="177"/>
    <x v="3"/>
    <x v="4"/>
    <s v="OCS"/>
    <x v="0"/>
    <x v="0"/>
    <x v="60"/>
    <x v="29"/>
    <n v="3"/>
    <n v="0"/>
    <n v="0"/>
  </r>
  <r>
    <n v="178"/>
    <x v="2"/>
    <x v="3"/>
    <s v="Participar dos Projetos de SSMA"/>
    <x v="0"/>
    <x v="0"/>
    <x v="64"/>
    <x v="29"/>
    <n v="7"/>
    <n v="7"/>
    <n v="0"/>
  </r>
  <r>
    <n v="179"/>
    <x v="3"/>
    <x v="3"/>
    <s v="Solicitar material &quot;Escritório&quot;"/>
    <x v="0"/>
    <x v="0"/>
    <x v="78"/>
    <x v="32"/>
    <n v="3"/>
    <n v="5"/>
    <n v="1"/>
  </r>
  <r>
    <n v="180"/>
    <x v="3"/>
    <x v="3"/>
    <s v="Solicitar material &quot;EPI&quot;"/>
    <x v="0"/>
    <x v="0"/>
    <x v="1"/>
    <x v="64"/>
    <n v="5"/>
    <n v="4"/>
    <n v="0"/>
  </r>
  <r>
    <n v="181"/>
    <x v="2"/>
    <x v="5"/>
    <s v="Participar dos Projetos de SSMA"/>
    <x v="0"/>
    <x v="0"/>
    <x v="67"/>
    <x v="64"/>
    <n v="7"/>
    <n v="2"/>
    <n v="0"/>
  </r>
  <r>
    <n v="182"/>
    <x v="3"/>
    <x v="2"/>
    <s v="Realizar as avaliações Ergonômicas"/>
    <x v="2"/>
    <x v="1"/>
    <x v="31"/>
    <x v="14"/>
    <n v="7"/>
    <n v="19"/>
    <n v="1"/>
  </r>
  <r>
    <n v="183"/>
    <x v="3"/>
    <x v="2"/>
    <s v="Participar dos Projetos de SSMA"/>
    <x v="0"/>
    <x v="0"/>
    <x v="69"/>
    <x v="64"/>
    <n v="7"/>
    <n v="0"/>
    <n v="0"/>
  </r>
  <r>
    <n v="184"/>
    <x v="5"/>
    <x v="2"/>
    <s v="Análise e recomendação de ocorrências"/>
    <x v="0"/>
    <x v="0"/>
    <x v="64"/>
    <x v="68"/>
    <n v="6"/>
    <n v="1"/>
    <n v="0"/>
  </r>
  <r>
    <n v="185"/>
    <x v="0"/>
    <x v="0"/>
    <s v="Realizar auditoria de EPI"/>
    <x v="0"/>
    <x v="0"/>
    <x v="7"/>
    <x v="64"/>
    <n v="6"/>
    <n v="5"/>
    <n v="0"/>
  </r>
  <r>
    <n v="186"/>
    <x v="0"/>
    <x v="3"/>
    <s v="Realizar inspeção nas máquinas e equipamentos"/>
    <x v="0"/>
    <x v="0"/>
    <x v="3"/>
    <x v="64"/>
    <n v="6"/>
    <n v="7"/>
    <n v="1"/>
  </r>
  <r>
    <n v="187"/>
    <x v="0"/>
    <x v="4"/>
    <s v="Realizar inspeção na Rede de Incêncio"/>
    <x v="0"/>
    <x v="0"/>
    <x v="35"/>
    <x v="29"/>
    <n v="6"/>
    <n v="5"/>
    <n v="0"/>
  </r>
  <r>
    <n v="188"/>
    <x v="1"/>
    <x v="1"/>
    <s v="Liberação de PTR's e PET's"/>
    <x v="0"/>
    <x v="0"/>
    <x v="61"/>
    <x v="72"/>
    <n v="8"/>
    <n v="2"/>
    <n v="0"/>
  </r>
  <r>
    <n v="189"/>
    <x v="2"/>
    <x v="3"/>
    <s v="Gerenciamento de Projeto"/>
    <x v="0"/>
    <x v="0"/>
    <x v="79"/>
    <x v="66"/>
    <n v="6"/>
    <n v="6"/>
    <n v="0"/>
  </r>
  <r>
    <n v="190"/>
    <x v="0"/>
    <x v="2"/>
    <s v="Reembolso de Despesas"/>
    <x v="1"/>
    <x v="1"/>
    <x v="6"/>
    <x v="14"/>
    <n v="8"/>
    <n v="15"/>
    <n v="1"/>
  </r>
  <r>
    <n v="191"/>
    <x v="3"/>
    <x v="4"/>
    <s v="Campanhas de SSMA"/>
    <x v="0"/>
    <x v="0"/>
    <x v="44"/>
    <x v="22"/>
    <n v="8"/>
    <n v="6"/>
    <n v="0"/>
  </r>
  <r>
    <n v="194"/>
    <x v="2"/>
    <x v="5"/>
    <s v="Participar dos Projetos de SSMA"/>
    <x v="0"/>
    <x v="0"/>
    <x v="63"/>
    <x v="73"/>
    <n v="7"/>
    <n v="2"/>
    <n v="0"/>
  </r>
  <r>
    <n v="195"/>
    <x v="0"/>
    <x v="2"/>
    <s v="Preparar apresentação de resultados"/>
    <x v="0"/>
    <x v="0"/>
    <x v="77"/>
    <x v="39"/>
    <n v="6"/>
    <n v="2"/>
    <n v="0"/>
  </r>
  <r>
    <n v="196"/>
    <x v="4"/>
    <x v="5"/>
    <s v="Auditoria de EPI's"/>
    <x v="2"/>
    <x v="1"/>
    <x v="69"/>
    <x v="14"/>
    <n v="6"/>
    <n v="5"/>
    <n v="0"/>
  </r>
  <r>
    <n v="197"/>
    <x v="4"/>
    <x v="0"/>
    <s v="Reunião de CIPA"/>
    <x v="2"/>
    <x v="1"/>
    <x v="34"/>
    <x v="14"/>
    <n v="6"/>
    <n v="11"/>
    <n v="1"/>
  </r>
  <r>
    <n v="199"/>
    <x v="3"/>
    <x v="4"/>
    <s v="OCS"/>
    <x v="1"/>
    <x v="1"/>
    <x v="69"/>
    <x v="14"/>
    <n v="3"/>
    <n v="5"/>
    <n v="1"/>
  </r>
  <r>
    <n v="202"/>
    <x v="3"/>
    <x v="0"/>
    <s v="Solicitar material &quot;EPI&quot;"/>
    <x v="2"/>
    <x v="1"/>
    <x v="69"/>
    <x v="14"/>
    <n v="5"/>
    <n v="5"/>
    <n v="0"/>
  </r>
  <r>
    <n v="204"/>
    <x v="2"/>
    <x v="0"/>
    <s v="Participar dos Projetos de SSMA"/>
    <x v="1"/>
    <x v="1"/>
    <x v="62"/>
    <x v="14"/>
    <n v="7"/>
    <n v="6"/>
    <n v="0"/>
  </r>
  <r>
    <n v="205"/>
    <x v="0"/>
    <x v="3"/>
    <s v="Participar dos Projetos de SSMA"/>
    <x v="2"/>
    <x v="1"/>
    <x v="1"/>
    <x v="14"/>
    <n v="7"/>
    <n v="9"/>
    <n v="1"/>
  </r>
  <r>
    <n v="206"/>
    <x v="6"/>
    <x v="3"/>
    <s v="Análise e recomendação de ocorrências"/>
    <x v="0"/>
    <x v="0"/>
    <x v="21"/>
    <x v="45"/>
    <n v="6"/>
    <n v="3"/>
    <n v="0"/>
  </r>
  <r>
    <n v="207"/>
    <x v="5"/>
    <x v="1"/>
    <s v="Realizar auditoria de EPI"/>
    <x v="1"/>
    <x v="1"/>
    <x v="63"/>
    <x v="14"/>
    <n v="6"/>
    <n v="3"/>
    <n v="0"/>
  </r>
  <r>
    <n v="208"/>
    <x v="0"/>
    <x v="0"/>
    <s v="Realizar inspeção nas máquinas e equipamentos"/>
    <x v="2"/>
    <x v="1"/>
    <x v="72"/>
    <x v="14"/>
    <n v="6"/>
    <n v="16"/>
    <n v="1"/>
  </r>
  <r>
    <n v="209"/>
    <x v="0"/>
    <x v="2"/>
    <s v="Realizar inspeção na Rede de Incêncio"/>
    <x v="0"/>
    <x v="0"/>
    <x v="48"/>
    <x v="74"/>
    <n v="6"/>
    <n v="6"/>
    <n v="0"/>
  </r>
  <r>
    <n v="210"/>
    <x v="1"/>
    <x v="1"/>
    <s v="Liberação de PTR's e PET's"/>
    <x v="2"/>
    <x v="1"/>
    <x v="5"/>
    <x v="14"/>
    <n v="8"/>
    <n v="8"/>
    <n v="0"/>
  </r>
  <r>
    <n v="211"/>
    <x v="2"/>
    <x v="4"/>
    <s v="Gerenciamento de Projeto"/>
    <x v="2"/>
    <x v="1"/>
    <x v="63"/>
    <x v="14"/>
    <n v="6"/>
    <n v="3"/>
    <n v="0"/>
  </r>
  <r>
    <n v="212"/>
    <x v="0"/>
    <x v="0"/>
    <s v="Reembolso de Despesas"/>
    <x v="0"/>
    <x v="0"/>
    <x v="44"/>
    <x v="47"/>
    <n v="8"/>
    <n v="3"/>
    <n v="0"/>
  </r>
  <r>
    <n v="214"/>
    <x v="0"/>
    <x v="3"/>
    <s v="Controlar as notas fiscais"/>
    <x v="1"/>
    <x v="1"/>
    <x v="67"/>
    <x v="14"/>
    <n v="7"/>
    <n v="7"/>
    <n v="0"/>
  </r>
  <r>
    <n v="215"/>
    <x v="3"/>
    <x v="3"/>
    <s v="Treinamento de SSMA"/>
    <x v="0"/>
    <x v="0"/>
    <x v="80"/>
    <x v="55"/>
    <n v="6"/>
    <n v="5"/>
    <n v="0"/>
  </r>
  <r>
    <n v="217"/>
    <x v="4"/>
    <x v="5"/>
    <s v="Auditoria de EPI's"/>
    <x v="0"/>
    <x v="0"/>
    <x v="42"/>
    <x v="32"/>
    <n v="6"/>
    <n v="9"/>
    <n v="1"/>
  </r>
  <r>
    <n v="218"/>
    <x v="4"/>
    <x v="2"/>
    <s v="Reunião de CIPA"/>
    <x v="1"/>
    <x v="1"/>
    <x v="67"/>
    <x v="14"/>
    <n v="6"/>
    <n v="7"/>
    <n v="1"/>
  </r>
  <r>
    <n v="219"/>
    <x v="2"/>
    <x v="0"/>
    <s v="Participar dos Projetos de SSMA"/>
    <x v="2"/>
    <x v="1"/>
    <x v="69"/>
    <x v="14"/>
    <n v="7"/>
    <n v="5"/>
    <n v="0"/>
  </r>
  <r>
    <n v="220"/>
    <x v="0"/>
    <x v="5"/>
    <s v="Solicitar material &quot;Escritório&quot;"/>
    <x v="1"/>
    <x v="1"/>
    <x v="69"/>
    <x v="14"/>
    <n v="3"/>
    <n v="5"/>
    <n v="1"/>
  </r>
  <r>
    <n v="223"/>
    <x v="0"/>
    <x v="3"/>
    <s v="Realizar as avaliações Ergonômicas"/>
    <x v="2"/>
    <x v="1"/>
    <x v="1"/>
    <x v="14"/>
    <n v="7"/>
    <n v="9"/>
    <n v="1"/>
  </r>
  <r>
    <n v="224"/>
    <x v="2"/>
    <x v="0"/>
    <s v="Participar dos Projetos de SSMA"/>
    <x v="1"/>
    <x v="1"/>
    <x v="62"/>
    <x v="14"/>
    <n v="7"/>
    <n v="6"/>
    <n v="0"/>
  </r>
  <r>
    <n v="226"/>
    <x v="0"/>
    <x v="3"/>
    <s v="Realizar auditoria de EPI"/>
    <x v="2"/>
    <x v="1"/>
    <x v="1"/>
    <x v="14"/>
    <n v="6"/>
    <n v="9"/>
    <n v="1"/>
  </r>
  <r>
    <n v="228"/>
    <x v="0"/>
    <x v="4"/>
    <s v="Realizar inspeção na Rede de Incêncio"/>
    <x v="0"/>
    <x v="0"/>
    <x v="46"/>
    <x v="46"/>
    <n v="6"/>
    <n v="1"/>
    <n v="0"/>
  </r>
  <r>
    <n v="229"/>
    <x v="1"/>
    <x v="0"/>
    <s v="Liberação de PTR's e PET's"/>
    <x v="2"/>
    <x v="1"/>
    <x v="34"/>
    <x v="14"/>
    <n v="8"/>
    <n v="11"/>
    <n v="1"/>
  </r>
  <r>
    <n v="230"/>
    <x v="2"/>
    <x v="2"/>
    <s v="Gerenciamento de Projeto"/>
    <x v="1"/>
    <x v="1"/>
    <x v="3"/>
    <x v="14"/>
    <n v="6"/>
    <n v="12"/>
    <n v="1"/>
  </r>
  <r>
    <n v="231"/>
    <x v="2"/>
    <x v="3"/>
    <s v="Participar dos Projetos de SSMA"/>
    <x v="1"/>
    <x v="1"/>
    <x v="1"/>
    <x v="14"/>
    <n v="7"/>
    <n v="9"/>
    <n v="1"/>
  </r>
  <r>
    <n v="232"/>
    <x v="3"/>
    <x v="4"/>
    <s v="Campanhas de SSMA"/>
    <x v="2"/>
    <x v="1"/>
    <x v="67"/>
    <x v="14"/>
    <n v="8"/>
    <n v="7"/>
    <n v="0"/>
  </r>
  <r>
    <n v="233"/>
    <x v="6"/>
    <x v="4"/>
    <s v="Controlar as notas fiscais"/>
    <x v="0"/>
    <x v="0"/>
    <x v="14"/>
    <x v="29"/>
    <n v="7"/>
    <n v="6"/>
    <n v="0"/>
  </r>
  <r>
    <n v="234"/>
    <x v="3"/>
    <x v="2"/>
    <s v="Treinamento de SSMA"/>
    <x v="0"/>
    <x v="0"/>
    <x v="49"/>
    <x v="29"/>
    <n v="6"/>
    <n v="3"/>
    <n v="0"/>
  </r>
  <r>
    <n v="235"/>
    <x v="0"/>
    <x v="4"/>
    <s v="Definir Indicadores "/>
    <x v="0"/>
    <x v="0"/>
    <x v="81"/>
    <x v="46"/>
    <n v="6"/>
    <n v="9"/>
    <n v="1"/>
  </r>
  <r>
    <n v="236"/>
    <x v="4"/>
    <x v="2"/>
    <s v="Auditoria de EPI's"/>
    <x v="1"/>
    <x v="1"/>
    <x v="67"/>
    <x v="14"/>
    <n v="6"/>
    <n v="7"/>
    <n v="1"/>
  </r>
  <r>
    <n v="237"/>
    <x v="4"/>
    <x v="0"/>
    <s v="Reunião de CIPA"/>
    <x v="1"/>
    <x v="1"/>
    <x v="49"/>
    <x v="14"/>
    <n v="6"/>
    <n v="20"/>
    <n v="1"/>
  </r>
  <r>
    <n v="238"/>
    <x v="0"/>
    <x v="3"/>
    <s v="Preparar orçamento para o próximo ano"/>
    <x v="2"/>
    <x v="1"/>
    <x v="62"/>
    <x v="14"/>
    <n v="6"/>
    <n v="6"/>
    <n v="0"/>
  </r>
  <r>
    <n v="239"/>
    <x v="0"/>
    <x v="2"/>
    <s v="Solicitar material &quot;Escritório&quot;"/>
    <x v="1"/>
    <x v="1"/>
    <x v="61"/>
    <x v="14"/>
    <n v="3"/>
    <n v="4"/>
    <n v="1"/>
  </r>
  <r>
    <n v="240"/>
    <x v="6"/>
    <x v="0"/>
    <s v="Solicitar material &quot;EPI&quot;"/>
    <x v="2"/>
    <x v="1"/>
    <x v="60"/>
    <x v="14"/>
    <n v="5"/>
    <n v="17"/>
    <n v="1"/>
  </r>
  <r>
    <n v="241"/>
    <x v="3"/>
    <x v="5"/>
    <s v="Solicitação de Serviço"/>
    <x v="2"/>
    <x v="1"/>
    <x v="63"/>
    <x v="14"/>
    <n v="6"/>
    <n v="3"/>
    <n v="0"/>
  </r>
  <r>
    <n v="242"/>
    <x v="6"/>
    <x v="5"/>
    <s v="Realizar as avaliações Ergonômicas"/>
    <x v="1"/>
    <x v="1"/>
    <x v="63"/>
    <x v="14"/>
    <n v="7"/>
    <n v="3"/>
    <n v="0"/>
  </r>
  <r>
    <n v="243"/>
    <x v="3"/>
    <x v="1"/>
    <s v="Participar dos Projetos de SSMA"/>
    <x v="2"/>
    <x v="1"/>
    <x v="1"/>
    <x v="14"/>
    <n v="7"/>
    <n v="9"/>
    <n v="1"/>
  </r>
  <r>
    <n v="244"/>
    <x v="5"/>
    <x v="0"/>
    <s v="Análise e recomendação de ocorrências"/>
    <x v="2"/>
    <x v="1"/>
    <x v="20"/>
    <x v="14"/>
    <n v="6"/>
    <n v="13"/>
    <n v="1"/>
  </r>
  <r>
    <n v="245"/>
    <x v="0"/>
    <x v="3"/>
    <s v="Realizar auditoria de EPI"/>
    <x v="0"/>
    <x v="0"/>
    <x v="43"/>
    <x v="9"/>
    <n v="6"/>
    <n v="3"/>
    <n v="0"/>
  </r>
  <r>
    <n v="246"/>
    <x v="0"/>
    <x v="2"/>
    <s v="Realizar inspeção nas máquinas e equipamentos"/>
    <x v="1"/>
    <x v="1"/>
    <x v="34"/>
    <x v="14"/>
    <n v="6"/>
    <n v="11"/>
    <n v="1"/>
  </r>
  <r>
    <n v="247"/>
    <x v="0"/>
    <x v="4"/>
    <s v="Realizar inspeção na Rede de Incêncio"/>
    <x v="0"/>
    <x v="0"/>
    <x v="21"/>
    <x v="45"/>
    <n v="6"/>
    <n v="3"/>
    <n v="0"/>
  </r>
  <r>
    <n v="248"/>
    <x v="1"/>
    <x v="5"/>
    <s v="Liberação de PTR's e PET's"/>
    <x v="2"/>
    <x v="1"/>
    <x v="6"/>
    <x v="14"/>
    <n v="8"/>
    <n v="15"/>
    <n v="1"/>
  </r>
  <r>
    <n v="249"/>
    <x v="2"/>
    <x v="4"/>
    <s v="Gerenciamento de Projeto"/>
    <x v="0"/>
    <x v="0"/>
    <x v="11"/>
    <x v="70"/>
    <n v="6"/>
    <n v="4"/>
    <n v="0"/>
  </r>
  <r>
    <n v="250"/>
    <x v="3"/>
    <x v="5"/>
    <s v="Reembolso de Despesas"/>
    <x v="0"/>
    <x v="0"/>
    <x v="45"/>
    <x v="13"/>
    <n v="8"/>
    <n v="1"/>
    <n v="0"/>
  </r>
  <r>
    <n v="251"/>
    <x v="3"/>
    <x v="3"/>
    <s v="Campanhas de SSMA"/>
    <x v="0"/>
    <x v="0"/>
    <x v="9"/>
    <x v="75"/>
    <n v="8"/>
    <n v="1"/>
    <n v="0"/>
  </r>
  <r>
    <n v="252"/>
    <x v="3"/>
    <x v="3"/>
    <s v="Controlar as notas fiscais"/>
    <x v="0"/>
    <x v="0"/>
    <x v="55"/>
    <x v="76"/>
    <n v="7"/>
    <n v="2"/>
    <n v="0"/>
  </r>
  <r>
    <n v="253"/>
    <x v="3"/>
    <x v="3"/>
    <s v="Treinamento de SSMA"/>
    <x v="0"/>
    <x v="0"/>
    <x v="51"/>
    <x v="77"/>
    <n v="6"/>
    <n v="7"/>
    <n v="1"/>
  </r>
  <r>
    <n v="254"/>
    <x v="0"/>
    <x v="2"/>
    <s v="Realizar as avaliações Ergonômicas"/>
    <x v="0"/>
    <x v="0"/>
    <x v="16"/>
    <x v="13"/>
    <n v="7"/>
    <n v="8"/>
    <n v="1"/>
  </r>
  <r>
    <n v="255"/>
    <x v="4"/>
    <x v="4"/>
    <s v="OCS"/>
    <x v="0"/>
    <x v="0"/>
    <x v="49"/>
    <x v="16"/>
    <n v="3"/>
    <n v="7"/>
    <n v="1"/>
  </r>
  <r>
    <n v="256"/>
    <x v="4"/>
    <x v="0"/>
    <s v="OCS"/>
    <x v="0"/>
    <x v="0"/>
    <x v="79"/>
    <x v="78"/>
    <n v="3"/>
    <n v="5"/>
    <n v="1"/>
  </r>
  <r>
    <n v="257"/>
    <x v="6"/>
    <x v="4"/>
    <s v="Preparar orçamento para o próximo ano"/>
    <x v="1"/>
    <x v="1"/>
    <x v="7"/>
    <x v="14"/>
    <n v="6"/>
    <n v="10"/>
    <n v="1"/>
  </r>
  <r>
    <n v="258"/>
    <x v="0"/>
    <x v="0"/>
    <s v="Solicitar material &quot;Escritório&quot;"/>
    <x v="0"/>
    <x v="0"/>
    <x v="74"/>
    <x v="0"/>
    <n v="3"/>
    <n v="2"/>
    <n v="0"/>
  </r>
  <r>
    <n v="259"/>
    <x v="0"/>
    <x v="5"/>
    <s v="Solicitar material &quot;EPI&quot;"/>
    <x v="0"/>
    <x v="0"/>
    <x v="12"/>
    <x v="79"/>
    <n v="5"/>
    <n v="3"/>
    <n v="0"/>
  </r>
  <r>
    <n v="260"/>
    <x v="3"/>
    <x v="0"/>
    <s v="Solicitação de Serviço"/>
    <x v="2"/>
    <x v="1"/>
    <x v="5"/>
    <x v="14"/>
    <n v="6"/>
    <n v="8"/>
    <n v="1"/>
  </r>
  <r>
    <n v="261"/>
    <x v="3"/>
    <x v="2"/>
    <s v="Realizar as avaliações Ergonômicas"/>
    <x v="0"/>
    <x v="0"/>
    <x v="21"/>
    <x v="24"/>
    <n v="7"/>
    <n v="6"/>
    <n v="0"/>
  </r>
  <r>
    <n v="262"/>
    <x v="6"/>
    <x v="3"/>
    <s v="Participar dos Projetos de SSMA"/>
    <x v="1"/>
    <x v="1"/>
    <x v="69"/>
    <x v="14"/>
    <n v="7"/>
    <n v="5"/>
    <n v="0"/>
  </r>
  <r>
    <n v="263"/>
    <x v="5"/>
    <x v="4"/>
    <s v="Análise e recomendação de ocorrências"/>
    <x v="1"/>
    <x v="1"/>
    <x v="1"/>
    <x v="14"/>
    <n v="6"/>
    <n v="9"/>
    <n v="1"/>
  </r>
  <r>
    <n v="264"/>
    <x v="0"/>
    <x v="0"/>
    <s v="Realizar auditoria de EPI"/>
    <x v="0"/>
    <x v="0"/>
    <x v="14"/>
    <x v="10"/>
    <n v="6"/>
    <n v="1"/>
    <n v="0"/>
  </r>
  <r>
    <n v="265"/>
    <x v="0"/>
    <x v="0"/>
    <s v="Realizar inspeção nas máquinas e equipamentos"/>
    <x v="0"/>
    <x v="0"/>
    <x v="19"/>
    <x v="59"/>
    <n v="6"/>
    <n v="3"/>
    <n v="0"/>
  </r>
  <r>
    <n v="268"/>
    <x v="2"/>
    <x v="2"/>
    <s v="Gerenciamento de Projeto"/>
    <x v="2"/>
    <x v="1"/>
    <x v="67"/>
    <x v="14"/>
    <n v="6"/>
    <n v="7"/>
    <n v="1"/>
  </r>
  <r>
    <n v="270"/>
    <x v="3"/>
    <x v="0"/>
    <s v="Campanhas de SSMA"/>
    <x v="0"/>
    <x v="0"/>
    <x v="13"/>
    <x v="67"/>
    <n v="8"/>
    <n v="5"/>
    <n v="0"/>
  </r>
  <r>
    <n v="271"/>
    <x v="3"/>
    <x v="1"/>
    <s v="Controlar as notas fiscais"/>
    <x v="0"/>
    <x v="0"/>
    <x v="12"/>
    <x v="17"/>
    <n v="7"/>
    <n v="9"/>
    <n v="1"/>
  </r>
  <r>
    <n v="272"/>
    <x v="3"/>
    <x v="2"/>
    <s v="Treinamento de SSMA"/>
    <x v="0"/>
    <x v="0"/>
    <x v="67"/>
    <x v="69"/>
    <n v="6"/>
    <n v="0"/>
    <n v="0"/>
  </r>
  <r>
    <n v="273"/>
    <x v="0"/>
    <x v="4"/>
    <s v="Definir Indicadores "/>
    <x v="0"/>
    <x v="0"/>
    <x v="67"/>
    <x v="69"/>
    <n v="6"/>
    <n v="0"/>
    <n v="0"/>
  </r>
  <r>
    <n v="275"/>
    <x v="4"/>
    <x v="1"/>
    <s v="OCS"/>
    <x v="0"/>
    <x v="0"/>
    <x v="67"/>
    <x v="69"/>
    <n v="3"/>
    <n v="0"/>
    <n v="0"/>
  </r>
  <r>
    <n v="281"/>
    <x v="0"/>
    <x v="3"/>
    <s v="Participar dos Projetos de SSMA"/>
    <x v="0"/>
    <x v="0"/>
    <x v="1"/>
    <x v="63"/>
    <n v="7"/>
    <n v="0"/>
    <n v="0"/>
  </r>
  <r>
    <n v="282"/>
    <x v="5"/>
    <x v="2"/>
    <s v="Análise e recomendação de ocorrências"/>
    <x v="0"/>
    <x v="0"/>
    <x v="69"/>
    <x v="64"/>
    <n v="6"/>
    <n v="0"/>
    <n v="0"/>
  </r>
  <r>
    <n v="283"/>
    <x v="0"/>
    <x v="3"/>
    <s v="Realizar auditoria de EPI"/>
    <x v="0"/>
    <x v="0"/>
    <x v="16"/>
    <x v="23"/>
    <n v="6"/>
    <n v="3"/>
    <n v="0"/>
  </r>
  <r>
    <n v="284"/>
    <x v="0"/>
    <x v="3"/>
    <s v="Realizar inspeção nas máquinas e equipamentos"/>
    <x v="0"/>
    <x v="0"/>
    <x v="16"/>
    <x v="12"/>
    <n v="6"/>
    <n v="1"/>
    <n v="0"/>
  </r>
  <r>
    <n v="286"/>
    <x v="1"/>
    <x v="5"/>
    <s v="Liberação de PTR's e PET's"/>
    <x v="0"/>
    <x v="0"/>
    <x v="37"/>
    <x v="80"/>
    <n v="8"/>
    <n v="1"/>
    <n v="0"/>
  </r>
  <r>
    <n v="287"/>
    <x v="2"/>
    <x v="1"/>
    <s v="Gerenciamento de Projeto"/>
    <x v="2"/>
    <x v="1"/>
    <x v="3"/>
    <x v="14"/>
    <n v="6"/>
    <n v="12"/>
    <n v="1"/>
  </r>
  <r>
    <n v="289"/>
    <x v="3"/>
    <x v="1"/>
    <s v="Campanhas de SSMA"/>
    <x v="0"/>
    <x v="0"/>
    <x v="73"/>
    <x v="20"/>
    <n v="8"/>
    <n v="2"/>
    <n v="0"/>
  </r>
  <r>
    <n v="291"/>
    <x v="3"/>
    <x v="5"/>
    <s v="Treinamento de SSMA"/>
    <x v="1"/>
    <x v="1"/>
    <x v="34"/>
    <x v="14"/>
    <n v="6"/>
    <n v="11"/>
    <n v="1"/>
  </r>
  <r>
    <n v="292"/>
    <x v="2"/>
    <x v="2"/>
    <s v="Preparar apresentação de resultados"/>
    <x v="1"/>
    <x v="1"/>
    <x v="1"/>
    <x v="14"/>
    <n v="6"/>
    <n v="9"/>
    <n v="1"/>
  </r>
  <r>
    <n v="294"/>
    <x v="4"/>
    <x v="4"/>
    <s v="Auditoria de EPI's"/>
    <x v="0"/>
    <x v="0"/>
    <x v="47"/>
    <x v="81"/>
    <n v="6"/>
    <n v="1"/>
    <n v="0"/>
  </r>
  <r>
    <n v="295"/>
    <x v="3"/>
    <x v="5"/>
    <s v="Preparar orçamento para o próximo ano"/>
    <x v="1"/>
    <x v="1"/>
    <x v="63"/>
    <x v="14"/>
    <n v="6"/>
    <n v="3"/>
    <n v="0"/>
  </r>
  <r>
    <n v="296"/>
    <x v="3"/>
    <x v="0"/>
    <s v="Solicitar material &quot;Escritório&quot;"/>
    <x v="1"/>
    <x v="1"/>
    <x v="63"/>
    <x v="14"/>
    <n v="3"/>
    <n v="3"/>
    <n v="0"/>
  </r>
  <r>
    <n v="298"/>
    <x v="3"/>
    <x v="4"/>
    <s v="Solicitação de Serviço"/>
    <x v="0"/>
    <x v="0"/>
    <x v="74"/>
    <x v="30"/>
    <n v="6"/>
    <n v="4"/>
    <n v="0"/>
  </r>
  <r>
    <n v="299"/>
    <x v="3"/>
    <x v="5"/>
    <s v="Realizar as avaliações Ergonômicas"/>
    <x v="0"/>
    <x v="0"/>
    <x v="50"/>
    <x v="45"/>
    <n v="7"/>
    <n v="6"/>
    <n v="0"/>
  </r>
  <r>
    <n v="301"/>
    <x v="5"/>
    <x v="2"/>
    <s v="Análise e recomendação de ocorrências"/>
    <x v="0"/>
    <x v="0"/>
    <x v="82"/>
    <x v="82"/>
    <n v="6"/>
    <n v="6"/>
    <n v="0"/>
  </r>
  <r>
    <n v="305"/>
    <x v="1"/>
    <x v="2"/>
    <s v="Liberação de PTR's e PET's"/>
    <x v="0"/>
    <x v="0"/>
    <x v="27"/>
    <x v="9"/>
    <n v="8"/>
    <n v="6"/>
    <n v="0"/>
  </r>
  <r>
    <n v="307"/>
    <x v="3"/>
    <x v="3"/>
    <s v="Reembolso de Despesas"/>
    <x v="0"/>
    <x v="0"/>
    <x v="40"/>
    <x v="32"/>
    <n v="8"/>
    <n v="2"/>
    <n v="0"/>
  </r>
  <r>
    <n v="310"/>
    <x v="3"/>
    <x v="2"/>
    <s v="Treinamento de SSMA"/>
    <x v="1"/>
    <x v="1"/>
    <x v="3"/>
    <x v="14"/>
    <n v="6"/>
    <n v="12"/>
    <n v="1"/>
  </r>
  <r>
    <n v="311"/>
    <x v="5"/>
    <x v="2"/>
    <s v="Reembolso de Despesas"/>
    <x v="0"/>
    <x v="0"/>
    <x v="44"/>
    <x v="47"/>
    <n v="8"/>
    <n v="3"/>
    <n v="0"/>
  </r>
  <r>
    <n v="312"/>
    <x v="4"/>
    <x v="0"/>
    <s v="Auditoria de EPI's"/>
    <x v="0"/>
    <x v="0"/>
    <x v="0"/>
    <x v="39"/>
    <n v="6"/>
    <n v="8"/>
    <n v="1"/>
  </r>
  <r>
    <n v="315"/>
    <x v="0"/>
    <x v="3"/>
    <s v="Solicitar material &quot;Escritório&quot;"/>
    <x v="0"/>
    <x v="0"/>
    <x v="53"/>
    <x v="76"/>
    <n v="3"/>
    <n v="4"/>
    <n v="1"/>
  </r>
  <r>
    <n v="317"/>
    <x v="6"/>
    <x v="4"/>
    <s v="Solicitação de Serviço"/>
    <x v="0"/>
    <x v="0"/>
    <x v="34"/>
    <x v="27"/>
    <n v="6"/>
    <n v="0"/>
    <n v="0"/>
  </r>
  <r>
    <n v="320"/>
    <x v="5"/>
    <x v="5"/>
    <s v="Análise e recomendação de ocorrências"/>
    <x v="0"/>
    <x v="0"/>
    <x v="54"/>
    <x v="67"/>
    <n v="6"/>
    <n v="1"/>
    <n v="0"/>
  </r>
  <r>
    <n v="321"/>
    <x v="0"/>
    <x v="1"/>
    <s v="Realizar auditoria de EPI"/>
    <x v="0"/>
    <x v="0"/>
    <x v="62"/>
    <x v="4"/>
    <n v="6"/>
    <n v="0"/>
    <n v="0"/>
  </r>
  <r>
    <n v="322"/>
    <x v="0"/>
    <x v="1"/>
    <s v="Realizar inspeção nas máquinas e equipamentos"/>
    <x v="0"/>
    <x v="0"/>
    <x v="62"/>
    <x v="4"/>
    <n v="6"/>
    <n v="0"/>
    <n v="0"/>
  </r>
  <r>
    <n v="323"/>
    <x v="0"/>
    <x v="2"/>
    <s v="Realizar inspeção na Rede de Incêncio"/>
    <x v="0"/>
    <x v="0"/>
    <x v="67"/>
    <x v="69"/>
    <n v="6"/>
    <n v="0"/>
    <n v="0"/>
  </r>
  <r>
    <n v="324"/>
    <x v="1"/>
    <x v="0"/>
    <s v="Liberação de PTR's e PET's"/>
    <x v="0"/>
    <x v="0"/>
    <x v="34"/>
    <x v="27"/>
    <n v="8"/>
    <n v="0"/>
    <n v="0"/>
  </r>
  <r>
    <n v="326"/>
    <x v="2"/>
    <x v="5"/>
    <s v="Reembolso de Despesas"/>
    <x v="0"/>
    <x v="0"/>
    <x v="13"/>
    <x v="37"/>
    <n v="8"/>
    <n v="4"/>
    <n v="0"/>
  </r>
  <r>
    <n v="328"/>
    <x v="3"/>
    <x v="5"/>
    <s v="Controlar as notas fiscais"/>
    <x v="0"/>
    <x v="0"/>
    <x v="83"/>
    <x v="83"/>
    <n v="7"/>
    <n v="9"/>
    <n v="1"/>
  </r>
  <r>
    <n v="329"/>
    <x v="3"/>
    <x v="1"/>
    <s v="Treinamento de SSMA"/>
    <x v="0"/>
    <x v="0"/>
    <x v="34"/>
    <x v="27"/>
    <n v="6"/>
    <n v="0"/>
    <n v="0"/>
  </r>
  <r>
    <n v="331"/>
    <x v="4"/>
    <x v="0"/>
    <s v="Inspeções em máquinas"/>
    <x v="0"/>
    <x v="0"/>
    <x v="7"/>
    <x v="65"/>
    <n v="6"/>
    <n v="0"/>
    <n v="0"/>
  </r>
  <r>
    <n v="333"/>
    <x v="6"/>
    <x v="0"/>
    <s v="Preparar orçamento para o próximo ano"/>
    <x v="0"/>
    <x v="0"/>
    <x v="20"/>
    <x v="16"/>
    <n v="6"/>
    <n v="0"/>
    <n v="0"/>
  </r>
  <r>
    <n v="334"/>
    <x v="6"/>
    <x v="5"/>
    <s v="Solicitar material &quot;Escritório&quot;"/>
    <x v="0"/>
    <x v="0"/>
    <x v="33"/>
    <x v="44"/>
    <n v="3"/>
    <n v="6"/>
    <n v="1"/>
  </r>
  <r>
    <n v="335"/>
    <x v="3"/>
    <x v="5"/>
    <s v="Solicitar material &quot;EPI&quot;"/>
    <x v="0"/>
    <x v="0"/>
    <x v="20"/>
    <x v="16"/>
    <n v="5"/>
    <n v="0"/>
    <n v="0"/>
  </r>
  <r>
    <n v="336"/>
    <x v="0"/>
    <x v="4"/>
    <s v="Solicitação de Serviço"/>
    <x v="0"/>
    <x v="0"/>
    <x v="31"/>
    <x v="28"/>
    <n v="6"/>
    <n v="0"/>
    <n v="0"/>
  </r>
  <r>
    <n v="337"/>
    <x v="3"/>
    <x v="5"/>
    <s v="Realizar as avaliações Ergonômicas"/>
    <x v="0"/>
    <x v="0"/>
    <x v="66"/>
    <x v="3"/>
    <n v="7"/>
    <n v="0"/>
    <n v="0"/>
  </r>
  <r>
    <n v="338"/>
    <x v="0"/>
    <x v="4"/>
    <s v="Participar dos Projetos de SSMA"/>
    <x v="0"/>
    <x v="0"/>
    <x v="66"/>
    <x v="3"/>
    <n v="7"/>
    <n v="0"/>
    <n v="0"/>
  </r>
  <r>
    <n v="339"/>
    <x v="5"/>
    <x v="3"/>
    <s v="Análise e recomendação de ocorrências"/>
    <x v="0"/>
    <x v="0"/>
    <x v="30"/>
    <x v="83"/>
    <n v="6"/>
    <n v="1"/>
    <n v="0"/>
  </r>
  <r>
    <n v="340"/>
    <x v="0"/>
    <x v="3"/>
    <s v="Realizar auditoria de EPI"/>
    <x v="0"/>
    <x v="0"/>
    <x v="60"/>
    <x v="29"/>
    <n v="6"/>
    <n v="0"/>
    <n v="0"/>
  </r>
  <r>
    <n v="341"/>
    <x v="0"/>
    <x v="0"/>
    <s v="Realizar inspeção nas máquinas e equipamentos"/>
    <x v="0"/>
    <x v="0"/>
    <x v="3"/>
    <x v="62"/>
    <n v="6"/>
    <n v="0"/>
    <n v="0"/>
  </r>
  <r>
    <n v="342"/>
    <x v="0"/>
    <x v="0"/>
    <s v="Realizar inspeção na Rede de Incêncio"/>
    <x v="0"/>
    <x v="0"/>
    <x v="49"/>
    <x v="60"/>
    <n v="6"/>
    <n v="6"/>
    <n v="0"/>
  </r>
  <r>
    <n v="343"/>
    <x v="1"/>
    <x v="4"/>
    <s v="Liberação de PTR's e PET's"/>
    <x v="0"/>
    <x v="0"/>
    <x v="63"/>
    <x v="52"/>
    <n v="8"/>
    <n v="0"/>
    <n v="0"/>
  </r>
  <r>
    <n v="344"/>
    <x v="2"/>
    <x v="4"/>
    <s v="Gerenciamento de Projeto"/>
    <x v="0"/>
    <x v="0"/>
    <x v="6"/>
    <x v="60"/>
    <n v="6"/>
    <n v="1"/>
    <n v="0"/>
  </r>
  <r>
    <n v="345"/>
    <x v="3"/>
    <x v="2"/>
    <s v="Reembolso de Despesas"/>
    <x v="0"/>
    <x v="0"/>
    <x v="84"/>
    <x v="13"/>
    <n v="8"/>
    <n v="6"/>
    <n v="0"/>
  </r>
  <r>
    <n v="346"/>
    <x v="3"/>
    <x v="0"/>
    <s v="Campanhas de SSMA"/>
    <x v="0"/>
    <x v="0"/>
    <x v="7"/>
    <x v="65"/>
    <n v="8"/>
    <n v="0"/>
    <n v="0"/>
  </r>
  <r>
    <n v="347"/>
    <x v="0"/>
    <x v="3"/>
    <s v="Controlar as notas fiscais"/>
    <x v="0"/>
    <x v="0"/>
    <x v="14"/>
    <x v="68"/>
    <n v="7"/>
    <n v="0"/>
    <n v="0"/>
  </r>
  <r>
    <n v="348"/>
    <x v="3"/>
    <x v="2"/>
    <s v="Treinamento de SSMA"/>
    <x v="0"/>
    <x v="0"/>
    <x v="66"/>
    <x v="3"/>
    <n v="6"/>
    <n v="0"/>
    <n v="0"/>
  </r>
  <r>
    <n v="349"/>
    <x v="0"/>
    <x v="2"/>
    <s v="Reembolso de Despesas"/>
    <x v="0"/>
    <x v="0"/>
    <x v="72"/>
    <x v="61"/>
    <n v="8"/>
    <n v="0"/>
    <n v="0"/>
  </r>
  <r>
    <n v="350"/>
    <x v="4"/>
    <x v="3"/>
    <s v="Inspeções em máquinas"/>
    <x v="0"/>
    <x v="0"/>
    <x v="67"/>
    <x v="69"/>
    <n v="6"/>
    <n v="0"/>
    <n v="0"/>
  </r>
  <r>
    <n v="351"/>
    <x v="4"/>
    <x v="4"/>
    <s v="Inspeções em máquinas"/>
    <x v="1"/>
    <x v="1"/>
    <x v="62"/>
    <x v="14"/>
    <n v="6"/>
    <n v="6"/>
    <n v="0"/>
  </r>
  <r>
    <n v="352"/>
    <x v="3"/>
    <x v="3"/>
    <s v="Preparar orçamento para o próximo ano"/>
    <x v="0"/>
    <x v="0"/>
    <x v="51"/>
    <x v="17"/>
    <n v="6"/>
    <n v="1"/>
    <n v="0"/>
  </r>
  <r>
    <n v="353"/>
    <x v="0"/>
    <x v="2"/>
    <s v="Solicitar material &quot;Escritório&quot;"/>
    <x v="0"/>
    <x v="0"/>
    <x v="59"/>
    <x v="84"/>
    <n v="3"/>
    <n v="5"/>
    <n v="1"/>
  </r>
  <r>
    <n v="354"/>
    <x v="3"/>
    <x v="4"/>
    <s v="Solicitar material &quot;EPI&quot;"/>
    <x v="2"/>
    <x v="1"/>
    <x v="67"/>
    <x v="14"/>
    <n v="5"/>
    <n v="7"/>
    <n v="1"/>
  </r>
  <r>
    <n v="355"/>
    <x v="3"/>
    <x v="3"/>
    <s v="Solicitação de Serviço"/>
    <x v="2"/>
    <x v="1"/>
    <x v="20"/>
    <x v="14"/>
    <n v="6"/>
    <n v="13"/>
    <n v="1"/>
  </r>
  <r>
    <n v="356"/>
    <x v="3"/>
    <x v="3"/>
    <s v="Realizar as avaliações Ergonômicas"/>
    <x v="0"/>
    <x v="0"/>
    <x v="85"/>
    <x v="85"/>
    <n v="7"/>
    <n v="1"/>
    <n v="0"/>
  </r>
  <r>
    <n v="357"/>
    <x v="3"/>
    <x v="0"/>
    <s v="Participar dos Projetos de SSMA"/>
    <x v="0"/>
    <x v="0"/>
    <x v="35"/>
    <x v="60"/>
    <n v="7"/>
    <n v="8"/>
    <n v="1"/>
  </r>
  <r>
    <n v="358"/>
    <x v="5"/>
    <x v="5"/>
    <s v="Análise e recomendação de ocorrências"/>
    <x v="0"/>
    <x v="0"/>
    <x v="49"/>
    <x v="60"/>
    <n v="6"/>
    <n v="6"/>
    <n v="0"/>
  </r>
  <r>
    <n v="359"/>
    <x v="0"/>
    <x v="0"/>
    <s v="Realizar auditoria de EPI"/>
    <x v="0"/>
    <x v="0"/>
    <x v="58"/>
    <x v="60"/>
    <n v="6"/>
    <n v="4"/>
    <n v="0"/>
  </r>
  <r>
    <n v="360"/>
    <x v="6"/>
    <x v="0"/>
    <s v="Realizar inspeção nas máquinas e equipamentos"/>
    <x v="0"/>
    <x v="0"/>
    <x v="58"/>
    <x v="60"/>
    <n v="6"/>
    <n v="4"/>
    <n v="0"/>
  </r>
  <r>
    <n v="361"/>
    <x v="0"/>
    <x v="5"/>
    <s v="Realizar inspeção na Rede de Incêncio"/>
    <x v="0"/>
    <x v="0"/>
    <x v="32"/>
    <x v="38"/>
    <n v="6"/>
    <n v="1"/>
    <n v="0"/>
  </r>
  <r>
    <n v="362"/>
    <x v="1"/>
    <x v="2"/>
    <s v="Liberação de PTR's e PET's"/>
    <x v="0"/>
    <x v="0"/>
    <x v="74"/>
    <x v="0"/>
    <n v="8"/>
    <n v="2"/>
    <n v="0"/>
  </r>
  <r>
    <n v="363"/>
    <x v="2"/>
    <x v="2"/>
    <s v="Gerenciamento de Projeto"/>
    <x v="0"/>
    <x v="0"/>
    <x v="72"/>
    <x v="60"/>
    <n v="6"/>
    <n v="2"/>
    <n v="0"/>
  </r>
  <r>
    <n v="364"/>
    <x v="3"/>
    <x v="5"/>
    <s v="Reembolso de Despesas"/>
    <x v="0"/>
    <x v="0"/>
    <x v="31"/>
    <x v="60"/>
    <n v="8"/>
    <n v="5"/>
    <n v="0"/>
  </r>
  <r>
    <n v="365"/>
    <x v="3"/>
    <x v="3"/>
    <s v="Campanhas de SSMA"/>
    <x v="0"/>
    <x v="0"/>
    <x v="46"/>
    <x v="46"/>
    <n v="8"/>
    <n v="1"/>
    <n v="0"/>
  </r>
  <r>
    <n v="366"/>
    <x v="3"/>
    <x v="4"/>
    <s v="Controlar as notas fiscais"/>
    <x v="0"/>
    <x v="0"/>
    <x v="22"/>
    <x v="19"/>
    <n v="7"/>
    <n v="2"/>
    <n v="0"/>
  </r>
  <r>
    <n v="367"/>
    <x v="3"/>
    <x v="1"/>
    <s v="Treinamento de SSMA"/>
    <x v="0"/>
    <x v="0"/>
    <x v="32"/>
    <x v="21"/>
    <n v="6"/>
    <n v="2"/>
    <n v="0"/>
  </r>
  <r>
    <n v="368"/>
    <x v="0"/>
    <x v="4"/>
    <s v="Preparar apresentação de resultados"/>
    <x v="0"/>
    <x v="0"/>
    <x v="61"/>
    <x v="57"/>
    <n v="6"/>
    <n v="0"/>
    <n v="0"/>
  </r>
  <r>
    <n v="369"/>
    <x v="4"/>
    <x v="1"/>
    <s v="Inspeções em máquinas"/>
    <x v="0"/>
    <x v="0"/>
    <x v="34"/>
    <x v="27"/>
    <n v="6"/>
    <n v="0"/>
    <n v="0"/>
  </r>
  <r>
    <n v="370"/>
    <x v="4"/>
    <x v="4"/>
    <s v="Inspeções em máquinas"/>
    <x v="0"/>
    <x v="0"/>
    <x v="20"/>
    <x v="16"/>
    <n v="6"/>
    <n v="0"/>
    <n v="0"/>
  </r>
  <r>
    <n v="371"/>
    <x v="0"/>
    <x v="2"/>
    <s v="Preparar orçamento para o próximo ano"/>
    <x v="0"/>
    <x v="0"/>
    <x v="5"/>
    <x v="1"/>
    <n v="6"/>
    <n v="0"/>
    <n v="0"/>
  </r>
  <r>
    <n v="372"/>
    <x v="0"/>
    <x v="5"/>
    <s v="Solicitar material &quot;Escritório&quot;"/>
    <x v="0"/>
    <x v="0"/>
    <x v="73"/>
    <x v="76"/>
    <n v="3"/>
    <n v="1"/>
    <n v="0"/>
  </r>
  <r>
    <n v="373"/>
    <x v="3"/>
    <x v="0"/>
    <s v="Solicitar material &quot;EPI&quot;"/>
    <x v="0"/>
    <x v="0"/>
    <x v="1"/>
    <x v="63"/>
    <n v="5"/>
    <n v="0"/>
    <n v="0"/>
  </r>
  <r>
    <n v="374"/>
    <x v="3"/>
    <x v="1"/>
    <s v="Solicitação de Serviço"/>
    <x v="0"/>
    <x v="0"/>
    <x v="49"/>
    <x v="56"/>
    <n v="6"/>
    <n v="0"/>
    <n v="0"/>
  </r>
  <r>
    <n v="375"/>
    <x v="6"/>
    <x v="2"/>
    <s v="Realizar as avaliações Ergonômicas"/>
    <x v="0"/>
    <x v="0"/>
    <x v="61"/>
    <x v="57"/>
    <n v="7"/>
    <n v="0"/>
    <n v="0"/>
  </r>
  <r>
    <n v="376"/>
    <x v="5"/>
    <x v="1"/>
    <s v="Participar dos Projetos de SSMA"/>
    <x v="0"/>
    <x v="0"/>
    <x v="64"/>
    <x v="54"/>
    <n v="7"/>
    <n v="0"/>
    <n v="0"/>
  </r>
  <r>
    <n v="377"/>
    <x v="5"/>
    <x v="0"/>
    <s v="Análise e recomendação de ocorrências"/>
    <x v="0"/>
    <x v="0"/>
    <x v="5"/>
    <x v="1"/>
    <n v="6"/>
    <n v="0"/>
    <n v="0"/>
  </r>
  <r>
    <n v="378"/>
    <x v="0"/>
    <x v="5"/>
    <s v="Realizar auditoria de EPI"/>
    <x v="0"/>
    <x v="0"/>
    <x v="83"/>
    <x v="79"/>
    <n v="6"/>
    <n v="2"/>
    <n v="0"/>
  </r>
  <r>
    <n v="379"/>
    <x v="0"/>
    <x v="3"/>
    <s v="Realizar inspeção nas máquinas e equipamentos"/>
    <x v="2"/>
    <x v="1"/>
    <x v="20"/>
    <x v="14"/>
    <n v="6"/>
    <n v="13"/>
    <n v="1"/>
  </r>
  <r>
    <n v="380"/>
    <x v="0"/>
    <x v="2"/>
    <s v="Realizar inspeção na Rede de Incêncio"/>
    <x v="1"/>
    <x v="1"/>
    <x v="63"/>
    <x v="14"/>
    <n v="6"/>
    <n v="3"/>
    <n v="0"/>
  </r>
  <r>
    <n v="381"/>
    <x v="1"/>
    <x v="4"/>
    <s v="Liberação de PTR's e PET's"/>
    <x v="1"/>
    <x v="1"/>
    <x v="62"/>
    <x v="14"/>
    <n v="8"/>
    <n v="6"/>
    <n v="0"/>
  </r>
  <r>
    <n v="382"/>
    <x v="2"/>
    <x v="0"/>
    <s v="Gerenciamento de Projeto"/>
    <x v="2"/>
    <x v="1"/>
    <x v="34"/>
    <x v="14"/>
    <n v="6"/>
    <n v="11"/>
    <n v="1"/>
  </r>
  <r>
    <n v="383"/>
    <x v="0"/>
    <x v="5"/>
    <s v="Reembolso de Despesas"/>
    <x v="0"/>
    <x v="0"/>
    <x v="10"/>
    <x v="71"/>
    <n v="8"/>
    <n v="9"/>
    <n v="1"/>
  </r>
  <r>
    <n v="384"/>
    <x v="3"/>
    <x v="3"/>
    <s v="Campanhas de SSMA"/>
    <x v="0"/>
    <x v="0"/>
    <x v="31"/>
    <x v="16"/>
    <n v="8"/>
    <n v="6"/>
    <n v="0"/>
  </r>
  <r>
    <n v="385"/>
    <x v="0"/>
    <x v="5"/>
    <s v="Controlar as notas fiscais"/>
    <x v="1"/>
    <x v="1"/>
    <x v="63"/>
    <x v="14"/>
    <n v="7"/>
    <n v="3"/>
    <n v="0"/>
  </r>
  <r>
    <n v="389"/>
    <x v="4"/>
    <x v="3"/>
    <s v="OCS"/>
    <x v="1"/>
    <x v="1"/>
    <x v="34"/>
    <x v="14"/>
    <n v="3"/>
    <n v="11"/>
    <n v="1"/>
  </r>
  <r>
    <n v="390"/>
    <x v="0"/>
    <x v="3"/>
    <s v="Preparar orçamento para o próximo ano"/>
    <x v="0"/>
    <x v="0"/>
    <x v="70"/>
    <x v="71"/>
    <n v="6"/>
    <n v="2"/>
    <n v="0"/>
  </r>
  <r>
    <n v="394"/>
    <x v="6"/>
    <x v="2"/>
    <s v="Realizar as avaliações Ergonômicas"/>
    <x v="2"/>
    <x v="1"/>
    <x v="7"/>
    <x v="14"/>
    <n v="7"/>
    <n v="10"/>
    <n v="1"/>
  </r>
  <r>
    <n v="397"/>
    <x v="2"/>
    <x v="0"/>
    <s v="Realizar auditoria de EPI"/>
    <x v="0"/>
    <x v="0"/>
    <x v="65"/>
    <x v="86"/>
    <n v="6"/>
    <n v="1"/>
    <n v="0"/>
  </r>
  <r>
    <n v="398"/>
    <x v="0"/>
    <x v="0"/>
    <s v="Realizar inspeção nas máquinas e equipamentos"/>
    <x v="0"/>
    <x v="0"/>
    <x v="74"/>
    <x v="70"/>
    <n v="6"/>
    <n v="5"/>
    <n v="0"/>
  </r>
  <r>
    <n v="399"/>
    <x v="0"/>
    <x v="1"/>
    <s v="Realizar inspeção na Rede de Incêncio"/>
    <x v="1"/>
    <x v="1"/>
    <x v="69"/>
    <x v="14"/>
    <n v="6"/>
    <n v="5"/>
    <n v="0"/>
  </r>
  <r>
    <n v="400"/>
    <x v="1"/>
    <x v="3"/>
    <s v="Liberação de PTR's e PET's"/>
    <x v="0"/>
    <x v="0"/>
    <x v="42"/>
    <x v="71"/>
    <n v="8"/>
    <n v="3"/>
    <n v="0"/>
  </r>
  <r>
    <n v="401"/>
    <x v="2"/>
    <x v="4"/>
    <s v="Gerenciamento de Projeto"/>
    <x v="0"/>
    <x v="0"/>
    <x v="56"/>
    <x v="28"/>
    <n v="6"/>
    <n v="7"/>
    <n v="1"/>
  </r>
  <r>
    <n v="402"/>
    <x v="5"/>
    <x v="2"/>
    <s v="Análise e recomendação de ocorrências"/>
    <x v="0"/>
    <x v="0"/>
    <x v="20"/>
    <x v="16"/>
    <n v="6"/>
    <n v="0"/>
    <n v="0"/>
  </r>
  <r>
    <n v="403"/>
    <x v="3"/>
    <x v="3"/>
    <s v="Campanhas de SSMA"/>
    <x v="0"/>
    <x v="0"/>
    <x v="34"/>
    <x v="27"/>
    <n v="8"/>
    <n v="0"/>
    <n v="0"/>
  </r>
  <r>
    <n v="404"/>
    <x v="5"/>
    <x v="0"/>
    <s v="Análise e recomendação de ocorrências"/>
    <x v="0"/>
    <x v="0"/>
    <x v="63"/>
    <x v="52"/>
    <n v="6"/>
    <n v="0"/>
    <n v="0"/>
  </r>
  <r>
    <n v="405"/>
    <x v="3"/>
    <x v="4"/>
    <s v="Treinamento de SSMA"/>
    <x v="0"/>
    <x v="0"/>
    <x v="61"/>
    <x v="57"/>
    <n v="6"/>
    <n v="0"/>
    <n v="0"/>
  </r>
  <r>
    <n v="406"/>
    <x v="0"/>
    <x v="2"/>
    <s v="Reembolso de Despesas"/>
    <x v="0"/>
    <x v="0"/>
    <x v="71"/>
    <x v="60"/>
    <n v="8"/>
    <n v="0"/>
    <n v="0"/>
  </r>
  <r>
    <n v="407"/>
    <x v="4"/>
    <x v="4"/>
    <s v="Auditoria de EPI's"/>
    <x v="0"/>
    <x v="0"/>
    <x v="28"/>
    <x v="25"/>
    <n v="6"/>
    <n v="10"/>
    <n v="1"/>
  </r>
  <r>
    <n v="409"/>
    <x v="0"/>
    <x v="0"/>
    <s v="Auditoria Interna"/>
    <x v="0"/>
    <x v="0"/>
    <x v="3"/>
    <x v="65"/>
    <n v="6"/>
    <n v="2"/>
    <n v="0"/>
  </r>
  <r>
    <n v="410"/>
    <x v="5"/>
    <x v="3"/>
    <s v="Auditoria Interna"/>
    <x v="0"/>
    <x v="0"/>
    <x v="74"/>
    <x v="70"/>
    <n v="6"/>
    <n v="5"/>
    <n v="0"/>
  </r>
  <r>
    <n v="411"/>
    <x v="0"/>
    <x v="3"/>
    <s v="Auditoria Interna"/>
    <x v="0"/>
    <x v="0"/>
    <x v="15"/>
    <x v="35"/>
    <n v="6"/>
    <n v="2"/>
    <n v="0"/>
  </r>
  <r>
    <n v="412"/>
    <x v="5"/>
    <x v="4"/>
    <s v="Análise e recomendação de ocorrências"/>
    <x v="2"/>
    <x v="1"/>
    <x v="62"/>
    <x v="14"/>
    <n v="6"/>
    <n v="6"/>
    <n v="0"/>
  </r>
  <r>
    <n v="415"/>
    <x v="0"/>
    <x v="4"/>
    <s v="Solicitação de Serviço"/>
    <x v="0"/>
    <x v="0"/>
    <x v="25"/>
    <x v="58"/>
    <n v="6"/>
    <n v="2"/>
    <n v="0"/>
  </r>
  <r>
    <n v="416"/>
    <x v="0"/>
    <x v="0"/>
    <s v="Auditoria Interna"/>
    <x v="0"/>
    <x v="0"/>
    <x v="54"/>
    <x v="47"/>
    <n v="6"/>
    <n v="2"/>
    <n v="0"/>
  </r>
  <r>
    <n v="417"/>
    <x v="0"/>
    <x v="3"/>
    <s v="Auditoria Interna"/>
    <x v="0"/>
    <x v="0"/>
    <x v="7"/>
    <x v="1"/>
    <n v="6"/>
    <n v="2"/>
    <n v="0"/>
  </r>
  <r>
    <n v="418"/>
    <x v="5"/>
    <x v="5"/>
    <s v="Análise e recomendação de ocorrências"/>
    <x v="0"/>
    <x v="0"/>
    <x v="34"/>
    <x v="1"/>
    <n v="6"/>
    <n v="3"/>
    <n v="0"/>
  </r>
  <r>
    <n v="419"/>
    <x v="0"/>
    <x v="3"/>
    <s v="Realizar auditoria de EPI"/>
    <x v="1"/>
    <x v="1"/>
    <x v="62"/>
    <x v="14"/>
    <n v="6"/>
    <n v="6"/>
    <n v="0"/>
  </r>
  <r>
    <n v="424"/>
    <x v="2"/>
    <x v="2"/>
    <s v="Auditoria Interna"/>
    <x v="1"/>
    <x v="1"/>
    <x v="63"/>
    <x v="14"/>
    <n v="6"/>
    <n v="3"/>
    <n v="0"/>
  </r>
  <r>
    <n v="425"/>
    <x v="3"/>
    <x v="3"/>
    <s v="Campanhas de SSMA"/>
    <x v="0"/>
    <x v="0"/>
    <x v="8"/>
    <x v="35"/>
    <n v="8"/>
    <n v="1"/>
    <n v="0"/>
  </r>
  <r>
    <n v="426"/>
    <x v="6"/>
    <x v="3"/>
    <s v="Controlar as notas fiscais"/>
    <x v="1"/>
    <x v="1"/>
    <x v="61"/>
    <x v="14"/>
    <n v="7"/>
    <n v="4"/>
    <n v="0"/>
  </r>
  <r>
    <n v="427"/>
    <x v="3"/>
    <x v="5"/>
    <s v="Treinamento de SSMA"/>
    <x v="0"/>
    <x v="0"/>
    <x v="65"/>
    <x v="13"/>
    <n v="6"/>
    <n v="4"/>
    <n v="0"/>
  </r>
  <r>
    <n v="428"/>
    <x v="0"/>
    <x v="2"/>
    <s v="Realizar as avaliações Ergonômicas"/>
    <x v="0"/>
    <x v="0"/>
    <x v="7"/>
    <x v="65"/>
    <n v="7"/>
    <n v="0"/>
    <n v="0"/>
  </r>
  <r>
    <n v="429"/>
    <x v="4"/>
    <x v="2"/>
    <s v="Auditoria de EPI's"/>
    <x v="2"/>
    <x v="1"/>
    <x v="82"/>
    <x v="14"/>
    <n v="6"/>
    <n v="50"/>
    <n v="1"/>
  </r>
  <r>
    <n v="430"/>
    <x v="4"/>
    <x v="5"/>
    <s v="Auditoria de EPI's"/>
    <x v="1"/>
    <x v="1"/>
    <x v="62"/>
    <x v="14"/>
    <n v="6"/>
    <n v="6"/>
    <n v="0"/>
  </r>
  <r>
    <n v="432"/>
    <x v="6"/>
    <x v="0"/>
    <s v="Solicitar material &quot;Escritório&quot;"/>
    <x v="0"/>
    <x v="0"/>
    <x v="84"/>
    <x v="23"/>
    <n v="3"/>
    <n v="1"/>
    <n v="0"/>
  </r>
  <r>
    <n v="433"/>
    <x v="6"/>
    <x v="1"/>
    <s v="Análise e recomendação de ocorrências"/>
    <x v="1"/>
    <x v="1"/>
    <x v="63"/>
    <x v="14"/>
    <n v="6"/>
    <n v="3"/>
    <n v="0"/>
  </r>
  <r>
    <n v="434"/>
    <x v="6"/>
    <x v="3"/>
    <s v="Solicitar material &quot;EPI&quot;"/>
    <x v="0"/>
    <x v="0"/>
    <x v="75"/>
    <x v="6"/>
    <n v="5"/>
    <n v="3"/>
    <n v="0"/>
  </r>
  <r>
    <n v="435"/>
    <x v="0"/>
    <x v="4"/>
    <s v="Auditoria Interna"/>
    <x v="0"/>
    <x v="0"/>
    <x v="1"/>
    <x v="1"/>
    <n v="6"/>
    <n v="1"/>
    <n v="0"/>
  </r>
  <r>
    <n v="436"/>
    <x v="5"/>
    <x v="5"/>
    <s v="Análise e recomendação de ocorrências"/>
    <x v="0"/>
    <x v="0"/>
    <x v="38"/>
    <x v="7"/>
    <n v="6"/>
    <n v="1"/>
    <n v="0"/>
  </r>
  <r>
    <n v="437"/>
    <x v="0"/>
    <x v="5"/>
    <s v="Auditoria Interna"/>
    <x v="0"/>
    <x v="0"/>
    <x v="31"/>
    <x v="62"/>
    <n v="6"/>
    <n v="7"/>
    <n v="1"/>
  </r>
  <r>
    <n v="438"/>
    <x v="5"/>
    <x v="2"/>
    <s v="Análise e recomendação de ocorrências"/>
    <x v="0"/>
    <x v="0"/>
    <x v="86"/>
    <x v="12"/>
    <n v="6"/>
    <n v="2"/>
    <n v="0"/>
  </r>
  <r>
    <n v="439"/>
    <x v="3"/>
    <x v="3"/>
    <s v="Treinamento de SSMA"/>
    <x v="0"/>
    <x v="0"/>
    <x v="54"/>
    <x v="47"/>
    <n v="6"/>
    <n v="2"/>
    <n v="0"/>
  </r>
  <r>
    <n v="440"/>
    <x v="6"/>
    <x v="4"/>
    <s v="Solicitar material &quot;EPI&quot;"/>
    <x v="0"/>
    <x v="0"/>
    <x v="72"/>
    <x v="62"/>
    <n v="5"/>
    <n v="4"/>
    <n v="0"/>
  </r>
  <r>
    <n v="441"/>
    <x v="4"/>
    <x v="1"/>
    <s v="Auditoria de EPI's"/>
    <x v="0"/>
    <x v="0"/>
    <x v="72"/>
    <x v="62"/>
    <n v="6"/>
    <n v="4"/>
    <n v="0"/>
  </r>
  <r>
    <n v="442"/>
    <x v="4"/>
    <x v="0"/>
    <s v="OCS"/>
    <x v="0"/>
    <x v="0"/>
    <x v="58"/>
    <x v="62"/>
    <n v="3"/>
    <n v="6"/>
    <n v="1"/>
  </r>
  <r>
    <n v="443"/>
    <x v="2"/>
    <x v="0"/>
    <s v="Auditoria Interna"/>
    <x v="0"/>
    <x v="0"/>
    <x v="76"/>
    <x v="77"/>
    <n v="6"/>
    <n v="2"/>
    <n v="0"/>
  </r>
  <r>
    <n v="444"/>
    <x v="5"/>
    <x v="4"/>
    <s v="Análise e recomendação de ocorrências"/>
    <x v="0"/>
    <x v="0"/>
    <x v="8"/>
    <x v="87"/>
    <n v="6"/>
    <n v="3"/>
    <n v="0"/>
  </r>
  <r>
    <n v="445"/>
    <x v="0"/>
    <x v="3"/>
    <s v="Auditoria Interna"/>
    <x v="0"/>
    <x v="0"/>
    <x v="78"/>
    <x v="26"/>
    <n v="6"/>
    <n v="6"/>
    <n v="0"/>
  </r>
  <r>
    <n v="446"/>
    <x v="0"/>
    <x v="4"/>
    <s v="Auditoria Interna"/>
    <x v="0"/>
    <x v="0"/>
    <x v="74"/>
    <x v="49"/>
    <n v="6"/>
    <n v="3"/>
    <n v="0"/>
  </r>
  <r>
    <n v="447"/>
    <x v="2"/>
    <x v="3"/>
    <s v="Auditoria Interna"/>
    <x v="0"/>
    <x v="0"/>
    <x v="87"/>
    <x v="88"/>
    <n v="6"/>
    <n v="1"/>
    <n v="0"/>
  </r>
  <r>
    <n v="448"/>
    <x v="0"/>
    <x v="2"/>
    <s v="Auditoria Interna"/>
    <x v="0"/>
    <x v="0"/>
    <x v="35"/>
    <x v="61"/>
    <n v="6"/>
    <n v="6"/>
    <n v="0"/>
  </r>
  <r>
    <n v="449"/>
    <x v="5"/>
    <x v="0"/>
    <s v="Análise e recomendação de ocorrências"/>
    <x v="0"/>
    <x v="0"/>
    <x v="59"/>
    <x v="44"/>
    <n v="6"/>
    <n v="3"/>
    <n v="0"/>
  </r>
  <r>
    <n v="450"/>
    <x v="6"/>
    <x v="5"/>
    <s v="Realizar as avaliações Ergonômicas"/>
    <x v="0"/>
    <x v="0"/>
    <x v="0"/>
    <x v="7"/>
    <n v="7"/>
    <n v="9"/>
    <n v="1"/>
  </r>
  <r>
    <n v="451"/>
    <x v="3"/>
    <x v="4"/>
    <s v="Participar dos Projetos de SSMA"/>
    <x v="0"/>
    <x v="0"/>
    <x v="88"/>
    <x v="56"/>
    <n v="7"/>
    <n v="7"/>
    <n v="0"/>
  </r>
  <r>
    <n v="452"/>
    <x v="0"/>
    <x v="5"/>
    <s v="Realizar auditoria de EPI"/>
    <x v="0"/>
    <x v="0"/>
    <x v="57"/>
    <x v="44"/>
    <n v="6"/>
    <n v="9"/>
    <n v="1"/>
  </r>
  <r>
    <n v="453"/>
    <x v="0"/>
    <x v="2"/>
    <s v="Realizar inspeção nas máquinas e equipamentos"/>
    <x v="0"/>
    <x v="0"/>
    <x v="86"/>
    <x v="89"/>
    <n v="6"/>
    <n v="7"/>
    <n v="1"/>
  </r>
  <r>
    <n v="454"/>
    <x v="0"/>
    <x v="1"/>
    <s v="Realizar inspeção na Rede de Incêncio"/>
    <x v="0"/>
    <x v="0"/>
    <x v="36"/>
    <x v="78"/>
    <n v="6"/>
    <n v="1"/>
    <n v="0"/>
  </r>
  <r>
    <n v="455"/>
    <x v="1"/>
    <x v="5"/>
    <s v="Liberação de PTR's e PET's"/>
    <x v="0"/>
    <x v="0"/>
    <x v="0"/>
    <x v="25"/>
    <n v="8"/>
    <n v="3"/>
    <n v="0"/>
  </r>
  <r>
    <n v="456"/>
    <x v="2"/>
    <x v="2"/>
    <s v="Gerenciamento de Projeto"/>
    <x v="0"/>
    <x v="0"/>
    <x v="27"/>
    <x v="9"/>
    <n v="6"/>
    <n v="6"/>
    <n v="0"/>
  </r>
  <r>
    <n v="457"/>
    <x v="5"/>
    <x v="0"/>
    <s v="Análise e recomendação de ocorrências"/>
    <x v="0"/>
    <x v="0"/>
    <x v="89"/>
    <x v="9"/>
    <n v="6"/>
    <n v="5"/>
    <n v="0"/>
  </r>
  <r>
    <n v="458"/>
    <x v="3"/>
    <x v="0"/>
    <s v="Campanhas de SSMA"/>
    <x v="0"/>
    <x v="0"/>
    <x v="56"/>
    <x v="68"/>
    <n v="8"/>
    <n v="3"/>
    <n v="0"/>
  </r>
  <r>
    <n v="459"/>
    <x v="6"/>
    <x v="3"/>
    <s v="Controlar as notas fiscais"/>
    <x v="0"/>
    <x v="0"/>
    <x v="15"/>
    <x v="35"/>
    <n v="7"/>
    <n v="2"/>
    <n v="0"/>
  </r>
  <r>
    <n v="460"/>
    <x v="3"/>
    <x v="1"/>
    <s v="Treinamento de SSMA"/>
    <x v="1"/>
    <x v="1"/>
    <x v="67"/>
    <x v="14"/>
    <n v="6"/>
    <n v="7"/>
    <n v="1"/>
  </r>
  <r>
    <n v="461"/>
    <x v="0"/>
    <x v="3"/>
    <s v="Auditoria Interna"/>
    <x v="2"/>
    <x v="1"/>
    <x v="34"/>
    <x v="14"/>
    <n v="6"/>
    <n v="11"/>
    <n v="1"/>
  </r>
  <r>
    <n v="462"/>
    <x v="4"/>
    <x v="2"/>
    <s v="OCS"/>
    <x v="2"/>
    <x v="1"/>
    <x v="23"/>
    <x v="14"/>
    <n v="3"/>
    <n v="66"/>
    <n v="1"/>
  </r>
  <r>
    <n v="463"/>
    <x v="4"/>
    <x v="1"/>
    <s v="Inspeções em máquinas"/>
    <x v="1"/>
    <x v="1"/>
    <x v="3"/>
    <x v="14"/>
    <n v="6"/>
    <n v="12"/>
    <n v="1"/>
  </r>
  <r>
    <n v="464"/>
    <x v="6"/>
    <x v="2"/>
    <s v="Auditoria Interna"/>
    <x v="2"/>
    <x v="1"/>
    <x v="67"/>
    <x v="14"/>
    <n v="6"/>
    <n v="7"/>
    <n v="1"/>
  </r>
  <r>
    <n v="465"/>
    <x v="3"/>
    <x v="4"/>
    <s v="Preparar orçamento para o próximo ano"/>
    <x v="0"/>
    <x v="0"/>
    <x v="25"/>
    <x v="19"/>
    <n v="6"/>
    <n v="8"/>
    <n v="1"/>
  </r>
  <r>
    <n v="466"/>
    <x v="6"/>
    <x v="3"/>
    <s v="Solicitar material &quot;Escritório&quot;"/>
    <x v="0"/>
    <x v="0"/>
    <x v="3"/>
    <x v="62"/>
    <n v="3"/>
    <n v="0"/>
    <n v="0"/>
  </r>
  <r>
    <n v="469"/>
    <x v="5"/>
    <x v="0"/>
    <s v="Análise e recomendação de ocorrências"/>
    <x v="0"/>
    <x v="0"/>
    <x v="61"/>
    <x v="57"/>
    <n v="6"/>
    <n v="0"/>
    <n v="0"/>
  </r>
  <r>
    <n v="474"/>
    <x v="3"/>
    <x v="5"/>
    <s v="Solicitação de Serviço"/>
    <x v="0"/>
    <x v="0"/>
    <x v="3"/>
    <x v="62"/>
    <n v="6"/>
    <n v="0"/>
    <n v="0"/>
  </r>
  <r>
    <n v="478"/>
    <x v="0"/>
    <x v="0"/>
    <s v="Realizar inspeção nas máquinas e equipamentos"/>
    <x v="0"/>
    <x v="0"/>
    <x v="53"/>
    <x v="20"/>
    <n v="6"/>
    <n v="5"/>
    <n v="0"/>
  </r>
  <r>
    <n v="479"/>
    <x v="0"/>
    <x v="1"/>
    <s v="Realizar inspeção na Rede de Incêncio"/>
    <x v="0"/>
    <x v="0"/>
    <x v="51"/>
    <x v="42"/>
    <n v="6"/>
    <n v="9"/>
    <n v="1"/>
  </r>
  <r>
    <n v="480"/>
    <x v="1"/>
    <x v="1"/>
    <s v="Liberação de PTR's e PET's"/>
    <x v="0"/>
    <x v="0"/>
    <x v="28"/>
    <x v="55"/>
    <n v="8"/>
    <n v="4"/>
    <n v="0"/>
  </r>
  <r>
    <n v="481"/>
    <x v="2"/>
    <x v="4"/>
    <s v="Gerenciamento de Projeto"/>
    <x v="0"/>
    <x v="0"/>
    <x v="26"/>
    <x v="43"/>
    <n v="6"/>
    <n v="2"/>
    <n v="0"/>
  </r>
  <r>
    <n v="482"/>
    <x v="0"/>
    <x v="3"/>
    <s v="Realizar auditoria de EPI"/>
    <x v="2"/>
    <x v="1"/>
    <x v="3"/>
    <x v="14"/>
    <n v="6"/>
    <n v="12"/>
    <n v="1"/>
  </r>
  <r>
    <n v="483"/>
    <x v="0"/>
    <x v="5"/>
    <s v="Realizar inspeção nas máquinas e equipamentos"/>
    <x v="0"/>
    <x v="0"/>
    <x v="67"/>
    <x v="57"/>
    <n v="6"/>
    <n v="3"/>
    <n v="0"/>
  </r>
  <r>
    <n v="485"/>
    <x v="1"/>
    <x v="4"/>
    <s v="Liberação de PTR's e PET's"/>
    <x v="0"/>
    <x v="0"/>
    <x v="1"/>
    <x v="69"/>
    <n v="8"/>
    <n v="2"/>
    <n v="0"/>
  </r>
  <r>
    <n v="486"/>
    <x v="2"/>
    <x v="4"/>
    <s v="Gerenciamento de Projeto"/>
    <x v="1"/>
    <x v="1"/>
    <x v="69"/>
    <x v="14"/>
    <n v="6"/>
    <n v="5"/>
    <n v="0"/>
  </r>
  <r>
    <n v="493"/>
    <x v="4"/>
    <x v="3"/>
    <s v="Inspeções em máquinas"/>
    <x v="0"/>
    <x v="0"/>
    <x v="34"/>
    <x v="69"/>
    <n v="6"/>
    <n v="4"/>
    <n v="0"/>
  </r>
  <r>
    <n v="494"/>
    <x v="5"/>
    <x v="3"/>
    <s v="Análise e recomendação de ocorrências"/>
    <x v="0"/>
    <x v="0"/>
    <x v="82"/>
    <x v="58"/>
    <n v="6"/>
    <n v="1"/>
    <n v="0"/>
  </r>
  <r>
    <n v="495"/>
    <x v="5"/>
    <x v="2"/>
    <s v="Análise e recomendação de ocorrências"/>
    <x v="0"/>
    <x v="0"/>
    <x v="68"/>
    <x v="74"/>
    <n v="6"/>
    <n v="2"/>
    <n v="0"/>
  </r>
  <r>
    <n v="496"/>
    <x v="5"/>
    <x v="3"/>
    <s v="Análise e recomendação de ocorrências"/>
    <x v="0"/>
    <x v="0"/>
    <x v="34"/>
    <x v="69"/>
    <n v="6"/>
    <n v="4"/>
    <n v="0"/>
  </r>
  <r>
    <n v="497"/>
    <x v="0"/>
    <x v="3"/>
    <s v="Solicitar material &quot;Escritório&quot;"/>
    <x v="0"/>
    <x v="0"/>
    <x v="90"/>
    <x v="18"/>
    <n v="3"/>
    <n v="2"/>
    <n v="0"/>
  </r>
  <r>
    <n v="498"/>
    <x v="0"/>
    <x v="3"/>
    <s v="Auditoria Interna"/>
    <x v="1"/>
    <x v="1"/>
    <x v="62"/>
    <x v="14"/>
    <n v="6"/>
    <n v="6"/>
    <n v="0"/>
  </r>
  <r>
    <n v="499"/>
    <x v="5"/>
    <x v="4"/>
    <s v="Análise e recomendação de ocorrências"/>
    <x v="1"/>
    <x v="1"/>
    <x v="69"/>
    <x v="14"/>
    <n v="6"/>
    <n v="5"/>
    <n v="0"/>
  </r>
  <r>
    <n v="500"/>
    <x v="0"/>
    <x v="1"/>
    <s v="Auditoria Interna"/>
    <x v="2"/>
    <x v="1"/>
    <x v="63"/>
    <x v="14"/>
    <n v="6"/>
    <n v="3"/>
    <n v="0"/>
  </r>
  <r>
    <n v="506"/>
    <x v="3"/>
    <x v="3"/>
    <s v="Treinamento de SSMA"/>
    <x v="0"/>
    <x v="0"/>
    <x v="67"/>
    <x v="57"/>
    <n v="6"/>
    <n v="3"/>
    <n v="0"/>
  </r>
  <r>
    <n v="507"/>
    <x v="5"/>
    <x v="3"/>
    <s v="Análise e recomendação de ocorrências"/>
    <x v="0"/>
    <x v="0"/>
    <x v="76"/>
    <x v="46"/>
    <n v="6"/>
    <n v="3"/>
    <n v="0"/>
  </r>
  <r>
    <n v="508"/>
    <x v="0"/>
    <x v="2"/>
    <s v="Reembolso de Despesas"/>
    <x v="0"/>
    <x v="0"/>
    <x v="58"/>
    <x v="62"/>
    <n v="8"/>
    <n v="6"/>
    <n v="0"/>
  </r>
  <r>
    <n v="509"/>
    <x v="4"/>
    <x v="3"/>
    <s v="Inspeções em máquinas"/>
    <x v="0"/>
    <x v="0"/>
    <x v="20"/>
    <x v="62"/>
    <n v="6"/>
    <n v="1"/>
    <n v="0"/>
  </r>
  <r>
    <n v="510"/>
    <x v="4"/>
    <x v="2"/>
    <s v="Inspeções em máquinas"/>
    <x v="1"/>
    <x v="1"/>
    <x v="34"/>
    <x v="14"/>
    <n v="6"/>
    <n v="11"/>
    <n v="1"/>
  </r>
  <r>
    <n v="511"/>
    <x v="0"/>
    <x v="5"/>
    <s v="Realizar auditoria de EPI"/>
    <x v="0"/>
    <x v="0"/>
    <x v="58"/>
    <x v="60"/>
    <n v="6"/>
    <n v="4"/>
    <n v="0"/>
  </r>
  <r>
    <n v="512"/>
    <x v="5"/>
    <x v="1"/>
    <s v="Realizar inspeção nas máquinas e equipamentos"/>
    <x v="1"/>
    <x v="1"/>
    <x v="62"/>
    <x v="14"/>
    <n v="6"/>
    <n v="6"/>
    <n v="0"/>
  </r>
  <r>
    <n v="513"/>
    <x v="0"/>
    <x v="5"/>
    <s v="Realizar inspeção na Rede de Incêncio"/>
    <x v="0"/>
    <x v="0"/>
    <x v="70"/>
    <x v="50"/>
    <n v="6"/>
    <n v="4"/>
    <n v="0"/>
  </r>
  <r>
    <n v="514"/>
    <x v="1"/>
    <x v="4"/>
    <s v="Liberação de PTR's e PET's"/>
    <x v="1"/>
    <x v="1"/>
    <x v="20"/>
    <x v="14"/>
    <n v="8"/>
    <n v="13"/>
    <n v="1"/>
  </r>
  <r>
    <n v="515"/>
    <x v="2"/>
    <x v="1"/>
    <s v="Gerenciamento de Projeto"/>
    <x v="0"/>
    <x v="0"/>
    <x v="81"/>
    <x v="46"/>
    <n v="6"/>
    <n v="9"/>
    <n v="1"/>
  </r>
  <r>
    <n v="516"/>
    <x v="3"/>
    <x v="0"/>
    <s v="Reembolso de Despesas"/>
    <x v="0"/>
    <x v="0"/>
    <x v="60"/>
    <x v="60"/>
    <n v="8"/>
    <n v="3"/>
    <n v="0"/>
  </r>
  <r>
    <n v="517"/>
    <x v="3"/>
    <x v="4"/>
    <s v="Campanhas de SSMA"/>
    <x v="0"/>
    <x v="0"/>
    <x v="1"/>
    <x v="57"/>
    <n v="8"/>
    <n v="5"/>
    <n v="0"/>
  </r>
  <r>
    <n v="518"/>
    <x v="0"/>
    <x v="0"/>
    <s v="Auditoria Interna"/>
    <x v="0"/>
    <x v="0"/>
    <x v="67"/>
    <x v="57"/>
    <n v="6"/>
    <n v="3"/>
    <n v="0"/>
  </r>
  <r>
    <n v="519"/>
    <x v="3"/>
    <x v="0"/>
    <s v="Treinamento de SSMA"/>
    <x v="0"/>
    <x v="0"/>
    <x v="63"/>
    <x v="52"/>
    <n v="6"/>
    <n v="0"/>
    <n v="0"/>
  </r>
  <r>
    <n v="520"/>
    <x v="0"/>
    <x v="3"/>
    <s v="Auditoria Interna"/>
    <x v="0"/>
    <x v="0"/>
    <x v="49"/>
    <x v="56"/>
    <n v="6"/>
    <n v="0"/>
    <n v="0"/>
  </r>
  <r>
    <n v="521"/>
    <x v="2"/>
    <x v="2"/>
    <s v="Realizar as avaliações Ergonômicas"/>
    <x v="0"/>
    <x v="0"/>
    <x v="66"/>
    <x v="3"/>
    <n v="7"/>
    <n v="0"/>
    <n v="0"/>
  </r>
  <r>
    <n v="522"/>
    <x v="4"/>
    <x v="5"/>
    <s v="Inspeções em máquinas"/>
    <x v="0"/>
    <x v="0"/>
    <x v="31"/>
    <x v="49"/>
    <n v="6"/>
    <n v="-61"/>
    <n v="0"/>
  </r>
  <r>
    <n v="523"/>
    <x v="4"/>
    <x v="5"/>
    <s v="OCS"/>
    <x v="0"/>
    <x v="0"/>
    <x v="2"/>
    <x v="46"/>
    <n v="3"/>
    <n v="6"/>
    <n v="1"/>
  </r>
  <r>
    <n v="524"/>
    <x v="0"/>
    <x v="0"/>
    <s v="Auditoria Interna"/>
    <x v="0"/>
    <x v="0"/>
    <x v="64"/>
    <x v="3"/>
    <n v="6"/>
    <n v="3"/>
    <n v="0"/>
  </r>
  <r>
    <n v="525"/>
    <x v="5"/>
    <x v="3"/>
    <s v="Análise e recomendação de ocorrências"/>
    <x v="1"/>
    <x v="1"/>
    <x v="69"/>
    <x v="14"/>
    <n v="6"/>
    <n v="5"/>
    <n v="0"/>
  </r>
  <r>
    <n v="526"/>
    <x v="6"/>
    <x v="4"/>
    <s v="Preparar orçamento para o próximo ano"/>
    <x v="0"/>
    <x v="0"/>
    <x v="49"/>
    <x v="49"/>
    <n v="6"/>
    <n v="-60"/>
    <n v="0"/>
  </r>
  <r>
    <n v="527"/>
    <x v="5"/>
    <x v="5"/>
    <s v="Análise e recomendação de ocorrências"/>
    <x v="0"/>
    <x v="0"/>
    <x v="46"/>
    <x v="6"/>
    <n v="6"/>
    <n v="6"/>
    <n v="0"/>
  </r>
  <r>
    <n v="528"/>
    <x v="0"/>
    <x v="2"/>
    <s v="Auditoria Interna"/>
    <x v="0"/>
    <x v="0"/>
    <x v="1"/>
    <x v="57"/>
    <n v="6"/>
    <n v="5"/>
    <n v="0"/>
  </r>
  <r>
    <n v="529"/>
    <x v="0"/>
    <x v="3"/>
    <s v="Auditoria Interna"/>
    <x v="2"/>
    <x v="1"/>
    <x v="41"/>
    <x v="14"/>
    <n v="6"/>
    <n v="55"/>
    <n v="1"/>
  </r>
  <r>
    <n v="530"/>
    <x v="3"/>
    <x v="5"/>
    <s v="Solicitação de Serviço"/>
    <x v="1"/>
    <x v="1"/>
    <x v="20"/>
    <x v="14"/>
    <n v="6"/>
    <n v="13"/>
    <n v="1"/>
  </r>
  <r>
    <n v="531"/>
    <x v="5"/>
    <x v="4"/>
    <s v="Análise e recomendação de ocorrências"/>
    <x v="0"/>
    <x v="0"/>
    <x v="66"/>
    <x v="56"/>
    <n v="6"/>
    <n v="1"/>
    <n v="0"/>
  </r>
  <r>
    <n v="532"/>
    <x v="0"/>
    <x v="3"/>
    <s v="Participar dos Projetos de SSMA"/>
    <x v="0"/>
    <x v="0"/>
    <x v="45"/>
    <x v="21"/>
    <n v="7"/>
    <n v="5"/>
    <n v="0"/>
  </r>
  <r>
    <n v="533"/>
    <x v="5"/>
    <x v="0"/>
    <s v="Análise e recomendação de ocorrências"/>
    <x v="0"/>
    <x v="0"/>
    <x v="48"/>
    <x v="42"/>
    <n v="6"/>
    <n v="1"/>
    <n v="0"/>
  </r>
  <r>
    <n v="534"/>
    <x v="5"/>
    <x v="0"/>
    <s v="Análise e recomendação de ocorrências"/>
    <x v="0"/>
    <x v="0"/>
    <x v="11"/>
    <x v="49"/>
    <n v="6"/>
    <n v="2"/>
    <n v="0"/>
  </r>
  <r>
    <n v="535"/>
    <x v="4"/>
    <x v="3"/>
    <s v="OCS"/>
    <x v="0"/>
    <x v="0"/>
    <x v="91"/>
    <x v="53"/>
    <n v="3"/>
    <n v="1"/>
    <n v="0"/>
  </r>
  <r>
    <n v="537"/>
    <x v="0"/>
    <x v="0"/>
    <s v="Auditoria Interna"/>
    <x v="0"/>
    <x v="0"/>
    <x v="57"/>
    <x v="26"/>
    <n v="6"/>
    <n v="8"/>
    <n v="1"/>
  </r>
  <r>
    <n v="538"/>
    <x v="0"/>
    <x v="2"/>
    <s v="Auditoria Interna"/>
    <x v="0"/>
    <x v="0"/>
    <x v="5"/>
    <x v="57"/>
    <n v="6"/>
    <n v="4"/>
    <n v="0"/>
  </r>
  <r>
    <n v="539"/>
    <x v="6"/>
    <x v="0"/>
    <s v="Solicitar material &quot;Escritório&quot;"/>
    <x v="0"/>
    <x v="0"/>
    <x v="7"/>
    <x v="57"/>
    <n v="3"/>
    <n v="6"/>
    <n v="1"/>
  </r>
  <r>
    <n v="541"/>
    <x v="6"/>
    <x v="5"/>
    <s v="Solicitação de Serviço"/>
    <x v="0"/>
    <x v="0"/>
    <x v="1"/>
    <x v="57"/>
    <n v="6"/>
    <n v="5"/>
    <n v="0"/>
  </r>
  <r>
    <n v="542"/>
    <x v="5"/>
    <x v="4"/>
    <s v="Auditoria Interna"/>
    <x v="1"/>
    <x v="1"/>
    <x v="62"/>
    <x v="14"/>
    <n v="6"/>
    <n v="6"/>
    <n v="0"/>
  </r>
  <r>
    <n v="543"/>
    <x v="2"/>
    <x v="5"/>
    <s v="Auditoria Interna"/>
    <x v="0"/>
    <x v="0"/>
    <x v="41"/>
    <x v="84"/>
    <n v="6"/>
    <n v="7"/>
    <n v="1"/>
  </r>
  <r>
    <n v="544"/>
    <x v="0"/>
    <x v="2"/>
    <s v="Realizar auditoria de EPI"/>
    <x v="0"/>
    <x v="0"/>
    <x v="25"/>
    <x v="58"/>
    <n v="6"/>
    <n v="2"/>
    <n v="0"/>
  </r>
  <r>
    <n v="547"/>
    <x v="1"/>
    <x v="4"/>
    <s v="Liberação de PTR's e PET's"/>
    <x v="0"/>
    <x v="0"/>
    <x v="92"/>
    <x v="88"/>
    <n v="8"/>
    <n v="6"/>
    <n v="0"/>
  </r>
  <r>
    <n v="548"/>
    <x v="2"/>
    <x v="2"/>
    <s v="Gerenciamento de Projeto"/>
    <x v="0"/>
    <x v="0"/>
    <x v="72"/>
    <x v="63"/>
    <n v="6"/>
    <n v="7"/>
    <n v="1"/>
  </r>
  <r>
    <n v="549"/>
    <x v="0"/>
    <x v="0"/>
    <s v="Auditoria Interna"/>
    <x v="0"/>
    <x v="0"/>
    <x v="3"/>
    <x v="63"/>
    <n v="6"/>
    <n v="3"/>
    <n v="0"/>
  </r>
  <r>
    <n v="550"/>
    <x v="3"/>
    <x v="5"/>
    <s v="Campanhas de SSMA"/>
    <x v="0"/>
    <x v="0"/>
    <x v="62"/>
    <x v="63"/>
    <n v="8"/>
    <n v="-3"/>
    <n v="0"/>
  </r>
  <r>
    <n v="551"/>
    <x v="6"/>
    <x v="4"/>
    <s v="Controlar as notas fiscais"/>
    <x v="0"/>
    <x v="0"/>
    <x v="1"/>
    <x v="57"/>
    <n v="7"/>
    <n v="5"/>
    <n v="0"/>
  </r>
  <r>
    <n v="552"/>
    <x v="2"/>
    <x v="2"/>
    <s v="Realizar auditoria de EPI"/>
    <x v="1"/>
    <x v="1"/>
    <x v="69"/>
    <x v="14"/>
    <n v="6"/>
    <n v="5"/>
    <n v="0"/>
  </r>
  <r>
    <n v="553"/>
    <x v="5"/>
    <x v="3"/>
    <s v="Análise e recomendação de ocorrências"/>
    <x v="0"/>
    <x v="0"/>
    <x v="58"/>
    <x v="62"/>
    <n v="6"/>
    <n v="6"/>
    <n v="0"/>
  </r>
  <r>
    <n v="554"/>
    <x v="5"/>
    <x v="0"/>
    <s v="Análise e recomendação de ocorrências"/>
    <x v="0"/>
    <x v="0"/>
    <x v="14"/>
    <x v="3"/>
    <n v="6"/>
    <n v="2"/>
    <n v="0"/>
  </r>
  <r>
    <n v="555"/>
    <x v="5"/>
    <x v="0"/>
    <s v="Análise e recomendação de ocorrências"/>
    <x v="0"/>
    <x v="0"/>
    <x v="8"/>
    <x v="5"/>
    <n v="6"/>
    <n v="2"/>
    <n v="0"/>
  </r>
  <r>
    <n v="556"/>
    <x v="5"/>
    <x v="1"/>
    <s v="Análise e recomendação de ocorrências"/>
    <x v="0"/>
    <x v="0"/>
    <x v="67"/>
    <x v="57"/>
    <n v="6"/>
    <n v="3"/>
    <n v="0"/>
  </r>
  <r>
    <n v="557"/>
    <x v="6"/>
    <x v="0"/>
    <s v="Reembolso de Despesas"/>
    <x v="1"/>
    <x v="1"/>
    <x v="69"/>
    <x v="14"/>
    <n v="8"/>
    <n v="5"/>
    <n v="0"/>
  </r>
  <r>
    <n v="558"/>
    <x v="3"/>
    <x v="3"/>
    <s v="Campanhas de SSMA"/>
    <x v="0"/>
    <x v="0"/>
    <x v="35"/>
    <x v="3"/>
    <n v="8"/>
    <n v="1"/>
    <n v="0"/>
  </r>
  <r>
    <n v="559"/>
    <x v="6"/>
    <x v="4"/>
    <s v="Controlar as notas fiscais"/>
    <x v="0"/>
    <x v="0"/>
    <x v="93"/>
    <x v="46"/>
    <n v="7"/>
    <n v="5"/>
    <n v="0"/>
  </r>
  <r>
    <n v="560"/>
    <x v="0"/>
    <x v="2"/>
    <s v="Solicitar material &quot;EPI&quot;"/>
    <x v="0"/>
    <x v="0"/>
    <x v="62"/>
    <x v="57"/>
    <n v="5"/>
    <n v="2"/>
    <n v="0"/>
  </r>
  <r>
    <n v="562"/>
    <x v="4"/>
    <x v="2"/>
    <s v="OCS"/>
    <x v="0"/>
    <x v="0"/>
    <x v="53"/>
    <x v="49"/>
    <n v="3"/>
    <n v="10"/>
    <n v="1"/>
  </r>
  <r>
    <n v="565"/>
    <x v="5"/>
    <x v="0"/>
    <s v="Análise e recomendação de ocorrências"/>
    <x v="0"/>
    <x v="0"/>
    <x v="37"/>
    <x v="39"/>
    <n v="6"/>
    <n v="7"/>
    <n v="1"/>
  </r>
  <r>
    <n v="566"/>
    <x v="6"/>
    <x v="0"/>
    <s v="Auditoria Interna"/>
    <x v="2"/>
    <x v="1"/>
    <x v="67"/>
    <x v="14"/>
    <n v="6"/>
    <n v="7"/>
    <n v="1"/>
  </r>
  <r>
    <n v="567"/>
    <x v="5"/>
    <x v="5"/>
    <s v="Análise e recomendação de ocorrências"/>
    <x v="1"/>
    <x v="1"/>
    <x v="63"/>
    <x v="14"/>
    <n v="6"/>
    <n v="3"/>
    <n v="0"/>
  </r>
  <r>
    <n v="568"/>
    <x v="0"/>
    <x v="2"/>
    <s v="Auditoria Interna"/>
    <x v="0"/>
    <x v="0"/>
    <x v="48"/>
    <x v="75"/>
    <n v="6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A386E-49B8-4F3E-84E2-5FC86454C780}" name="Minigraficopendencia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24">
  <location ref="Z3:AA15" firstHeaderRow="1" firstDataRow="1" firstDataCol="1" rowPageCount="1" colPageCount="1"/>
  <pivotFields count="13">
    <pivotField showAll="0"/>
    <pivotField showAll="0"/>
    <pivotField showAll="0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h="1" m="1" x="13"/>
        <item h="1" m="1" x="9"/>
        <item x="5"/>
        <item x="0"/>
        <item x="4"/>
        <item x="2"/>
        <item x="1"/>
        <item h="1" m="1" x="10"/>
        <item h="1" m="1" x="18"/>
        <item x="3"/>
        <item t="default"/>
      </items>
    </pivotField>
    <pivotField showAll="0"/>
    <pivotField dataField="1" showAll="0"/>
    <pivotField axis="axisPage" multipleItemSelectionAllowed="1" showAll="0">
      <items count="3">
        <item h="1" x="0"/>
        <item x="1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6"/>
  </rowFields>
  <rowItems count="12"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t="grand">
      <x/>
    </i>
  </rowItems>
  <colItems count="1">
    <i/>
  </colItems>
  <pageFields count="1">
    <pageField fld="5" hier="-1"/>
  </pageFields>
  <dataFields count="1">
    <dataField name="Contagem de Status da Demanda" fld="4" subtotal="count" baseField="0" baseItem="0"/>
  </dataFields>
  <chartFormats count="1"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3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52E73-492B-436B-B56C-9AEB171892AA}" name="Gráfico 2 imagem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20">
  <location ref="W3:X15" firstHeaderRow="1" firstDataRow="1" firstDataCol="1"/>
  <pivotFields count="13">
    <pivotField showAll="0"/>
    <pivotField showAll="0"/>
    <pivotField showAll="0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h="1" m="1" x="13"/>
        <item h="1" m="1" x="9"/>
        <item x="5"/>
        <item x="0"/>
        <item x="4"/>
        <item x="2"/>
        <item x="1"/>
        <item h="1" m="1" x="10"/>
        <item h="1" m="1" x="18"/>
        <item x="3"/>
        <item t="default"/>
      </items>
    </pivotField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6"/>
  </rowFields>
  <rowItems count="12"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t="grand">
      <x/>
    </i>
  </rowItems>
  <colItems count="1">
    <i/>
  </colItems>
  <dataFields count="1">
    <dataField name="Soma de Acima do Prazo" fld="10" baseField="0" baseItem="0"/>
  </dataFields>
  <chartFormats count="1"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3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745F-A7F3-4F37-87B2-9B6DCA165997}" name="Técnico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5">
  <location ref="T3:U10" firstHeaderRow="1" firstDataRow="1" firstDataCol="1"/>
  <pivotFields count="13">
    <pivotField showAll="0"/>
    <pivotField dataField="1" showAll="0"/>
    <pivotField axis="axisRow" showAll="0" sortType="descending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x="4"/>
        <item x="2"/>
        <item h="1" m="1" x="10"/>
        <item x="3"/>
        <item h="1" m="1" x="9"/>
        <item h="1" m="1" x="13"/>
        <item x="5"/>
        <item x="1"/>
        <item h="1" m="1" x="1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 v="10"/>
    </i>
    <i>
      <x v="18"/>
    </i>
    <i>
      <x v="12"/>
    </i>
    <i>
      <x v="9"/>
    </i>
    <i>
      <x v="16"/>
    </i>
    <i>
      <x v="15"/>
    </i>
    <i t="grand">
      <x/>
    </i>
  </rowItems>
  <colItems count="1">
    <i/>
  </colItems>
  <dataFields count="1">
    <dataField name="Total de Demanda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3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099E6-E88E-4F87-985D-52A790D7EE87}" name="Demanda especifica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7">
  <location ref="Q3:R11" firstHeaderRow="1" firstDataRow="1" firstDataCol="1"/>
  <pivotFields count="13">
    <pivotField showAll="0"/>
    <pivotField axis="axisRow" dataField="1" showAll="0" sortType="ascending">
      <items count="22">
        <item m="1" x="18"/>
        <item m="1" x="14"/>
        <item m="1" x="17"/>
        <item m="1" x="11"/>
        <item m="1" x="10"/>
        <item x="6"/>
        <item x="0"/>
        <item m="1" x="19"/>
        <item m="1" x="9"/>
        <item m="1" x="12"/>
        <item m="1" x="20"/>
        <item m="1" x="13"/>
        <item x="2"/>
        <item m="1" x="15"/>
        <item m="1" x="8"/>
        <item m="1" x="16"/>
        <item m="1" x="7"/>
        <item x="4"/>
        <item x="5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h="1" m="1" x="13"/>
        <item h="1" m="1" x="9"/>
        <item x="5"/>
        <item x="0"/>
        <item x="4"/>
        <item x="2"/>
        <item x="1"/>
        <item h="1" m="1" x="10"/>
        <item h="1" m="1" x="18"/>
        <item x="3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">
    <i>
      <x v="20"/>
    </i>
    <i>
      <x v="5"/>
    </i>
    <i>
      <x v="18"/>
    </i>
    <i>
      <x v="17"/>
    </i>
    <i>
      <x v="12"/>
    </i>
    <i>
      <x v="19"/>
    </i>
    <i>
      <x v="6"/>
    </i>
    <i t="grand">
      <x/>
    </i>
  </rowItems>
  <colItems count="1">
    <i/>
  </colItems>
  <dataFields count="1">
    <dataField name="Total de Demanda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3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621C5-6897-414A-9198-E93C27A82CDE}" name="Status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1">
  <location ref="N3:O7" firstHeaderRow="1" firstDataRow="1" firstDataCol="1"/>
  <pivotFields count="13">
    <pivotField showAll="0"/>
    <pivotField dataField="1" showAll="0"/>
    <pivotField showAll="0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h="1" m="1" x="13"/>
        <item h="1" m="1" x="9"/>
        <item x="5"/>
        <item x="0"/>
        <item x="4"/>
        <item x="2"/>
        <item x="1"/>
        <item h="1" m="1" x="10"/>
        <item h="1" m="1" x="18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de Demanda" fld="1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3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F19CD-92B9-49C8-A797-68B103F182A8}" name="Evolução de demanda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8">
  <location ref="K3:L15" firstHeaderRow="1" firstDataRow="1" firstDataCol="1"/>
  <pivotFields count="13">
    <pivotField showAll="0"/>
    <pivotField dataField="1" showAll="0"/>
    <pivotField showAll="0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h="1" m="1" x="13"/>
        <item h="1" m="1" x="9"/>
        <item x="5"/>
        <item x="0"/>
        <item x="4"/>
        <item x="2"/>
        <item x="1"/>
        <item h="1" m="1" x="10"/>
        <item h="1" m="1" x="18"/>
        <item x="3"/>
        <item t="default"/>
      </items>
    </pivotField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6"/>
  </rowFields>
  <rowItems count="12"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t="grand">
      <x/>
    </i>
  </rowItems>
  <colItems count="1">
    <i/>
  </colItems>
  <dataFields count="1">
    <dataField name="Total de Demanda" fld="1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3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67608-556C-4581-B200-72B58B8DA9D5}" name="Pendência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G3:G4" firstHeaderRow="1" firstDataRow="1" firstDataCol="0" rowPageCount="1" colPageCount="1"/>
  <pivotFields count="13"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Total de demanda pendente" fld="5" subtotal="count" baseField="0" baseItem="15075280"/>
  </dataFields>
  <pivotTableStyleInfo name="PivotStyleLight16" showRowHeaders="1" showColHeaders="1" showRowStripes="0" showColStripes="0" showLastColumn="1"/>
  <filters count="1">
    <filter fld="6" type="dateBetween" evalOrder="-1" id="721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687EC-2FE3-419B-938C-FBB568E7CFC4}" name="Acima do prazo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C3:C4" firstHeaderRow="1" firstDataRow="1" firstDataCol="0"/>
  <pivotFields count="13">
    <pivotField showAll="0"/>
    <pivotField showAll="0"/>
    <pivotField showAll="0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h="1" m="1" x="13"/>
        <item h="1" m="1" x="9"/>
        <item x="5"/>
        <item x="0"/>
        <item x="4"/>
        <item x="2"/>
        <item x="1"/>
        <item h="1" m="1" x="10"/>
        <item h="1" m="1" x="18"/>
        <item x="3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dataField="1"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Acima do Prazo" fld="10" baseField="0" baseItem="0"/>
  </dataFields>
  <pivotTableStyleInfo name="PivotStyleLight16" showRowHeaders="1" showColHeaders="1" showRowStripes="0" showColStripes="0" showLastColumn="1"/>
  <filters count="1">
    <filter fld="6" type="dateBetween" evalOrder="-1" id="721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99A27-E299-4A33-A5F6-DFC6174CFD37}" name="Quant. Demanda" cacheId="50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A4" firstHeaderRow="1" firstDataRow="1" firstDataCol="0"/>
  <pivotFields count="13">
    <pivotField dataField="1" showAll="0"/>
    <pivotField showAll="0"/>
    <pivotField showAll="0">
      <items count="20">
        <item h="1" m="1" x="12"/>
        <item h="1" m="1" x="6"/>
        <item h="1" m="1" x="16"/>
        <item h="1" m="1" x="8"/>
        <item h="1" m="1" x="15"/>
        <item h="1" m="1" x="7"/>
        <item h="1" m="1" x="14"/>
        <item h="1" m="1" x="17"/>
        <item h="1" m="1" x="11"/>
        <item h="1" m="1" x="13"/>
        <item h="1" m="1" x="9"/>
        <item x="5"/>
        <item x="0"/>
        <item x="4"/>
        <item x="2"/>
        <item x="1"/>
        <item h="1" m="1" x="10"/>
        <item h="1" m="1" x="18"/>
        <item x="3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Total de demanda" fld="0" subtotal="count" baseField="0" baseItem="15075352" numFmtId="3"/>
  </dataFields>
  <pivotTableStyleInfo name="PivotStyleLight16" showRowHeaders="1" showColHeaders="1" showRowStripes="0" showColStripes="0" showLastColumn="1"/>
  <filters count="1">
    <filter fld="6" type="dateBetween" evalOrder="-1" id="721" name="Data de Entrada">
      <autoFilter ref="A1">
        <filterColumn colId="0">
          <customFilters and="1">
            <customFilter operator="greaterThanOrEqual" val="4501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écnico" xr10:uid="{953A8097-B285-4234-A033-9242E7F7897E}" sourceName="Técnico">
  <pivotTables>
    <pivotTable tabId="7" name="Técnico"/>
    <pivotTable tabId="7" name="Acima do prazo"/>
    <pivotTable tabId="7" name="Demanda especifica"/>
    <pivotTable tabId="7" name="Evolução de demanda"/>
    <pivotTable tabId="7" name="Gráfico 2 imagem"/>
    <pivotTable tabId="7" name="Quant. Demanda"/>
    <pivotTable tabId="7" name="Status"/>
    <pivotTable tabId="7" name="Minigraficopendencia"/>
  </pivotTables>
  <data>
    <tabular pivotCacheId="705323650" showMissing="0">
      <items count="19">
        <i x="5" s="1"/>
        <i x="0" s="1"/>
        <i x="4" s="1"/>
        <i x="2" s="1"/>
        <i x="1" s="1"/>
        <i x="3" s="1"/>
        <i x="12" nd="1"/>
        <i x="6" nd="1"/>
        <i x="16" nd="1"/>
        <i x="8" nd="1"/>
        <i x="15" nd="1"/>
        <i x="7" nd="1"/>
        <i x="14" nd="1"/>
        <i x="17" nd="1"/>
        <i x="11" nd="1"/>
        <i x="13" nd="1"/>
        <i x="9" nd="1"/>
        <i x="10" nd="1"/>
        <i x="1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écnico" xr10:uid="{E0054A4D-2D45-49C6-AA13-785EB8264818}" cache="SegmentaçãodeDados_Técnico" caption="Técnico" columnCount="2" showCaption="0" style="Estilo de Segmentação de Dados 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D70BC-5461-490E-A935-6284DD6BD40D}" name="Tabela1" displayName="Tabela1" ref="A1:K483" totalsRowShown="0" headerRowDxfId="4">
  <autoFilter ref="A1:K483" xr:uid="{93C0FD86-32AC-44FF-A2DC-EDEDEDDE7431}"/>
  <tableColumns count="11">
    <tableColumn id="1" xr3:uid="{E6F92D0A-71DE-4A66-BF78-3801F85BC8EA}" name="ID" dataDxfId="11"/>
    <tableColumn id="2" xr3:uid="{74E01EFD-A6C6-4FC1-B7B9-A63A761D2861}" name="Demanda" dataDxfId="10"/>
    <tableColumn id="3" xr3:uid="{90E444FB-8179-47C4-8191-41B042966488}" name="Técnico" dataDxfId="9"/>
    <tableColumn id="4" xr3:uid="{10C5FBC7-F772-4ECD-9652-708A94AB3525}" name="Descrição da Demanda"/>
    <tableColumn id="5" xr3:uid="{EAE9D325-33F8-40CF-A39A-04BB4FCB59B3}" name="Status da Demanda" dataDxfId="8"/>
    <tableColumn id="6" xr3:uid="{E875CE95-855E-4068-AAFB-E579F7CB9563}" name="Pendência?" dataDxfId="7"/>
    <tableColumn id="7" xr3:uid="{564A3CFC-2B7D-4F15-B683-25BBBB553724}" name="Data de Entrada" dataDxfId="6"/>
    <tableColumn id="8" xr3:uid="{92A6696D-2715-41C3-8920-ED5C1F49D211}" name="Data de Entrega" dataDxfId="5"/>
    <tableColumn id="9" xr3:uid="{C61510EA-5858-430A-A760-A5C9F301FA9F}" name="SLA" dataDxfId="3">
      <calculatedColumnFormula>VLOOKUP(Tabela1[[#This Row],[Descrição da Demanda]],SLA!$A$1:$B$30,2,FALSE)</calculatedColumnFormula>
    </tableColumn>
    <tableColumn id="10" xr3:uid="{2ABFA4C5-1162-4033-8CEC-AABD7107150C}" name="Tempo de Entrega" dataDxfId="2">
      <calculatedColumnFormula>IF(Tabela1[[#This Row],[Data de Entrega]]="",TODAY()-Tabela1[[#This Row],[Data de Entrada]],Tabela1[[#This Row],[Data de Entrega]]-Tabela1[[#This Row],[Data de Entrada]])</calculatedColumnFormula>
    </tableColumn>
    <tableColumn id="11" xr3:uid="{E505C66F-0DFC-4F23-91F7-63274435E984}" name="Acima do Prazo" dataDxfId="1">
      <calculatedColumnFormula>IF(Tabela1[[#This Row],[Tempo de Entrega]]&gt;Tabela1[[#This Row],[SLA]],1,0)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mersão">
      <a:dk1>
        <a:srgbClr val="000706"/>
      </a:dk1>
      <a:lt1>
        <a:srgbClr val="BFAC8B"/>
      </a:lt1>
      <a:dk2>
        <a:srgbClr val="00272D"/>
      </a:dk2>
      <a:lt2>
        <a:srgbClr val="FFFFFF"/>
      </a:lt2>
      <a:accent1>
        <a:srgbClr val="0C7E7E"/>
      </a:accent1>
      <a:accent2>
        <a:srgbClr val="134647"/>
      </a:accent2>
      <a:accent3>
        <a:srgbClr val="8F398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Imersão">
    <a:dk1>
      <a:srgbClr val="000706"/>
    </a:dk1>
    <a:lt1>
      <a:srgbClr val="BFAC8B"/>
    </a:lt1>
    <a:dk2>
      <a:srgbClr val="00272D"/>
    </a:dk2>
    <a:lt2>
      <a:srgbClr val="FFFFFF"/>
    </a:lt2>
    <a:accent1>
      <a:srgbClr val="0C7E7E"/>
    </a:accent1>
    <a:accent2>
      <a:srgbClr val="134647"/>
    </a:accent2>
    <a:accent3>
      <a:srgbClr val="8F398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Imersão">
    <a:dk1>
      <a:srgbClr val="000706"/>
    </a:dk1>
    <a:lt1>
      <a:srgbClr val="BFAC8B"/>
    </a:lt1>
    <a:dk2>
      <a:srgbClr val="00272D"/>
    </a:dk2>
    <a:lt2>
      <a:srgbClr val="FFFFFF"/>
    </a:lt2>
    <a:accent1>
      <a:srgbClr val="0C7E7E"/>
    </a:accent1>
    <a:accent2>
      <a:srgbClr val="134647"/>
    </a:accent2>
    <a:accent3>
      <a:srgbClr val="8F398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de_Entrada" xr10:uid="{1F824D83-6586-457B-BA6A-CFA303FBDF94}" sourceName="Data de Entrada">
  <pivotTables>
    <pivotTable tabId="7" name="Evolução de demanda"/>
    <pivotTable tabId="7" name="Status"/>
    <pivotTable tabId="7" name="Acima do prazo"/>
    <pivotTable tabId="7" name="Pendência"/>
    <pivotTable tabId="7" name="Quant. Demanda"/>
    <pivotTable tabId="7" name="Demanda especifica"/>
    <pivotTable tabId="7" name="Técnico"/>
    <pivotTable tabId="7" name="Gráfico 2 imagem"/>
    <pivotTable tabId="7" name="Minigraficopendencia"/>
  </pivotTables>
  <state minimalRefreshVersion="6" lastRefreshVersion="6" pivotCacheId="705323650" filterType="dateBetween">
    <selection startDate="2023-04-01T00:00:00" endDate="2023-04-30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e Entrada" xr10:uid="{056CD419-92C5-46BF-8DB9-BFCDC53DB153}" cache="NativeTimeline_Data_de_Entrada" caption="Data de Entrada" showHeader="0" showSelectionLabel="0" showTimeLevel="0" level="2" selectionLevel="2" scrollPosition="2023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EB80-D042-4589-955C-28EEC5A41A04}">
  <dimension ref="A1"/>
  <sheetViews>
    <sheetView showGridLines="0" showRowColHeaders="0" tabSelected="1" zoomScaleNormal="100" workbookViewId="0">
      <selection activeCell="W11" sqref="W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2CD8-273C-49AA-A0B5-CAAD874DF592}">
  <dimension ref="A1:AA15"/>
  <sheetViews>
    <sheetView topLeftCell="T1" workbookViewId="0">
      <selection activeCell="Z4" sqref="Z4"/>
    </sheetView>
  </sheetViews>
  <sheetFormatPr defaultRowHeight="15" x14ac:dyDescent="0.25"/>
  <cols>
    <col min="1" max="1" width="17" bestFit="1" customWidth="1"/>
    <col min="2" max="2" width="5.85546875" customWidth="1"/>
    <col min="3" max="3" width="22.85546875" bestFit="1" customWidth="1"/>
    <col min="4" max="4" width="8.5703125" customWidth="1"/>
    <col min="7" max="7" width="26.5703125" bestFit="1" customWidth="1"/>
    <col min="8" max="8" width="6.5703125" bestFit="1" customWidth="1"/>
    <col min="11" max="11" width="18" bestFit="1" customWidth="1"/>
    <col min="12" max="12" width="17.28515625" bestFit="1" customWidth="1"/>
    <col min="13" max="13" width="7.28515625" customWidth="1"/>
    <col min="14" max="14" width="18" bestFit="1" customWidth="1"/>
    <col min="15" max="15" width="17.28515625" bestFit="1" customWidth="1"/>
    <col min="17" max="17" width="23" bestFit="1" customWidth="1"/>
    <col min="18" max="18" width="17.28515625" bestFit="1" customWidth="1"/>
    <col min="20" max="20" width="18" bestFit="1" customWidth="1"/>
    <col min="21" max="21" width="17.28515625" bestFit="1" customWidth="1"/>
    <col min="23" max="23" width="18" bestFit="1" customWidth="1"/>
    <col min="24" max="24" width="22.85546875" bestFit="1" customWidth="1"/>
    <col min="26" max="26" width="18" bestFit="1" customWidth="1"/>
    <col min="27" max="27" width="30.7109375" bestFit="1" customWidth="1"/>
  </cols>
  <sheetData>
    <row r="1" spans="1:27" x14ac:dyDescent="0.25">
      <c r="G1" s="6" t="s">
        <v>11</v>
      </c>
      <c r="H1" t="s">
        <v>13</v>
      </c>
      <c r="Z1" s="6" t="s">
        <v>11</v>
      </c>
      <c r="AA1" t="s">
        <v>13</v>
      </c>
    </row>
    <row r="3" spans="1:27" x14ac:dyDescent="0.25">
      <c r="A3" t="s">
        <v>54</v>
      </c>
      <c r="C3" t="s">
        <v>51</v>
      </c>
      <c r="E3" s="9" t="s">
        <v>52</v>
      </c>
      <c r="G3" t="s">
        <v>55</v>
      </c>
      <c r="I3" s="9" t="s">
        <v>53</v>
      </c>
      <c r="K3" s="6" t="s">
        <v>49</v>
      </c>
      <c r="L3" t="s">
        <v>67</v>
      </c>
      <c r="N3" s="6" t="s">
        <v>49</v>
      </c>
      <c r="O3" t="s">
        <v>67</v>
      </c>
      <c r="Q3" s="6" t="s">
        <v>49</v>
      </c>
      <c r="R3" t="s">
        <v>67</v>
      </c>
      <c r="T3" s="6" t="s">
        <v>49</v>
      </c>
      <c r="U3" t="s">
        <v>67</v>
      </c>
      <c r="W3" s="6" t="s">
        <v>49</v>
      </c>
      <c r="X3" t="s">
        <v>51</v>
      </c>
      <c r="Z3" s="6" t="s">
        <v>49</v>
      </c>
      <c r="AA3" t="s">
        <v>77</v>
      </c>
    </row>
    <row r="4" spans="1:27" x14ac:dyDescent="0.25">
      <c r="A4" s="8">
        <v>165</v>
      </c>
      <c r="C4" s="2">
        <v>39</v>
      </c>
      <c r="E4" s="10">
        <f>$C$4/$A$4</f>
        <v>0.23636363636363636</v>
      </c>
      <c r="G4" s="2">
        <v>78</v>
      </c>
      <c r="I4" s="10">
        <f>GETPIVOTDATA("Pendência?",$G$4)/GETPIVOTDATA("ID",$A$4)</f>
        <v>0.47272727272727272</v>
      </c>
      <c r="K4" s="7" t="s">
        <v>56</v>
      </c>
      <c r="L4" s="2">
        <v>165</v>
      </c>
      <c r="N4" s="7" t="s">
        <v>6</v>
      </c>
      <c r="O4" s="2">
        <v>26</v>
      </c>
      <c r="Q4" s="7" t="s">
        <v>75</v>
      </c>
      <c r="R4" s="2">
        <v>10</v>
      </c>
      <c r="T4" s="7" t="s">
        <v>45</v>
      </c>
      <c r="U4" s="2">
        <v>32</v>
      </c>
      <c r="W4" s="7" t="s">
        <v>56</v>
      </c>
      <c r="X4" s="2">
        <v>39</v>
      </c>
      <c r="Z4" s="7" t="s">
        <v>56</v>
      </c>
      <c r="AA4" s="2">
        <v>78</v>
      </c>
    </row>
    <row r="5" spans="1:27" x14ac:dyDescent="0.25">
      <c r="K5" s="11" t="s">
        <v>57</v>
      </c>
      <c r="L5" s="2">
        <v>13</v>
      </c>
      <c r="N5" s="7" t="s">
        <v>8</v>
      </c>
      <c r="O5" s="2">
        <v>87</v>
      </c>
      <c r="Q5" s="7" t="s">
        <v>19</v>
      </c>
      <c r="R5" s="2">
        <v>15</v>
      </c>
      <c r="T5" s="7" t="s">
        <v>76</v>
      </c>
      <c r="U5" s="2">
        <v>31</v>
      </c>
      <c r="W5" s="11" t="s">
        <v>57</v>
      </c>
      <c r="X5" s="2">
        <v>6</v>
      </c>
      <c r="Z5" s="11" t="s">
        <v>57</v>
      </c>
      <c r="AA5" s="2">
        <v>5</v>
      </c>
    </row>
    <row r="6" spans="1:27" x14ac:dyDescent="0.25">
      <c r="K6" s="11" t="s">
        <v>58</v>
      </c>
      <c r="L6" s="2">
        <v>23</v>
      </c>
      <c r="N6" s="7" t="s">
        <v>7</v>
      </c>
      <c r="O6" s="2">
        <v>52</v>
      </c>
      <c r="Q6" s="7" t="s">
        <v>72</v>
      </c>
      <c r="R6" s="2">
        <v>16</v>
      </c>
      <c r="T6" s="7" t="s">
        <v>68</v>
      </c>
      <c r="U6" s="2">
        <v>29</v>
      </c>
      <c r="W6" s="11" t="s">
        <v>58</v>
      </c>
      <c r="X6" s="2">
        <v>10</v>
      </c>
      <c r="Z6" s="11" t="s">
        <v>58</v>
      </c>
      <c r="AA6" s="2">
        <v>10</v>
      </c>
    </row>
    <row r="7" spans="1:27" x14ac:dyDescent="0.25">
      <c r="K7" s="11" t="s">
        <v>59</v>
      </c>
      <c r="L7" s="2">
        <v>11</v>
      </c>
      <c r="N7" s="7" t="s">
        <v>50</v>
      </c>
      <c r="O7" s="2">
        <v>165</v>
      </c>
      <c r="Q7" s="7" t="s">
        <v>73</v>
      </c>
      <c r="R7" s="2">
        <v>18</v>
      </c>
      <c r="T7" s="7" t="s">
        <v>46</v>
      </c>
      <c r="U7" s="2">
        <v>27</v>
      </c>
      <c r="W7" s="11" t="s">
        <v>59</v>
      </c>
      <c r="X7" s="2">
        <v>3</v>
      </c>
      <c r="Z7" s="11" t="s">
        <v>59</v>
      </c>
      <c r="AA7" s="2">
        <v>2</v>
      </c>
    </row>
    <row r="8" spans="1:27" x14ac:dyDescent="0.25">
      <c r="K8" s="11" t="s">
        <v>60</v>
      </c>
      <c r="L8" s="2">
        <v>19</v>
      </c>
      <c r="Q8" s="7" t="s">
        <v>71</v>
      </c>
      <c r="R8" s="2">
        <v>22</v>
      </c>
      <c r="T8" s="7" t="s">
        <v>70</v>
      </c>
      <c r="U8" s="2">
        <v>26</v>
      </c>
      <c r="W8" s="11" t="s">
        <v>60</v>
      </c>
      <c r="X8" s="2">
        <v>7</v>
      </c>
      <c r="Z8" s="11" t="s">
        <v>60</v>
      </c>
      <c r="AA8" s="2">
        <v>7</v>
      </c>
    </row>
    <row r="9" spans="1:27" x14ac:dyDescent="0.25">
      <c r="K9" s="11" t="s">
        <v>61</v>
      </c>
      <c r="L9" s="2">
        <v>10</v>
      </c>
      <c r="Q9" s="7" t="s">
        <v>74</v>
      </c>
      <c r="R9" s="2">
        <v>37</v>
      </c>
      <c r="T9" s="7" t="s">
        <v>69</v>
      </c>
      <c r="U9" s="2">
        <v>20</v>
      </c>
      <c r="W9" s="11" t="s">
        <v>61</v>
      </c>
      <c r="X9" s="2">
        <v>2</v>
      </c>
      <c r="Z9" s="11" t="s">
        <v>61</v>
      </c>
      <c r="AA9" s="2">
        <v>3</v>
      </c>
    </row>
    <row r="10" spans="1:27" x14ac:dyDescent="0.25">
      <c r="K10" s="11" t="s">
        <v>62</v>
      </c>
      <c r="L10" s="2">
        <v>22</v>
      </c>
      <c r="Q10" s="7" t="s">
        <v>18</v>
      </c>
      <c r="R10" s="2">
        <v>47</v>
      </c>
      <c r="T10" s="7" t="s">
        <v>50</v>
      </c>
      <c r="U10" s="2">
        <v>165</v>
      </c>
      <c r="W10" s="11" t="s">
        <v>62</v>
      </c>
      <c r="X10" s="2">
        <v>8</v>
      </c>
      <c r="Z10" s="11" t="s">
        <v>62</v>
      </c>
      <c r="AA10" s="2">
        <v>10</v>
      </c>
    </row>
    <row r="11" spans="1:27" x14ac:dyDescent="0.25">
      <c r="K11" s="11" t="s">
        <v>63</v>
      </c>
      <c r="L11" s="2">
        <v>19</v>
      </c>
      <c r="Q11" s="7" t="s">
        <v>50</v>
      </c>
      <c r="R11" s="2">
        <v>165</v>
      </c>
      <c r="W11" s="11" t="s">
        <v>63</v>
      </c>
      <c r="X11" s="2">
        <v>0</v>
      </c>
      <c r="Z11" s="11" t="s">
        <v>63</v>
      </c>
      <c r="AA11" s="2">
        <v>12</v>
      </c>
    </row>
    <row r="12" spans="1:27" x14ac:dyDescent="0.25">
      <c r="K12" s="11" t="s">
        <v>64</v>
      </c>
      <c r="L12" s="2">
        <v>17</v>
      </c>
      <c r="W12" s="11" t="s">
        <v>64</v>
      </c>
      <c r="X12" s="2">
        <v>2</v>
      </c>
      <c r="Z12" s="11" t="s">
        <v>64</v>
      </c>
      <c r="AA12" s="2">
        <v>13</v>
      </c>
    </row>
    <row r="13" spans="1:27" x14ac:dyDescent="0.25">
      <c r="K13" s="11" t="s">
        <v>65</v>
      </c>
      <c r="L13" s="2">
        <v>11</v>
      </c>
      <c r="W13" s="11" t="s">
        <v>65</v>
      </c>
      <c r="X13" s="2">
        <v>1</v>
      </c>
      <c r="Z13" s="11" t="s">
        <v>65</v>
      </c>
      <c r="AA13" s="2">
        <v>3</v>
      </c>
    </row>
    <row r="14" spans="1:27" x14ac:dyDescent="0.25">
      <c r="K14" s="11" t="s">
        <v>66</v>
      </c>
      <c r="L14" s="2">
        <v>20</v>
      </c>
      <c r="W14" s="11" t="s">
        <v>66</v>
      </c>
      <c r="X14" s="2">
        <v>0</v>
      </c>
      <c r="Z14" s="11" t="s">
        <v>66</v>
      </c>
      <c r="AA14" s="2">
        <v>13</v>
      </c>
    </row>
    <row r="15" spans="1:27" x14ac:dyDescent="0.25">
      <c r="K15" s="7" t="s">
        <v>50</v>
      </c>
      <c r="L15" s="2">
        <v>165</v>
      </c>
      <c r="W15" s="7" t="s">
        <v>50</v>
      </c>
      <c r="X15" s="2">
        <v>39</v>
      </c>
      <c r="Z15" s="7" t="s">
        <v>50</v>
      </c>
      <c r="AA15" s="2"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F689-693B-4C9C-B81D-ECD1037AF5FB}">
  <dimension ref="A1:K483"/>
  <sheetViews>
    <sheetView topLeftCell="C1" zoomScaleNormal="100" workbookViewId="0">
      <selection activeCell="H11" sqref="H11"/>
    </sheetView>
  </sheetViews>
  <sheetFormatPr defaultRowHeight="15" x14ac:dyDescent="0.25"/>
  <cols>
    <col min="1" max="1" width="5.140625" style="2" bestFit="1" customWidth="1"/>
    <col min="2" max="2" width="23" bestFit="1" customWidth="1"/>
    <col min="3" max="3" width="16.5703125" bestFit="1" customWidth="1"/>
    <col min="4" max="4" width="44.7109375" bestFit="1" customWidth="1"/>
    <col min="5" max="5" width="20" customWidth="1"/>
    <col min="6" max="6" width="13.42578125" customWidth="1"/>
    <col min="7" max="8" width="17" customWidth="1"/>
    <col min="9" max="9" width="10.7109375" style="5" bestFit="1" customWidth="1"/>
    <col min="10" max="10" width="19.5703125" style="2" bestFit="1" customWidth="1"/>
    <col min="11" max="11" width="16.85546875" style="5" bestFit="1" customWidth="1"/>
  </cols>
  <sheetData>
    <row r="1" spans="1:11" x14ac:dyDescent="0.25">
      <c r="A1" s="2" t="s">
        <v>0</v>
      </c>
      <c r="B1" s="1" t="s">
        <v>14</v>
      </c>
      <c r="C1" s="1" t="s">
        <v>44</v>
      </c>
      <c r="D1" s="1" t="s">
        <v>4</v>
      </c>
      <c r="E1" s="1" t="s">
        <v>5</v>
      </c>
      <c r="F1" s="1" t="s">
        <v>11</v>
      </c>
      <c r="G1" s="1" t="s">
        <v>1</v>
      </c>
      <c r="H1" s="1" t="s">
        <v>10</v>
      </c>
      <c r="I1" s="5" t="s">
        <v>15</v>
      </c>
      <c r="J1" s="2" t="s">
        <v>47</v>
      </c>
      <c r="K1" s="5" t="s">
        <v>48</v>
      </c>
    </row>
    <row r="2" spans="1:11" x14ac:dyDescent="0.25">
      <c r="A2" s="2">
        <v>1</v>
      </c>
      <c r="B2" s="1" t="s">
        <v>18</v>
      </c>
      <c r="C2" s="1" t="s">
        <v>76</v>
      </c>
      <c r="D2" t="s">
        <v>20</v>
      </c>
      <c r="E2" s="1" t="s">
        <v>8</v>
      </c>
      <c r="F2" s="1" t="s">
        <v>12</v>
      </c>
      <c r="G2" s="1">
        <v>44944</v>
      </c>
      <c r="H2" s="1">
        <v>44948</v>
      </c>
      <c r="I2" s="5">
        <f>VLOOKUP(Tabela1[[#This Row],[Descrição da Demanda]],SLA!$A$1:$B$30,2,FALSE)</f>
        <v>6</v>
      </c>
      <c r="J2" s="2">
        <f ca="1">IF(Tabela1[[#This Row],[Data de Entrega]]="",TODAY()-Tabela1[[#This Row],[Data de Entrada]],Tabela1[[#This Row],[Data de Entrega]]-Tabela1[[#This Row],[Data de Entrada]])</f>
        <v>4</v>
      </c>
      <c r="K2" s="5">
        <f ca="1">IF(Tabela1[[#This Row],[Tempo de Entrega]]&gt;Tabela1[[#This Row],[SLA]],1,0)</f>
        <v>0</v>
      </c>
    </row>
    <row r="3" spans="1:11" x14ac:dyDescent="0.25">
      <c r="A3" s="2">
        <v>2</v>
      </c>
      <c r="B3" s="1" t="s">
        <v>18</v>
      </c>
      <c r="C3" s="1" t="s">
        <v>70</v>
      </c>
      <c r="D3" t="s">
        <v>22</v>
      </c>
      <c r="E3" s="1" t="s">
        <v>8</v>
      </c>
      <c r="F3" s="1" t="s">
        <v>12</v>
      </c>
      <c r="G3" s="1">
        <v>45020</v>
      </c>
      <c r="H3" s="1">
        <v>45021</v>
      </c>
      <c r="I3" s="5">
        <f>VLOOKUP(Tabela1[[#This Row],[Descrição da Demanda]],SLA!$A$1:$B$30,2,FALSE)</f>
        <v>6</v>
      </c>
      <c r="J3" s="2">
        <f ca="1">IF(Tabela1[[#This Row],[Data de Entrega]]="",TODAY()-Tabela1[[#This Row],[Data de Entrada]],Tabela1[[#This Row],[Data de Entrega]]-Tabela1[[#This Row],[Data de Entrada]])</f>
        <v>1</v>
      </c>
      <c r="K3" s="5">
        <f ca="1">IF(Tabela1[[#This Row],[Tempo de Entrega]]&gt;Tabela1[[#This Row],[SLA]],1,0)</f>
        <v>0</v>
      </c>
    </row>
    <row r="4" spans="1:11" x14ac:dyDescent="0.25">
      <c r="A4" s="2">
        <v>3</v>
      </c>
      <c r="B4" s="1" t="s">
        <v>18</v>
      </c>
      <c r="C4" s="1" t="s">
        <v>76</v>
      </c>
      <c r="D4" t="s">
        <v>21</v>
      </c>
      <c r="E4" s="1" t="s">
        <v>8</v>
      </c>
      <c r="F4" s="1" t="s">
        <v>12</v>
      </c>
      <c r="G4" s="1">
        <v>44991</v>
      </c>
      <c r="H4" s="1">
        <v>44994</v>
      </c>
      <c r="I4" s="5">
        <f>VLOOKUP(Tabela1[[#This Row],[Descrição da Demanda]],SLA!$A$1:$B$30,2,FALSE)</f>
        <v>6</v>
      </c>
      <c r="J4" s="2">
        <f ca="1">IF(Tabela1[[#This Row],[Data de Entrega]]="",TODAY()-Tabela1[[#This Row],[Data de Entrada]],Tabela1[[#This Row],[Data de Entrega]]-Tabela1[[#This Row],[Data de Entrada]])</f>
        <v>3</v>
      </c>
      <c r="K4" s="5">
        <f ca="1">IF(Tabela1[[#This Row],[Tempo de Entrega]]&gt;Tabela1[[#This Row],[SLA]],1,0)</f>
        <v>0</v>
      </c>
    </row>
    <row r="5" spans="1:11" x14ac:dyDescent="0.25">
      <c r="A5" s="2">
        <v>4</v>
      </c>
      <c r="B5" s="1" t="s">
        <v>75</v>
      </c>
      <c r="C5" s="1" t="s">
        <v>45</v>
      </c>
      <c r="D5" t="s">
        <v>23</v>
      </c>
      <c r="E5" s="1" t="s">
        <v>8</v>
      </c>
      <c r="F5" s="1" t="s">
        <v>12</v>
      </c>
      <c r="G5" s="1">
        <v>45017</v>
      </c>
      <c r="H5" s="1">
        <v>45021</v>
      </c>
      <c r="I5" s="5">
        <f>VLOOKUP(Tabela1[[#This Row],[Descrição da Demanda]],SLA!$A$1:$B$30,2,FALSE)</f>
        <v>8</v>
      </c>
      <c r="J5" s="2">
        <f ca="1">IF(Tabela1[[#This Row],[Data de Entrega]]="",TODAY()-Tabela1[[#This Row],[Data de Entrada]],Tabela1[[#This Row],[Data de Entrega]]-Tabela1[[#This Row],[Data de Entrada]])</f>
        <v>4</v>
      </c>
      <c r="K5" s="5">
        <f ca="1">IF(Tabela1[[#This Row],[Tempo de Entrega]]&gt;Tabela1[[#This Row],[SLA]],1,0)</f>
        <v>0</v>
      </c>
    </row>
    <row r="6" spans="1:11" x14ac:dyDescent="0.25">
      <c r="A6" s="2">
        <v>5</v>
      </c>
      <c r="B6" s="1" t="s">
        <v>71</v>
      </c>
      <c r="C6" s="1" t="s">
        <v>68</v>
      </c>
      <c r="D6" t="s">
        <v>30</v>
      </c>
      <c r="E6" s="1" t="s">
        <v>8</v>
      </c>
      <c r="F6" s="1" t="s">
        <v>12</v>
      </c>
      <c r="G6" s="1">
        <v>45004</v>
      </c>
      <c r="H6" s="1">
        <v>45008</v>
      </c>
      <c r="I6" s="5">
        <f>VLOOKUP(Tabela1[[#This Row],[Descrição da Demanda]],SLA!$A$1:$B$30,2,FALSE)</f>
        <v>7</v>
      </c>
      <c r="J6" s="2">
        <f ca="1">IF(Tabela1[[#This Row],[Data de Entrega]]="",TODAY()-Tabela1[[#This Row],[Data de Entrada]],Tabela1[[#This Row],[Data de Entrega]]-Tabela1[[#This Row],[Data de Entrada]])</f>
        <v>4</v>
      </c>
      <c r="K6" s="5">
        <f ca="1">IF(Tabela1[[#This Row],[Tempo de Entrega]]&gt;Tabela1[[#This Row],[SLA]],1,0)</f>
        <v>0</v>
      </c>
    </row>
    <row r="7" spans="1:11" x14ac:dyDescent="0.25">
      <c r="A7" s="2">
        <v>6</v>
      </c>
      <c r="B7" s="1" t="s">
        <v>18</v>
      </c>
      <c r="C7" s="1" t="s">
        <v>45</v>
      </c>
      <c r="D7" t="s">
        <v>16</v>
      </c>
      <c r="E7" s="1" t="s">
        <v>8</v>
      </c>
      <c r="F7" s="1" t="s">
        <v>12</v>
      </c>
      <c r="G7" s="1">
        <v>45021</v>
      </c>
      <c r="H7" s="1">
        <v>45021</v>
      </c>
      <c r="I7" s="5">
        <f>VLOOKUP(Tabela1[[#This Row],[Descrição da Demanda]],SLA!$A$1:$B$30,2,FALSE)</f>
        <v>6</v>
      </c>
      <c r="J7" s="2">
        <f ca="1">IF(Tabela1[[#This Row],[Data de Entrega]]="",TODAY()-Tabela1[[#This Row],[Data de Entrada]],Tabela1[[#This Row],[Data de Entrega]]-Tabela1[[#This Row],[Data de Entrada]])</f>
        <v>0</v>
      </c>
      <c r="K7" s="5">
        <f ca="1">IF(Tabela1[[#This Row],[Tempo de Entrega]]&gt;Tabela1[[#This Row],[SLA]],1,0)</f>
        <v>0</v>
      </c>
    </row>
    <row r="8" spans="1:11" x14ac:dyDescent="0.25">
      <c r="A8" s="2">
        <v>7</v>
      </c>
      <c r="B8" s="1" t="s">
        <v>74</v>
      </c>
      <c r="C8" s="1" t="s">
        <v>68</v>
      </c>
      <c r="D8" t="s">
        <v>32</v>
      </c>
      <c r="E8" s="1" t="s">
        <v>8</v>
      </c>
      <c r="F8" s="1" t="s">
        <v>12</v>
      </c>
      <c r="G8" s="1">
        <v>45014</v>
      </c>
      <c r="H8" s="1">
        <v>45021</v>
      </c>
      <c r="I8" s="5">
        <f>VLOOKUP(Tabela1[[#This Row],[Descrição da Demanda]],SLA!$A$1:$B$30,2,FALSE)</f>
        <v>8</v>
      </c>
      <c r="J8" s="2">
        <f ca="1">IF(Tabela1[[#This Row],[Data de Entrega]]="",TODAY()-Tabela1[[#This Row],[Data de Entrada]],Tabela1[[#This Row],[Data de Entrega]]-Tabela1[[#This Row],[Data de Entrada]])</f>
        <v>7</v>
      </c>
      <c r="K8" s="5">
        <f ca="1">IF(Tabela1[[#This Row],[Tempo de Entrega]]&gt;Tabela1[[#This Row],[SLA]],1,0)</f>
        <v>0</v>
      </c>
    </row>
    <row r="9" spans="1:11" x14ac:dyDescent="0.25">
      <c r="A9" s="2">
        <v>8</v>
      </c>
      <c r="B9" s="1" t="s">
        <v>74</v>
      </c>
      <c r="C9" s="1" t="s">
        <v>68</v>
      </c>
      <c r="D9" t="s">
        <v>24</v>
      </c>
      <c r="E9" s="1" t="s">
        <v>8</v>
      </c>
      <c r="F9" s="1" t="s">
        <v>12</v>
      </c>
      <c r="G9" s="1">
        <v>45019</v>
      </c>
      <c r="H9" s="1">
        <v>45023</v>
      </c>
      <c r="I9" s="5">
        <f>VLOOKUP(Tabela1[[#This Row],[Descrição da Demanda]],SLA!$A$1:$B$30,2,FALSE)</f>
        <v>7</v>
      </c>
      <c r="J9" s="2">
        <f ca="1">IF(Tabela1[[#This Row],[Data de Entrega]]="",TODAY()-Tabela1[[#This Row],[Data de Entrada]],Tabela1[[#This Row],[Data de Entrega]]-Tabela1[[#This Row],[Data de Entrada]])</f>
        <v>4</v>
      </c>
      <c r="K9" s="5">
        <f ca="1">IF(Tabela1[[#This Row],[Tempo de Entrega]]&gt;Tabela1[[#This Row],[SLA]],1,0)</f>
        <v>0</v>
      </c>
    </row>
    <row r="10" spans="1:11" x14ac:dyDescent="0.25">
      <c r="A10" s="2">
        <v>9</v>
      </c>
      <c r="B10" s="1" t="s">
        <v>74</v>
      </c>
      <c r="C10" s="1" t="s">
        <v>70</v>
      </c>
      <c r="D10" t="s">
        <v>33</v>
      </c>
      <c r="E10" s="1" t="s">
        <v>8</v>
      </c>
      <c r="F10" s="1" t="s">
        <v>12</v>
      </c>
      <c r="G10" s="1">
        <v>44966</v>
      </c>
      <c r="H10" s="1">
        <v>44968</v>
      </c>
      <c r="I10" s="5">
        <f>VLOOKUP(Tabela1[[#This Row],[Descrição da Demanda]],SLA!$A$1:$B$30,2,FALSE)</f>
        <v>6</v>
      </c>
      <c r="J10" s="2">
        <f ca="1">IF(Tabela1[[#This Row],[Data de Entrega]]="",TODAY()-Tabela1[[#This Row],[Data de Entrada]],Tabela1[[#This Row],[Data de Entrega]]-Tabela1[[#This Row],[Data de Entrada]])</f>
        <v>2</v>
      </c>
      <c r="K10" s="5">
        <f ca="1">IF(Tabela1[[#This Row],[Tempo de Entrega]]&gt;Tabela1[[#This Row],[SLA]],1,0)</f>
        <v>0</v>
      </c>
    </row>
    <row r="11" spans="1:11" x14ac:dyDescent="0.25">
      <c r="A11" s="2">
        <v>10</v>
      </c>
      <c r="B11" s="1" t="s">
        <v>71</v>
      </c>
      <c r="C11" s="1" t="s">
        <v>46</v>
      </c>
      <c r="D11" t="s">
        <v>30</v>
      </c>
      <c r="E11" s="1" t="s">
        <v>8</v>
      </c>
      <c r="F11" s="1" t="s">
        <v>12</v>
      </c>
      <c r="G11" s="1">
        <v>45000</v>
      </c>
      <c r="H11" s="1">
        <v>45002</v>
      </c>
      <c r="I11" s="5">
        <f>VLOOKUP(Tabela1[[#This Row],[Descrição da Demanda]],SLA!$A$1:$B$30,2,FALSE)</f>
        <v>7</v>
      </c>
      <c r="J11" s="2">
        <f ca="1">IF(Tabela1[[#This Row],[Data de Entrega]]="",TODAY()-Tabela1[[#This Row],[Data de Entrada]],Tabela1[[#This Row],[Data de Entrega]]-Tabela1[[#This Row],[Data de Entrada]])</f>
        <v>2</v>
      </c>
      <c r="K11" s="5">
        <f ca="1">IF(Tabela1[[#This Row],[Tempo de Entrega]]&gt;Tabela1[[#This Row],[SLA]],1,0)</f>
        <v>0</v>
      </c>
    </row>
    <row r="12" spans="1:11" x14ac:dyDescent="0.25">
      <c r="A12" s="2">
        <v>11</v>
      </c>
      <c r="B12" s="1" t="s">
        <v>18</v>
      </c>
      <c r="C12" s="1" t="s">
        <v>45</v>
      </c>
      <c r="D12" t="s">
        <v>2</v>
      </c>
      <c r="E12" s="1" t="s">
        <v>8</v>
      </c>
      <c r="F12" s="1" t="s">
        <v>12</v>
      </c>
      <c r="G12" s="1">
        <v>44962</v>
      </c>
      <c r="H12" s="1">
        <v>44968</v>
      </c>
      <c r="I12" s="5">
        <f>VLOOKUP(Tabela1[[#This Row],[Descrição da Demanda]],SLA!$A$1:$B$30,2,FALSE)</f>
        <v>8</v>
      </c>
      <c r="J12" s="2">
        <f ca="1">IF(Tabela1[[#This Row],[Data de Entrega]]="",TODAY()-Tabela1[[#This Row],[Data de Entrada]],Tabela1[[#This Row],[Data de Entrega]]-Tabela1[[#This Row],[Data de Entrada]])</f>
        <v>6</v>
      </c>
      <c r="K12" s="5">
        <f ca="1">IF(Tabela1[[#This Row],[Tempo de Entrega]]&gt;Tabela1[[#This Row],[SLA]],1,0)</f>
        <v>0</v>
      </c>
    </row>
    <row r="13" spans="1:11" x14ac:dyDescent="0.25">
      <c r="A13" s="2">
        <v>12</v>
      </c>
      <c r="B13" s="1" t="s">
        <v>73</v>
      </c>
      <c r="C13" s="1" t="s">
        <v>76</v>
      </c>
      <c r="D13" t="s">
        <v>25</v>
      </c>
      <c r="E13" s="1" t="s">
        <v>8</v>
      </c>
      <c r="F13" s="1" t="s">
        <v>12</v>
      </c>
      <c r="G13" s="1">
        <v>44947</v>
      </c>
      <c r="H13" s="1">
        <v>44953</v>
      </c>
      <c r="I13" s="5">
        <f>VLOOKUP(Tabela1[[#This Row],[Descrição da Demanda]],SLA!$A$1:$B$30,2,FALSE)</f>
        <v>6</v>
      </c>
      <c r="J13" s="2">
        <f ca="1">IF(Tabela1[[#This Row],[Data de Entrega]]="",TODAY()-Tabela1[[#This Row],[Data de Entrada]],Tabela1[[#This Row],[Data de Entrega]]-Tabela1[[#This Row],[Data de Entrada]])</f>
        <v>6</v>
      </c>
      <c r="K13" s="5">
        <f ca="1">IF(Tabela1[[#This Row],[Tempo de Entrega]]&gt;Tabela1[[#This Row],[SLA]],1,0)</f>
        <v>0</v>
      </c>
    </row>
    <row r="14" spans="1:11" x14ac:dyDescent="0.25">
      <c r="A14" s="2">
        <v>13</v>
      </c>
      <c r="B14" s="1" t="s">
        <v>73</v>
      </c>
      <c r="C14" s="1" t="s">
        <v>76</v>
      </c>
      <c r="D14" t="s">
        <v>26</v>
      </c>
      <c r="E14" s="1" t="s">
        <v>8</v>
      </c>
      <c r="F14" s="1" t="s">
        <v>12</v>
      </c>
      <c r="G14" s="1">
        <v>44981</v>
      </c>
      <c r="H14" s="1">
        <v>44987</v>
      </c>
      <c r="I14" s="5">
        <f>VLOOKUP(Tabela1[[#This Row],[Descrição da Demanda]],SLA!$A$1:$B$30,2,FALSE)</f>
        <v>6</v>
      </c>
      <c r="J14" s="2">
        <f ca="1">IF(Tabela1[[#This Row],[Data de Entrega]]="",TODAY()-Tabela1[[#This Row],[Data de Entrada]],Tabela1[[#This Row],[Data de Entrega]]-Tabela1[[#This Row],[Data de Entrada]])</f>
        <v>6</v>
      </c>
      <c r="K14" s="5">
        <f ca="1">IF(Tabela1[[#This Row],[Tempo de Entrega]]&gt;Tabela1[[#This Row],[SLA]],1,0)</f>
        <v>0</v>
      </c>
    </row>
    <row r="15" spans="1:11" x14ac:dyDescent="0.25">
      <c r="A15" s="2">
        <v>14</v>
      </c>
      <c r="B15" s="1" t="s">
        <v>18</v>
      </c>
      <c r="C15" s="1" t="s">
        <v>45</v>
      </c>
      <c r="D15" t="s">
        <v>16</v>
      </c>
      <c r="E15" s="1" t="s">
        <v>8</v>
      </c>
      <c r="F15" s="1" t="s">
        <v>12</v>
      </c>
      <c r="G15" s="1">
        <v>44953</v>
      </c>
      <c r="H15" s="1">
        <v>44954</v>
      </c>
      <c r="I15" s="5">
        <f>VLOOKUP(Tabela1[[#This Row],[Descrição da Demanda]],SLA!$A$1:$B$30,2,FALSE)</f>
        <v>6</v>
      </c>
      <c r="J15" s="2">
        <f ca="1">IF(Tabela1[[#This Row],[Data de Entrega]]="",TODAY()-Tabela1[[#This Row],[Data de Entrada]],Tabela1[[#This Row],[Data de Entrega]]-Tabela1[[#This Row],[Data de Entrada]])</f>
        <v>1</v>
      </c>
      <c r="K15" s="5">
        <f ca="1">IF(Tabela1[[#This Row],[Tempo de Entrega]]&gt;Tabela1[[#This Row],[SLA]],1,0)</f>
        <v>0</v>
      </c>
    </row>
    <row r="16" spans="1:11" x14ac:dyDescent="0.25">
      <c r="A16" s="2">
        <v>15</v>
      </c>
      <c r="B16" s="1" t="s">
        <v>71</v>
      </c>
      <c r="C16" s="1" t="s">
        <v>68</v>
      </c>
      <c r="D16" t="s">
        <v>30</v>
      </c>
      <c r="E16" s="1" t="s">
        <v>8</v>
      </c>
      <c r="F16" s="1" t="s">
        <v>12</v>
      </c>
      <c r="G16" s="1">
        <v>45006</v>
      </c>
      <c r="H16" s="1">
        <v>45007</v>
      </c>
      <c r="I16" s="5">
        <f>VLOOKUP(Tabela1[[#This Row],[Descrição da Demanda]],SLA!$A$1:$B$30,2,FALSE)</f>
        <v>7</v>
      </c>
      <c r="J16" s="2">
        <f ca="1">IF(Tabela1[[#This Row],[Data de Entrega]]="",TODAY()-Tabela1[[#This Row],[Data de Entrada]],Tabela1[[#This Row],[Data de Entrega]]-Tabela1[[#This Row],[Data de Entrada]])</f>
        <v>1</v>
      </c>
      <c r="K16" s="5">
        <f ca="1">IF(Tabela1[[#This Row],[Tempo de Entrega]]&gt;Tabela1[[#This Row],[SLA]],1,0)</f>
        <v>0</v>
      </c>
    </row>
    <row r="17" spans="1:11" x14ac:dyDescent="0.25">
      <c r="A17" s="2">
        <v>16</v>
      </c>
      <c r="B17" s="1" t="s">
        <v>18</v>
      </c>
      <c r="C17" s="1" t="s">
        <v>45</v>
      </c>
      <c r="D17" t="s">
        <v>16</v>
      </c>
      <c r="E17" s="1" t="s">
        <v>8</v>
      </c>
      <c r="F17" s="1" t="s">
        <v>12</v>
      </c>
      <c r="G17" s="1">
        <v>44965</v>
      </c>
      <c r="H17" s="1">
        <v>44966</v>
      </c>
      <c r="I17" s="5">
        <f>VLOOKUP(Tabela1[[#This Row],[Descrição da Demanda]],SLA!$A$1:$B$30,2,FALSE)</f>
        <v>6</v>
      </c>
      <c r="J17" s="2">
        <f ca="1">IF(Tabela1[[#This Row],[Data de Entrega]]="",TODAY()-Tabela1[[#This Row],[Data de Entrada]],Tabela1[[#This Row],[Data de Entrega]]-Tabela1[[#This Row],[Data de Entrada]])</f>
        <v>1</v>
      </c>
      <c r="K17" s="5">
        <f ca="1">IF(Tabela1[[#This Row],[Tempo de Entrega]]&gt;Tabela1[[#This Row],[SLA]],1,0)</f>
        <v>0</v>
      </c>
    </row>
    <row r="18" spans="1:11" x14ac:dyDescent="0.25">
      <c r="A18" s="2">
        <v>17</v>
      </c>
      <c r="B18" s="1" t="s">
        <v>18</v>
      </c>
      <c r="C18" s="1" t="s">
        <v>76</v>
      </c>
      <c r="D18" t="s">
        <v>16</v>
      </c>
      <c r="E18" s="1" t="s">
        <v>8</v>
      </c>
      <c r="F18" s="1" t="s">
        <v>12</v>
      </c>
      <c r="G18" s="1">
        <v>44928</v>
      </c>
      <c r="H18" s="1">
        <v>44929</v>
      </c>
      <c r="I18" s="5">
        <f>VLOOKUP(Tabela1[[#This Row],[Descrição da Demanda]],SLA!$A$1:$B$30,2,FALSE)</f>
        <v>6</v>
      </c>
      <c r="J18" s="2">
        <f ca="1">IF(Tabela1[[#This Row],[Data de Entrega]]="",TODAY()-Tabela1[[#This Row],[Data de Entrada]],Tabela1[[#This Row],[Data de Entrega]]-Tabela1[[#This Row],[Data de Entrada]])</f>
        <v>1</v>
      </c>
      <c r="K18" s="5">
        <f ca="1">IF(Tabela1[[#This Row],[Tempo de Entrega]]&gt;Tabela1[[#This Row],[SLA]],1,0)</f>
        <v>0</v>
      </c>
    </row>
    <row r="19" spans="1:11" x14ac:dyDescent="0.25">
      <c r="A19" s="2">
        <v>18</v>
      </c>
      <c r="B19" s="1" t="s">
        <v>71</v>
      </c>
      <c r="C19" s="1" t="s">
        <v>76</v>
      </c>
      <c r="D19" t="s">
        <v>30</v>
      </c>
      <c r="E19" s="1" t="s">
        <v>8</v>
      </c>
      <c r="F19" s="1" t="s">
        <v>12</v>
      </c>
      <c r="G19" s="1">
        <v>44934</v>
      </c>
      <c r="H19" s="1">
        <v>44936</v>
      </c>
      <c r="I19" s="5">
        <f>VLOOKUP(Tabela1[[#This Row],[Descrição da Demanda]],SLA!$A$1:$B$30,2,FALSE)</f>
        <v>7</v>
      </c>
      <c r="J19" s="2">
        <f ca="1">IF(Tabela1[[#This Row],[Data de Entrega]]="",TODAY()-Tabela1[[#This Row],[Data de Entrada]],Tabela1[[#This Row],[Data de Entrega]]-Tabela1[[#This Row],[Data de Entrada]])</f>
        <v>2</v>
      </c>
      <c r="K19" s="5">
        <f ca="1">IF(Tabela1[[#This Row],[Tempo de Entrega]]&gt;Tabela1[[#This Row],[SLA]],1,0)</f>
        <v>0</v>
      </c>
    </row>
    <row r="20" spans="1:11" x14ac:dyDescent="0.25">
      <c r="A20" s="2">
        <v>19</v>
      </c>
      <c r="B20" s="1" t="s">
        <v>74</v>
      </c>
      <c r="C20" s="1" t="s">
        <v>45</v>
      </c>
      <c r="D20" t="s">
        <v>27</v>
      </c>
      <c r="E20" s="1" t="s">
        <v>7</v>
      </c>
      <c r="F20" s="1" t="s">
        <v>13</v>
      </c>
      <c r="G20" s="1">
        <v>44931</v>
      </c>
      <c r="H20" s="1"/>
      <c r="I20" s="5">
        <f>VLOOKUP(Tabela1[[#This Row],[Descrição da Demanda]],SLA!$A$1:$B$30,2,FALSE)</f>
        <v>5</v>
      </c>
      <c r="J20" s="2">
        <f ca="1">IF(Tabela1[[#This Row],[Data de Entrega]]="",TODAY()-Tabela1[[#This Row],[Data de Entrada]],Tabela1[[#This Row],[Data de Entrega]]-Tabela1[[#This Row],[Data de Entrada]])</f>
        <v>98</v>
      </c>
      <c r="K20" s="5">
        <f ca="1">IF(Tabela1[[#This Row],[Tempo de Entrega]]&gt;Tabela1[[#This Row],[SLA]],1,0)</f>
        <v>1</v>
      </c>
    </row>
    <row r="21" spans="1:11" x14ac:dyDescent="0.25">
      <c r="A21" s="2">
        <v>20</v>
      </c>
      <c r="B21" s="1" t="s">
        <v>74</v>
      </c>
      <c r="C21" s="1" t="s">
        <v>45</v>
      </c>
      <c r="D21" t="s">
        <v>28</v>
      </c>
      <c r="E21" s="1" t="s">
        <v>7</v>
      </c>
      <c r="F21" s="1" t="s">
        <v>13</v>
      </c>
      <c r="G21" s="1">
        <v>44928</v>
      </c>
      <c r="H21" s="1"/>
      <c r="I21" s="5">
        <f>VLOOKUP(Tabela1[[#This Row],[Descrição da Demanda]],SLA!$A$1:$B$30,2,FALSE)</f>
        <v>6</v>
      </c>
      <c r="J21" s="2">
        <f ca="1">IF(Tabela1[[#This Row],[Data de Entrega]]="",TODAY()-Tabela1[[#This Row],[Data de Entrada]],Tabela1[[#This Row],[Data de Entrega]]-Tabela1[[#This Row],[Data de Entrada]])</f>
        <v>101</v>
      </c>
      <c r="K21" s="5">
        <f ca="1">IF(Tabela1[[#This Row],[Tempo de Entrega]]&gt;Tabela1[[#This Row],[SLA]],1,0)</f>
        <v>1</v>
      </c>
    </row>
    <row r="22" spans="1:11" x14ac:dyDescent="0.25">
      <c r="A22" s="2">
        <v>21</v>
      </c>
      <c r="B22" s="1" t="s">
        <v>18</v>
      </c>
      <c r="C22" s="1" t="s">
        <v>69</v>
      </c>
      <c r="D22" t="s">
        <v>16</v>
      </c>
      <c r="E22" s="1" t="s">
        <v>7</v>
      </c>
      <c r="F22" s="1" t="s">
        <v>13</v>
      </c>
      <c r="G22" s="1">
        <v>44967</v>
      </c>
      <c r="H22" s="1"/>
      <c r="I22" s="5">
        <f>VLOOKUP(Tabela1[[#This Row],[Descrição da Demanda]],SLA!$A$1:$B$30,2,FALSE)</f>
        <v>6</v>
      </c>
      <c r="J22" s="2">
        <f ca="1">IF(Tabela1[[#This Row],[Data de Entrega]]="",TODAY()-Tabela1[[#This Row],[Data de Entrada]],Tabela1[[#This Row],[Data de Entrega]]-Tabela1[[#This Row],[Data de Entrada]])</f>
        <v>62</v>
      </c>
      <c r="K22" s="5">
        <f ca="1">IF(Tabela1[[#This Row],[Tempo de Entrega]]&gt;Tabela1[[#This Row],[SLA]],1,0)</f>
        <v>1</v>
      </c>
    </row>
    <row r="23" spans="1:11" x14ac:dyDescent="0.25">
      <c r="A23" s="2">
        <v>22</v>
      </c>
      <c r="B23" s="1" t="s">
        <v>74</v>
      </c>
      <c r="C23" s="1" t="s">
        <v>68</v>
      </c>
      <c r="D23" t="s">
        <v>30</v>
      </c>
      <c r="E23" s="1" t="s">
        <v>8</v>
      </c>
      <c r="F23" s="1" t="s">
        <v>12</v>
      </c>
      <c r="G23" s="1">
        <v>45014</v>
      </c>
      <c r="H23" s="1">
        <v>45014</v>
      </c>
      <c r="I23" s="5">
        <f>VLOOKUP(Tabela1[[#This Row],[Descrição da Demanda]],SLA!$A$1:$B$30,2,FALSE)</f>
        <v>7</v>
      </c>
      <c r="J23" s="2">
        <f ca="1">IF(Tabela1[[#This Row],[Data de Entrega]]="",TODAY()-Tabela1[[#This Row],[Data de Entrada]],Tabela1[[#This Row],[Data de Entrega]]-Tabela1[[#This Row],[Data de Entrada]])</f>
        <v>0</v>
      </c>
      <c r="K23" s="5">
        <f ca="1">IF(Tabela1[[#This Row],[Tempo de Entrega]]&gt;Tabela1[[#This Row],[SLA]],1,0)</f>
        <v>0</v>
      </c>
    </row>
    <row r="24" spans="1:11" x14ac:dyDescent="0.25">
      <c r="A24" s="2">
        <v>23</v>
      </c>
      <c r="B24" s="1" t="s">
        <v>72</v>
      </c>
      <c r="C24" s="1" t="s">
        <v>69</v>
      </c>
      <c r="D24" t="s">
        <v>31</v>
      </c>
      <c r="E24" s="1" t="s">
        <v>8</v>
      </c>
      <c r="F24" s="1" t="s">
        <v>12</v>
      </c>
      <c r="G24" s="1">
        <v>45016</v>
      </c>
      <c r="H24" s="1">
        <v>45016</v>
      </c>
      <c r="I24" s="5">
        <f>VLOOKUP(Tabela1[[#This Row],[Descrição da Demanda]],SLA!$A$1:$B$30,2,FALSE)</f>
        <v>6</v>
      </c>
      <c r="J24" s="2">
        <f ca="1">IF(Tabela1[[#This Row],[Data de Entrega]]="",TODAY()-Tabela1[[#This Row],[Data de Entrada]],Tabela1[[#This Row],[Data de Entrega]]-Tabela1[[#This Row],[Data de Entrada]])</f>
        <v>0</v>
      </c>
      <c r="K24" s="5">
        <f ca="1">IF(Tabela1[[#This Row],[Tempo de Entrega]]&gt;Tabela1[[#This Row],[SLA]],1,0)</f>
        <v>0</v>
      </c>
    </row>
    <row r="25" spans="1:11" x14ac:dyDescent="0.25">
      <c r="A25" s="2">
        <v>24</v>
      </c>
      <c r="B25" s="1" t="s">
        <v>18</v>
      </c>
      <c r="C25" s="1" t="s">
        <v>68</v>
      </c>
      <c r="D25" t="s">
        <v>20</v>
      </c>
      <c r="E25" s="1" t="s">
        <v>8</v>
      </c>
      <c r="F25" s="1" t="s">
        <v>12</v>
      </c>
      <c r="G25" s="1">
        <v>45016</v>
      </c>
      <c r="H25" s="1">
        <v>45016</v>
      </c>
      <c r="I25" s="5">
        <f>VLOOKUP(Tabela1[[#This Row],[Descrição da Demanda]],SLA!$A$1:$B$30,2,FALSE)</f>
        <v>6</v>
      </c>
      <c r="J25" s="2">
        <f ca="1">IF(Tabela1[[#This Row],[Data de Entrega]]="",TODAY()-Tabela1[[#This Row],[Data de Entrada]],Tabela1[[#This Row],[Data de Entrega]]-Tabela1[[#This Row],[Data de Entrada]])</f>
        <v>0</v>
      </c>
      <c r="K25" s="5">
        <f ca="1">IF(Tabela1[[#This Row],[Tempo de Entrega]]&gt;Tabela1[[#This Row],[SLA]],1,0)</f>
        <v>0</v>
      </c>
    </row>
    <row r="26" spans="1:11" x14ac:dyDescent="0.25">
      <c r="A26" s="2">
        <v>25</v>
      </c>
      <c r="B26" s="1" t="s">
        <v>18</v>
      </c>
      <c r="C26" s="1" t="s">
        <v>76</v>
      </c>
      <c r="D26" t="s">
        <v>22</v>
      </c>
      <c r="E26" s="1" t="s">
        <v>8</v>
      </c>
      <c r="F26" s="1" t="s">
        <v>12</v>
      </c>
      <c r="G26" s="1">
        <v>44986</v>
      </c>
      <c r="H26" s="1">
        <v>44990</v>
      </c>
      <c r="I26" s="5">
        <f>VLOOKUP(Tabela1[[#This Row],[Descrição da Demanda]],SLA!$A$1:$B$30,2,FALSE)</f>
        <v>6</v>
      </c>
      <c r="J26" s="2">
        <f ca="1">IF(Tabela1[[#This Row],[Data de Entrega]]="",TODAY()-Tabela1[[#This Row],[Data de Entrada]],Tabela1[[#This Row],[Data de Entrega]]-Tabela1[[#This Row],[Data de Entrada]])</f>
        <v>4</v>
      </c>
      <c r="K26" s="5">
        <f ca="1">IF(Tabela1[[#This Row],[Tempo de Entrega]]&gt;Tabela1[[#This Row],[SLA]],1,0)</f>
        <v>0</v>
      </c>
    </row>
    <row r="27" spans="1:11" x14ac:dyDescent="0.25">
      <c r="A27" s="2">
        <v>26</v>
      </c>
      <c r="B27" s="1" t="s">
        <v>18</v>
      </c>
      <c r="C27" s="1" t="s">
        <v>70</v>
      </c>
      <c r="D27" t="s">
        <v>21</v>
      </c>
      <c r="E27" s="1" t="s">
        <v>8</v>
      </c>
      <c r="F27" s="1" t="s">
        <v>12</v>
      </c>
      <c r="G27" s="1">
        <v>44981</v>
      </c>
      <c r="H27" s="1">
        <v>44982</v>
      </c>
      <c r="I27" s="5">
        <f>VLOOKUP(Tabela1[[#This Row],[Descrição da Demanda]],SLA!$A$1:$B$30,2,FALSE)</f>
        <v>6</v>
      </c>
      <c r="J27" s="2">
        <f ca="1">IF(Tabela1[[#This Row],[Data de Entrega]]="",TODAY()-Tabela1[[#This Row],[Data de Entrada]],Tabela1[[#This Row],[Data de Entrega]]-Tabela1[[#This Row],[Data de Entrada]])</f>
        <v>1</v>
      </c>
      <c r="K27" s="5">
        <f ca="1">IF(Tabela1[[#This Row],[Tempo de Entrega]]&gt;Tabela1[[#This Row],[SLA]],1,0)</f>
        <v>0</v>
      </c>
    </row>
    <row r="28" spans="1:11" x14ac:dyDescent="0.25">
      <c r="A28" s="2">
        <v>27</v>
      </c>
      <c r="B28" s="1" t="s">
        <v>75</v>
      </c>
      <c r="C28" s="1" t="s">
        <v>69</v>
      </c>
      <c r="D28" t="s">
        <v>23</v>
      </c>
      <c r="E28" s="1" t="s">
        <v>8</v>
      </c>
      <c r="F28" s="1" t="s">
        <v>12</v>
      </c>
      <c r="G28" s="1">
        <v>44928</v>
      </c>
      <c r="H28" s="1">
        <v>44936</v>
      </c>
      <c r="I28" s="5">
        <f>VLOOKUP(Tabela1[[#This Row],[Descrição da Demanda]],SLA!$A$1:$B$30,2,FALSE)</f>
        <v>8</v>
      </c>
      <c r="J28" s="2">
        <f ca="1">IF(Tabela1[[#This Row],[Data de Entrega]]="",TODAY()-Tabela1[[#This Row],[Data de Entrada]],Tabela1[[#This Row],[Data de Entrega]]-Tabela1[[#This Row],[Data de Entrada]])</f>
        <v>8</v>
      </c>
      <c r="K28" s="5">
        <f ca="1">IF(Tabela1[[#This Row],[Tempo de Entrega]]&gt;Tabela1[[#This Row],[SLA]],1,0)</f>
        <v>0</v>
      </c>
    </row>
    <row r="29" spans="1:11" x14ac:dyDescent="0.25">
      <c r="A29" s="2">
        <v>28</v>
      </c>
      <c r="B29" s="1" t="s">
        <v>71</v>
      </c>
      <c r="C29" s="1" t="s">
        <v>68</v>
      </c>
      <c r="D29" t="s">
        <v>30</v>
      </c>
      <c r="E29" s="1" t="s">
        <v>8</v>
      </c>
      <c r="F29" s="1" t="s">
        <v>12</v>
      </c>
      <c r="G29" s="1">
        <v>44984</v>
      </c>
      <c r="H29" s="1">
        <v>44986</v>
      </c>
      <c r="I29" s="5">
        <f>VLOOKUP(Tabela1[[#This Row],[Descrição da Demanda]],SLA!$A$1:$B$30,2,FALSE)</f>
        <v>7</v>
      </c>
      <c r="J29" s="2">
        <f ca="1">IF(Tabela1[[#This Row],[Data de Entrega]]="",TODAY()-Tabela1[[#This Row],[Data de Entrada]],Tabela1[[#This Row],[Data de Entrega]]-Tabela1[[#This Row],[Data de Entrada]])</f>
        <v>2</v>
      </c>
      <c r="K29" s="5">
        <f ca="1">IF(Tabela1[[#This Row],[Tempo de Entrega]]&gt;Tabela1[[#This Row],[SLA]],1,0)</f>
        <v>0</v>
      </c>
    </row>
    <row r="30" spans="1:11" x14ac:dyDescent="0.25">
      <c r="A30" s="2">
        <v>29</v>
      </c>
      <c r="B30" s="1" t="s">
        <v>74</v>
      </c>
      <c r="C30" s="1" t="s">
        <v>76</v>
      </c>
      <c r="D30" t="s">
        <v>32</v>
      </c>
      <c r="E30" s="1" t="s">
        <v>8</v>
      </c>
      <c r="F30" s="1" t="s">
        <v>12</v>
      </c>
      <c r="G30" s="1">
        <v>44963</v>
      </c>
      <c r="H30" s="1">
        <v>44968</v>
      </c>
      <c r="I30" s="5">
        <f>VLOOKUP(Tabela1[[#This Row],[Descrição da Demanda]],SLA!$A$1:$B$30,2,FALSE)</f>
        <v>8</v>
      </c>
      <c r="J30" s="2">
        <f ca="1">IF(Tabela1[[#This Row],[Data de Entrega]]="",TODAY()-Tabela1[[#This Row],[Data de Entrada]],Tabela1[[#This Row],[Data de Entrega]]-Tabela1[[#This Row],[Data de Entrada]])</f>
        <v>5</v>
      </c>
      <c r="K30" s="5">
        <f ca="1">IF(Tabela1[[#This Row],[Tempo de Entrega]]&gt;Tabela1[[#This Row],[SLA]],1,0)</f>
        <v>0</v>
      </c>
    </row>
    <row r="31" spans="1:11" x14ac:dyDescent="0.25">
      <c r="A31" s="2">
        <v>30</v>
      </c>
      <c r="B31" s="1" t="s">
        <v>18</v>
      </c>
      <c r="C31" s="1" t="s">
        <v>70</v>
      </c>
      <c r="D31" t="s">
        <v>16</v>
      </c>
      <c r="E31" s="1" t="s">
        <v>8</v>
      </c>
      <c r="F31" s="1" t="s">
        <v>12</v>
      </c>
      <c r="G31" s="1">
        <v>44960</v>
      </c>
      <c r="H31" s="1">
        <v>44968</v>
      </c>
      <c r="I31" s="5">
        <f>VLOOKUP(Tabela1[[#This Row],[Descrição da Demanda]],SLA!$A$1:$B$30,2,FALSE)</f>
        <v>6</v>
      </c>
      <c r="J31" s="2">
        <f ca="1">IF(Tabela1[[#This Row],[Data de Entrega]]="",TODAY()-Tabela1[[#This Row],[Data de Entrada]],Tabela1[[#This Row],[Data de Entrega]]-Tabela1[[#This Row],[Data de Entrada]])</f>
        <v>8</v>
      </c>
      <c r="K31" s="5">
        <f ca="1">IF(Tabela1[[#This Row],[Tempo de Entrega]]&gt;Tabela1[[#This Row],[SLA]],1,0)</f>
        <v>1</v>
      </c>
    </row>
    <row r="32" spans="1:11" x14ac:dyDescent="0.25">
      <c r="A32" s="2">
        <v>31</v>
      </c>
      <c r="B32" s="1" t="s">
        <v>74</v>
      </c>
      <c r="C32" s="1" t="s">
        <v>46</v>
      </c>
      <c r="D32" t="s">
        <v>33</v>
      </c>
      <c r="E32" s="1" t="s">
        <v>8</v>
      </c>
      <c r="F32" s="1" t="s">
        <v>12</v>
      </c>
      <c r="G32" s="1">
        <v>44978</v>
      </c>
      <c r="H32" s="1">
        <v>44982</v>
      </c>
      <c r="I32" s="5">
        <f>VLOOKUP(Tabela1[[#This Row],[Descrição da Demanda]],SLA!$A$1:$B$30,2,FALSE)</f>
        <v>6</v>
      </c>
      <c r="J32" s="2">
        <f ca="1">IF(Tabela1[[#This Row],[Data de Entrega]]="",TODAY()-Tabela1[[#This Row],[Data de Entrada]],Tabela1[[#This Row],[Data de Entrega]]-Tabela1[[#This Row],[Data de Entrada]])</f>
        <v>4</v>
      </c>
      <c r="K32" s="5">
        <f ca="1">IF(Tabela1[[#This Row],[Tempo de Entrega]]&gt;Tabela1[[#This Row],[SLA]],1,0)</f>
        <v>0</v>
      </c>
    </row>
    <row r="33" spans="1:11" x14ac:dyDescent="0.25">
      <c r="A33" s="2">
        <v>32</v>
      </c>
      <c r="B33" s="1" t="s">
        <v>18</v>
      </c>
      <c r="C33" s="1" t="s">
        <v>45</v>
      </c>
      <c r="D33" t="s">
        <v>24</v>
      </c>
      <c r="E33" s="1" t="s">
        <v>8</v>
      </c>
      <c r="F33" s="1" t="s">
        <v>12</v>
      </c>
      <c r="G33" s="1">
        <v>44943</v>
      </c>
      <c r="H33" s="1">
        <v>44944</v>
      </c>
      <c r="I33" s="5">
        <f>VLOOKUP(Tabela1[[#This Row],[Descrição da Demanda]],SLA!$A$1:$B$30,2,FALSE)</f>
        <v>7</v>
      </c>
      <c r="J33" s="2">
        <f ca="1">IF(Tabela1[[#This Row],[Data de Entrega]]="",TODAY()-Tabela1[[#This Row],[Data de Entrada]],Tabela1[[#This Row],[Data de Entrega]]-Tabela1[[#This Row],[Data de Entrada]])</f>
        <v>1</v>
      </c>
      <c r="K33" s="5">
        <f ca="1">IF(Tabela1[[#This Row],[Tempo de Entrega]]&gt;Tabela1[[#This Row],[SLA]],1,0)</f>
        <v>0</v>
      </c>
    </row>
    <row r="34" spans="1:11" x14ac:dyDescent="0.25">
      <c r="A34" s="2">
        <v>33</v>
      </c>
      <c r="B34" s="1" t="s">
        <v>73</v>
      </c>
      <c r="C34" s="1" t="s">
        <v>76</v>
      </c>
      <c r="D34" t="s">
        <v>38</v>
      </c>
      <c r="E34" s="1" t="s">
        <v>8</v>
      </c>
      <c r="F34" s="1" t="s">
        <v>12</v>
      </c>
      <c r="G34" s="1">
        <v>44948</v>
      </c>
      <c r="H34" s="1">
        <v>44954</v>
      </c>
      <c r="I34" s="5">
        <f>VLOOKUP(Tabela1[[#This Row],[Descrição da Demanda]],SLA!$A$1:$B$30,2,FALSE)</f>
        <v>6</v>
      </c>
      <c r="J34" s="2">
        <f ca="1">IF(Tabela1[[#This Row],[Data de Entrega]]="",TODAY()-Tabela1[[#This Row],[Data de Entrada]],Tabela1[[#This Row],[Data de Entrega]]-Tabela1[[#This Row],[Data de Entrada]])</f>
        <v>6</v>
      </c>
      <c r="K34" s="5">
        <f ca="1">IF(Tabela1[[#This Row],[Tempo de Entrega]]&gt;Tabela1[[#This Row],[SLA]],1,0)</f>
        <v>0</v>
      </c>
    </row>
    <row r="35" spans="1:11" x14ac:dyDescent="0.25">
      <c r="A35" s="2">
        <v>34</v>
      </c>
      <c r="B35" s="1" t="s">
        <v>73</v>
      </c>
      <c r="C35" s="1" t="s">
        <v>45</v>
      </c>
      <c r="D35" t="s">
        <v>26</v>
      </c>
      <c r="E35" s="1" t="s">
        <v>8</v>
      </c>
      <c r="F35" s="1" t="s">
        <v>12</v>
      </c>
      <c r="G35" s="1">
        <v>44937</v>
      </c>
      <c r="H35" s="1">
        <v>44940</v>
      </c>
      <c r="I35" s="5">
        <f>VLOOKUP(Tabela1[[#This Row],[Descrição da Demanda]],SLA!$A$1:$B$30,2,FALSE)</f>
        <v>6</v>
      </c>
      <c r="J35" s="2">
        <f ca="1">IF(Tabela1[[#This Row],[Data de Entrega]]="",TODAY()-Tabela1[[#This Row],[Data de Entrada]],Tabela1[[#This Row],[Data de Entrega]]-Tabela1[[#This Row],[Data de Entrada]])</f>
        <v>3</v>
      </c>
      <c r="K35" s="5">
        <f ca="1">IF(Tabela1[[#This Row],[Tempo de Entrega]]&gt;Tabela1[[#This Row],[SLA]],1,0)</f>
        <v>0</v>
      </c>
    </row>
    <row r="36" spans="1:11" x14ac:dyDescent="0.25">
      <c r="A36" s="2">
        <v>35</v>
      </c>
      <c r="B36" s="1" t="s">
        <v>71</v>
      </c>
      <c r="C36" s="1" t="s">
        <v>68</v>
      </c>
      <c r="D36" t="s">
        <v>30</v>
      </c>
      <c r="E36" s="1" t="s">
        <v>8</v>
      </c>
      <c r="F36" s="1" t="s">
        <v>12</v>
      </c>
      <c r="G36" s="1">
        <v>44943</v>
      </c>
      <c r="H36" s="1">
        <v>44948</v>
      </c>
      <c r="I36" s="5">
        <f>VLOOKUP(Tabela1[[#This Row],[Descrição da Demanda]],SLA!$A$1:$B$30,2,FALSE)</f>
        <v>7</v>
      </c>
      <c r="J36" s="2">
        <f ca="1">IF(Tabela1[[#This Row],[Data de Entrega]]="",TODAY()-Tabela1[[#This Row],[Data de Entrada]],Tabela1[[#This Row],[Data de Entrega]]-Tabela1[[#This Row],[Data de Entrada]])</f>
        <v>5</v>
      </c>
      <c r="K36" s="5">
        <f ca="1">IF(Tabela1[[#This Row],[Tempo de Entrega]]&gt;Tabela1[[#This Row],[SLA]],1,0)</f>
        <v>0</v>
      </c>
    </row>
    <row r="37" spans="1:11" x14ac:dyDescent="0.25">
      <c r="A37" s="2">
        <v>36</v>
      </c>
      <c r="B37" s="1" t="s">
        <v>74</v>
      </c>
      <c r="C37" s="1" t="s">
        <v>76</v>
      </c>
      <c r="D37" t="s">
        <v>9</v>
      </c>
      <c r="E37" s="1" t="s">
        <v>8</v>
      </c>
      <c r="F37" s="1" t="s">
        <v>12</v>
      </c>
      <c r="G37" s="1">
        <v>44961</v>
      </c>
      <c r="H37" s="1">
        <v>44962</v>
      </c>
      <c r="I37" s="5">
        <f>VLOOKUP(Tabela1[[#This Row],[Descrição da Demanda]],SLA!$A$1:$B$30,2,FALSE)</f>
        <v>6</v>
      </c>
      <c r="J37" s="2">
        <f ca="1">IF(Tabela1[[#This Row],[Data de Entrega]]="",TODAY()-Tabela1[[#This Row],[Data de Entrada]],Tabela1[[#This Row],[Data de Entrega]]-Tabela1[[#This Row],[Data de Entrada]])</f>
        <v>1</v>
      </c>
      <c r="K37" s="5">
        <f ca="1">IF(Tabela1[[#This Row],[Tempo de Entrega]]&gt;Tabela1[[#This Row],[SLA]],1,0)</f>
        <v>0</v>
      </c>
    </row>
    <row r="38" spans="1:11" x14ac:dyDescent="0.25">
      <c r="A38" s="2">
        <v>37</v>
      </c>
      <c r="B38" s="1" t="s">
        <v>74</v>
      </c>
      <c r="C38" s="1" t="s">
        <v>46</v>
      </c>
      <c r="D38" t="s">
        <v>43</v>
      </c>
      <c r="E38" s="1" t="s">
        <v>7</v>
      </c>
      <c r="F38" s="1" t="s">
        <v>13</v>
      </c>
      <c r="G38" s="1">
        <v>45016</v>
      </c>
      <c r="H38" s="1"/>
      <c r="I38" s="5">
        <f>VLOOKUP(Tabela1[[#This Row],[Descrição da Demanda]],SLA!$A$1:$B$30,2,FALSE)</f>
        <v>3</v>
      </c>
      <c r="J38" s="2">
        <f ca="1">IF(Tabela1[[#This Row],[Data de Entrega]]="",TODAY()-Tabela1[[#This Row],[Data de Entrada]],Tabela1[[#This Row],[Data de Entrega]]-Tabela1[[#This Row],[Data de Entrada]])</f>
        <v>13</v>
      </c>
      <c r="K38" s="5">
        <f ca="1">IF(Tabela1[[#This Row],[Tempo de Entrega]]&gt;Tabela1[[#This Row],[SLA]],1,0)</f>
        <v>1</v>
      </c>
    </row>
    <row r="39" spans="1:11" x14ac:dyDescent="0.25">
      <c r="A39" s="2">
        <v>38</v>
      </c>
      <c r="B39" s="1" t="s">
        <v>71</v>
      </c>
      <c r="C39" s="1" t="s">
        <v>76</v>
      </c>
      <c r="D39" t="s">
        <v>30</v>
      </c>
      <c r="E39" s="1" t="s">
        <v>8</v>
      </c>
      <c r="F39" s="1" t="s">
        <v>12</v>
      </c>
      <c r="G39" s="1">
        <v>44981</v>
      </c>
      <c r="H39" s="1">
        <v>44987</v>
      </c>
      <c r="I39" s="5">
        <f>VLOOKUP(Tabela1[[#This Row],[Descrição da Demanda]],SLA!$A$1:$B$30,2,FALSE)</f>
        <v>7</v>
      </c>
      <c r="J39" s="2">
        <f ca="1">IF(Tabela1[[#This Row],[Data de Entrega]]="",TODAY()-Tabela1[[#This Row],[Data de Entrada]],Tabela1[[#This Row],[Data de Entrega]]-Tabela1[[#This Row],[Data de Entrada]])</f>
        <v>6</v>
      </c>
      <c r="K39" s="5">
        <f ca="1">IF(Tabela1[[#This Row],[Tempo de Entrega]]&gt;Tabela1[[#This Row],[SLA]],1,0)</f>
        <v>0</v>
      </c>
    </row>
    <row r="40" spans="1:11" x14ac:dyDescent="0.25">
      <c r="A40" s="2">
        <v>39</v>
      </c>
      <c r="B40" s="1" t="s">
        <v>74</v>
      </c>
      <c r="C40" s="1" t="s">
        <v>76</v>
      </c>
      <c r="D40" t="s">
        <v>28</v>
      </c>
      <c r="E40" s="1" t="s">
        <v>8</v>
      </c>
      <c r="F40" s="1" t="s">
        <v>12</v>
      </c>
      <c r="G40" s="1">
        <v>44928</v>
      </c>
      <c r="H40" s="1">
        <v>44931</v>
      </c>
      <c r="I40" s="5">
        <f>VLOOKUP(Tabela1[[#This Row],[Descrição da Demanda]],SLA!$A$1:$B$30,2,FALSE)</f>
        <v>6</v>
      </c>
      <c r="J40" s="2">
        <f ca="1">IF(Tabela1[[#This Row],[Data de Entrega]]="",TODAY()-Tabela1[[#This Row],[Data de Entrada]],Tabela1[[#This Row],[Data de Entrega]]-Tabela1[[#This Row],[Data de Entrada]])</f>
        <v>3</v>
      </c>
      <c r="K40" s="5">
        <f ca="1">IF(Tabela1[[#This Row],[Tempo de Entrega]]&gt;Tabela1[[#This Row],[SLA]],1,0)</f>
        <v>0</v>
      </c>
    </row>
    <row r="41" spans="1:11" x14ac:dyDescent="0.25">
      <c r="A41" s="2">
        <v>40</v>
      </c>
      <c r="B41" s="1" t="s">
        <v>71</v>
      </c>
      <c r="C41" s="1" t="s">
        <v>76</v>
      </c>
      <c r="D41" t="s">
        <v>30</v>
      </c>
      <c r="E41" s="1" t="s">
        <v>8</v>
      </c>
      <c r="F41" s="1" t="s">
        <v>12</v>
      </c>
      <c r="G41" s="1">
        <v>44990</v>
      </c>
      <c r="H41" s="1">
        <v>44992</v>
      </c>
      <c r="I41" s="5">
        <f>VLOOKUP(Tabela1[[#This Row],[Descrição da Demanda]],SLA!$A$1:$B$30,2,FALSE)</f>
        <v>7</v>
      </c>
      <c r="J41" s="2">
        <f ca="1">IF(Tabela1[[#This Row],[Data de Entrega]]="",TODAY()-Tabela1[[#This Row],[Data de Entrada]],Tabela1[[#This Row],[Data de Entrega]]-Tabela1[[#This Row],[Data de Entrada]])</f>
        <v>2</v>
      </c>
      <c r="K41" s="5">
        <f ca="1">IF(Tabela1[[#This Row],[Tempo de Entrega]]&gt;Tabela1[[#This Row],[SLA]],1,0)</f>
        <v>0</v>
      </c>
    </row>
    <row r="42" spans="1:11" x14ac:dyDescent="0.25">
      <c r="A42" s="2">
        <v>41</v>
      </c>
      <c r="B42" s="1" t="s">
        <v>72</v>
      </c>
      <c r="C42" s="1" t="s">
        <v>46</v>
      </c>
      <c r="D42" t="s">
        <v>31</v>
      </c>
      <c r="E42" s="1" t="s">
        <v>7</v>
      </c>
      <c r="F42" s="1" t="s">
        <v>13</v>
      </c>
      <c r="G42" s="1">
        <v>45010</v>
      </c>
      <c r="H42" s="1"/>
      <c r="I42" s="5">
        <f>VLOOKUP(Tabela1[[#This Row],[Descrição da Demanda]],SLA!$A$1:$B$30,2,FALSE)</f>
        <v>6</v>
      </c>
      <c r="J42" s="2">
        <f ca="1">IF(Tabela1[[#This Row],[Data de Entrega]]="",TODAY()-Tabela1[[#This Row],[Data de Entrada]],Tabela1[[#This Row],[Data de Entrega]]-Tabela1[[#This Row],[Data de Entrada]])</f>
        <v>19</v>
      </c>
      <c r="K42" s="5">
        <f ca="1">IF(Tabela1[[#This Row],[Tempo de Entrega]]&gt;Tabela1[[#This Row],[SLA]],1,0)</f>
        <v>1</v>
      </c>
    </row>
    <row r="43" spans="1:11" x14ac:dyDescent="0.25">
      <c r="A43" s="2">
        <v>42</v>
      </c>
      <c r="B43" s="1" t="s">
        <v>18</v>
      </c>
      <c r="C43" s="1" t="s">
        <v>68</v>
      </c>
      <c r="D43" t="s">
        <v>20</v>
      </c>
      <c r="E43" s="1" t="s">
        <v>8</v>
      </c>
      <c r="F43" s="1" t="s">
        <v>12</v>
      </c>
      <c r="G43" s="1">
        <v>44938</v>
      </c>
      <c r="H43" s="1">
        <v>44947</v>
      </c>
      <c r="I43" s="5">
        <f>VLOOKUP(Tabela1[[#This Row],[Descrição da Demanda]],SLA!$A$1:$B$30,2,FALSE)</f>
        <v>6</v>
      </c>
      <c r="J43" s="2">
        <f ca="1">IF(Tabela1[[#This Row],[Data de Entrega]]="",TODAY()-Tabela1[[#This Row],[Data de Entrada]],Tabela1[[#This Row],[Data de Entrega]]-Tabela1[[#This Row],[Data de Entrada]])</f>
        <v>9</v>
      </c>
      <c r="K43" s="5">
        <f ca="1">IF(Tabela1[[#This Row],[Tempo de Entrega]]&gt;Tabela1[[#This Row],[SLA]],1,0)</f>
        <v>1</v>
      </c>
    </row>
    <row r="44" spans="1:11" x14ac:dyDescent="0.25">
      <c r="A44" s="2">
        <v>43</v>
      </c>
      <c r="B44" s="1" t="s">
        <v>18</v>
      </c>
      <c r="C44" s="1" t="s">
        <v>46</v>
      </c>
      <c r="D44" t="s">
        <v>22</v>
      </c>
      <c r="E44" s="1" t="s">
        <v>8</v>
      </c>
      <c r="F44" s="1" t="s">
        <v>12</v>
      </c>
      <c r="G44" s="1">
        <v>44973</v>
      </c>
      <c r="H44" s="1">
        <v>44978</v>
      </c>
      <c r="I44" s="5">
        <f>VLOOKUP(Tabela1[[#This Row],[Descrição da Demanda]],SLA!$A$1:$B$30,2,FALSE)</f>
        <v>6</v>
      </c>
      <c r="J44" s="2">
        <f ca="1">IF(Tabela1[[#This Row],[Data de Entrega]]="",TODAY()-Tabela1[[#This Row],[Data de Entrada]],Tabela1[[#This Row],[Data de Entrega]]-Tabela1[[#This Row],[Data de Entrada]])</f>
        <v>5</v>
      </c>
      <c r="K44" s="5">
        <f ca="1">IF(Tabela1[[#This Row],[Tempo de Entrega]]&gt;Tabela1[[#This Row],[SLA]],1,0)</f>
        <v>0</v>
      </c>
    </row>
    <row r="45" spans="1:11" x14ac:dyDescent="0.25">
      <c r="A45" s="2">
        <v>44</v>
      </c>
      <c r="B45" s="1" t="s">
        <v>18</v>
      </c>
      <c r="C45" s="1" t="s">
        <v>68</v>
      </c>
      <c r="D45" t="s">
        <v>21</v>
      </c>
      <c r="E45" s="1" t="s">
        <v>8</v>
      </c>
      <c r="F45" s="1" t="s">
        <v>12</v>
      </c>
      <c r="G45" s="1">
        <v>45018</v>
      </c>
      <c r="H45" s="1">
        <v>45018</v>
      </c>
      <c r="I45" s="5">
        <f>VLOOKUP(Tabela1[[#This Row],[Descrição da Demanda]],SLA!$A$1:$B$30,2,FALSE)</f>
        <v>6</v>
      </c>
      <c r="J45" s="2">
        <f ca="1">IF(Tabela1[[#This Row],[Data de Entrega]]="",TODAY()-Tabela1[[#This Row],[Data de Entrada]],Tabela1[[#This Row],[Data de Entrega]]-Tabela1[[#This Row],[Data de Entrada]])</f>
        <v>0</v>
      </c>
      <c r="K45" s="5">
        <f ca="1">IF(Tabela1[[#This Row],[Tempo de Entrega]]&gt;Tabela1[[#This Row],[SLA]],1,0)</f>
        <v>0</v>
      </c>
    </row>
    <row r="46" spans="1:11" x14ac:dyDescent="0.25">
      <c r="A46" s="2">
        <v>45</v>
      </c>
      <c r="B46" s="1" t="s">
        <v>75</v>
      </c>
      <c r="C46" s="1" t="s">
        <v>68</v>
      </c>
      <c r="D46" t="s">
        <v>23</v>
      </c>
      <c r="E46" s="1" t="s">
        <v>8</v>
      </c>
      <c r="F46" s="1" t="s">
        <v>12</v>
      </c>
      <c r="G46" s="1">
        <v>45010</v>
      </c>
      <c r="H46" s="1">
        <v>45010</v>
      </c>
      <c r="I46" s="5">
        <f>VLOOKUP(Tabela1[[#This Row],[Descrição da Demanda]],SLA!$A$1:$B$30,2,FALSE)</f>
        <v>8</v>
      </c>
      <c r="J46" s="2">
        <f ca="1">IF(Tabela1[[#This Row],[Data de Entrega]]="",TODAY()-Tabela1[[#This Row],[Data de Entrada]],Tabela1[[#This Row],[Data de Entrega]]-Tabela1[[#This Row],[Data de Entrada]])</f>
        <v>0</v>
      </c>
      <c r="K46" s="5">
        <f ca="1">IF(Tabela1[[#This Row],[Tempo de Entrega]]&gt;Tabela1[[#This Row],[SLA]],1,0)</f>
        <v>0</v>
      </c>
    </row>
    <row r="47" spans="1:11" x14ac:dyDescent="0.25">
      <c r="A47" s="2">
        <v>46</v>
      </c>
      <c r="B47" s="1" t="s">
        <v>71</v>
      </c>
      <c r="C47" s="1" t="s">
        <v>46</v>
      </c>
      <c r="D47" t="s">
        <v>30</v>
      </c>
      <c r="E47" s="1" t="s">
        <v>8</v>
      </c>
      <c r="F47" s="1" t="s">
        <v>12</v>
      </c>
      <c r="G47" s="1">
        <v>45016</v>
      </c>
      <c r="H47" s="1">
        <v>45016</v>
      </c>
      <c r="I47" s="5">
        <f>VLOOKUP(Tabela1[[#This Row],[Descrição da Demanda]],SLA!$A$1:$B$30,2,FALSE)</f>
        <v>7</v>
      </c>
      <c r="J47" s="2">
        <f ca="1">IF(Tabela1[[#This Row],[Data de Entrega]]="",TODAY()-Tabela1[[#This Row],[Data de Entrada]],Tabela1[[#This Row],[Data de Entrega]]-Tabela1[[#This Row],[Data de Entrada]])</f>
        <v>0</v>
      </c>
      <c r="K47" s="5">
        <f ca="1">IF(Tabela1[[#This Row],[Tempo de Entrega]]&gt;Tabela1[[#This Row],[SLA]],1,0)</f>
        <v>0</v>
      </c>
    </row>
    <row r="48" spans="1:11" x14ac:dyDescent="0.25">
      <c r="A48" s="2">
        <v>47</v>
      </c>
      <c r="B48" s="1" t="s">
        <v>18</v>
      </c>
      <c r="C48" s="1" t="s">
        <v>45</v>
      </c>
      <c r="D48" t="s">
        <v>2</v>
      </c>
      <c r="E48" s="1" t="s">
        <v>8</v>
      </c>
      <c r="F48" s="1" t="s">
        <v>12</v>
      </c>
      <c r="G48" s="1">
        <v>45007</v>
      </c>
      <c r="H48" s="1">
        <v>45012</v>
      </c>
      <c r="I48" s="5">
        <f>VLOOKUP(Tabela1[[#This Row],[Descrição da Demanda]],SLA!$A$1:$B$30,2,FALSE)</f>
        <v>8</v>
      </c>
      <c r="J48" s="2">
        <f ca="1">IF(Tabela1[[#This Row],[Data de Entrega]]="",TODAY()-Tabela1[[#This Row],[Data de Entrada]],Tabela1[[#This Row],[Data de Entrega]]-Tabela1[[#This Row],[Data de Entrada]])</f>
        <v>5</v>
      </c>
      <c r="K48" s="5">
        <f ca="1">IF(Tabela1[[#This Row],[Tempo de Entrega]]&gt;Tabela1[[#This Row],[SLA]],1,0)</f>
        <v>0</v>
      </c>
    </row>
    <row r="49" spans="1:11" x14ac:dyDescent="0.25">
      <c r="A49" s="2">
        <v>48</v>
      </c>
      <c r="B49" s="1" t="s">
        <v>74</v>
      </c>
      <c r="C49" s="1" t="s">
        <v>69</v>
      </c>
      <c r="D49" t="s">
        <v>32</v>
      </c>
      <c r="E49" s="1" t="s">
        <v>8</v>
      </c>
      <c r="F49" s="1" t="s">
        <v>12</v>
      </c>
      <c r="G49" s="1">
        <v>44959</v>
      </c>
      <c r="H49" s="1">
        <v>44962</v>
      </c>
      <c r="I49" s="5">
        <f>VLOOKUP(Tabela1[[#This Row],[Descrição da Demanda]],SLA!$A$1:$B$30,2,FALSE)</f>
        <v>8</v>
      </c>
      <c r="J49" s="2">
        <f ca="1">IF(Tabela1[[#This Row],[Data de Entrega]]="",TODAY()-Tabela1[[#This Row],[Data de Entrada]],Tabela1[[#This Row],[Data de Entrega]]-Tabela1[[#This Row],[Data de Entrada]])</f>
        <v>3</v>
      </c>
      <c r="K49" s="5">
        <f ca="1">IF(Tabela1[[#This Row],[Tempo de Entrega]]&gt;Tabela1[[#This Row],[SLA]],1,0)</f>
        <v>0</v>
      </c>
    </row>
    <row r="50" spans="1:11" x14ac:dyDescent="0.25">
      <c r="A50" s="2">
        <v>49</v>
      </c>
      <c r="B50" s="1" t="s">
        <v>74</v>
      </c>
      <c r="C50" s="1" t="s">
        <v>70</v>
      </c>
      <c r="D50" t="s">
        <v>24</v>
      </c>
      <c r="E50" s="1" t="s">
        <v>8</v>
      </c>
      <c r="F50" s="1" t="s">
        <v>12</v>
      </c>
      <c r="G50" s="1">
        <v>44945</v>
      </c>
      <c r="H50" s="1">
        <v>44950</v>
      </c>
      <c r="I50" s="5">
        <f>VLOOKUP(Tabela1[[#This Row],[Descrição da Demanda]],SLA!$A$1:$B$30,2,FALSE)</f>
        <v>7</v>
      </c>
      <c r="J50" s="2">
        <f ca="1">IF(Tabela1[[#This Row],[Data de Entrega]]="",TODAY()-Tabela1[[#This Row],[Data de Entrada]],Tabela1[[#This Row],[Data de Entrega]]-Tabela1[[#This Row],[Data de Entrada]])</f>
        <v>5</v>
      </c>
      <c r="K50" s="5">
        <f ca="1">IF(Tabela1[[#This Row],[Tempo de Entrega]]&gt;Tabela1[[#This Row],[SLA]],1,0)</f>
        <v>0</v>
      </c>
    </row>
    <row r="51" spans="1:11" x14ac:dyDescent="0.25">
      <c r="A51" s="2">
        <v>50</v>
      </c>
      <c r="B51" s="1" t="s">
        <v>74</v>
      </c>
      <c r="C51" s="1" t="s">
        <v>45</v>
      </c>
      <c r="D51" t="s">
        <v>33</v>
      </c>
      <c r="E51" s="1" t="s">
        <v>7</v>
      </c>
      <c r="F51" s="1" t="s">
        <v>13</v>
      </c>
      <c r="G51" s="1">
        <v>44952</v>
      </c>
      <c r="H51" s="1"/>
      <c r="I51" s="5">
        <f>VLOOKUP(Tabela1[[#This Row],[Descrição da Demanda]],SLA!$A$1:$B$30,2,FALSE)</f>
        <v>6</v>
      </c>
      <c r="J51" s="2">
        <f ca="1">IF(Tabela1[[#This Row],[Data de Entrega]]="",TODAY()-Tabela1[[#This Row],[Data de Entrada]],Tabela1[[#This Row],[Data de Entrega]]-Tabela1[[#This Row],[Data de Entrada]])</f>
        <v>77</v>
      </c>
      <c r="K51" s="5">
        <f ca="1">IF(Tabela1[[#This Row],[Tempo de Entrega]]&gt;Tabela1[[#This Row],[SLA]],1,0)</f>
        <v>1</v>
      </c>
    </row>
    <row r="52" spans="1:11" x14ac:dyDescent="0.25">
      <c r="A52" s="2">
        <v>51</v>
      </c>
      <c r="B52" s="1" t="s">
        <v>18</v>
      </c>
      <c r="C52" s="1" t="s">
        <v>70</v>
      </c>
      <c r="D52" t="s">
        <v>16</v>
      </c>
      <c r="E52" s="1" t="s">
        <v>7</v>
      </c>
      <c r="F52" s="1" t="s">
        <v>13</v>
      </c>
      <c r="G52" s="1">
        <v>44971</v>
      </c>
      <c r="H52" s="1"/>
      <c r="I52" s="5">
        <f>VLOOKUP(Tabela1[[#This Row],[Descrição da Demanda]],SLA!$A$1:$B$30,2,FALSE)</f>
        <v>6</v>
      </c>
      <c r="J52" s="2">
        <f ca="1">IF(Tabela1[[#This Row],[Data de Entrega]]="",TODAY()-Tabela1[[#This Row],[Data de Entrada]],Tabela1[[#This Row],[Data de Entrega]]-Tabela1[[#This Row],[Data de Entrada]])</f>
        <v>58</v>
      </c>
      <c r="K52" s="5">
        <f ca="1">IF(Tabela1[[#This Row],[Tempo de Entrega]]&gt;Tabela1[[#This Row],[SLA]],1,0)</f>
        <v>1</v>
      </c>
    </row>
    <row r="53" spans="1:11" x14ac:dyDescent="0.25">
      <c r="A53" s="2">
        <v>52</v>
      </c>
      <c r="B53" s="1" t="s">
        <v>18</v>
      </c>
      <c r="C53" s="1" t="s">
        <v>45</v>
      </c>
      <c r="D53" t="s">
        <v>9</v>
      </c>
      <c r="E53" s="1" t="s">
        <v>8</v>
      </c>
      <c r="F53" s="1" t="s">
        <v>12</v>
      </c>
      <c r="G53" s="1">
        <v>44975</v>
      </c>
      <c r="H53" s="1">
        <v>44976</v>
      </c>
      <c r="I53" s="5">
        <f>VLOOKUP(Tabela1[[#This Row],[Descrição da Demanda]],SLA!$A$1:$B$30,2,FALSE)</f>
        <v>6</v>
      </c>
      <c r="J53" s="2">
        <f ca="1">IF(Tabela1[[#This Row],[Data de Entrega]]="",TODAY()-Tabela1[[#This Row],[Data de Entrada]],Tabela1[[#This Row],[Data de Entrega]]-Tabela1[[#This Row],[Data de Entrada]])</f>
        <v>1</v>
      </c>
      <c r="K53" s="5">
        <f ca="1">IF(Tabela1[[#This Row],[Tempo de Entrega]]&gt;Tabela1[[#This Row],[SLA]],1,0)</f>
        <v>0</v>
      </c>
    </row>
    <row r="54" spans="1:11" x14ac:dyDescent="0.25">
      <c r="A54" s="2">
        <v>53</v>
      </c>
      <c r="B54" s="1" t="s">
        <v>73</v>
      </c>
      <c r="C54" s="1" t="s">
        <v>70</v>
      </c>
      <c r="D54" t="s">
        <v>39</v>
      </c>
      <c r="E54" s="1" t="s">
        <v>8</v>
      </c>
      <c r="F54" s="1" t="s">
        <v>12</v>
      </c>
      <c r="G54" s="1">
        <v>44974</v>
      </c>
      <c r="H54" s="1">
        <v>44977</v>
      </c>
      <c r="I54" s="5">
        <f>VLOOKUP(Tabela1[[#This Row],[Descrição da Demanda]],SLA!$A$1:$B$30,2,FALSE)</f>
        <v>6</v>
      </c>
      <c r="J54" s="2">
        <f ca="1">IF(Tabela1[[#This Row],[Data de Entrega]]="",TODAY()-Tabela1[[#This Row],[Data de Entrada]],Tabela1[[#This Row],[Data de Entrega]]-Tabela1[[#This Row],[Data de Entrada]])</f>
        <v>3</v>
      </c>
      <c r="K54" s="5">
        <f ca="1">IF(Tabela1[[#This Row],[Tempo de Entrega]]&gt;Tabela1[[#This Row],[SLA]],1,0)</f>
        <v>0</v>
      </c>
    </row>
    <row r="55" spans="1:11" x14ac:dyDescent="0.25">
      <c r="A55" s="2">
        <v>54</v>
      </c>
      <c r="B55" s="1" t="s">
        <v>73</v>
      </c>
      <c r="C55" s="1" t="s">
        <v>68</v>
      </c>
      <c r="D55" t="s">
        <v>40</v>
      </c>
      <c r="E55" s="1" t="s">
        <v>8</v>
      </c>
      <c r="F55" s="1" t="s">
        <v>12</v>
      </c>
      <c r="G55" s="1">
        <v>44968</v>
      </c>
      <c r="H55" s="1">
        <v>44974</v>
      </c>
      <c r="I55" s="5">
        <f>VLOOKUP(Tabela1[[#This Row],[Descrição da Demanda]],SLA!$A$1:$B$30,2,FALSE)</f>
        <v>3</v>
      </c>
      <c r="J55" s="2">
        <f ca="1">IF(Tabela1[[#This Row],[Data de Entrega]]="",TODAY()-Tabela1[[#This Row],[Data de Entrada]],Tabela1[[#This Row],[Data de Entrega]]-Tabela1[[#This Row],[Data de Entrada]])</f>
        <v>6</v>
      </c>
      <c r="K55" s="5">
        <f ca="1">IF(Tabela1[[#This Row],[Tempo de Entrega]]&gt;Tabela1[[#This Row],[SLA]],1,0)</f>
        <v>1</v>
      </c>
    </row>
    <row r="56" spans="1:11" x14ac:dyDescent="0.25">
      <c r="A56" s="2">
        <v>55</v>
      </c>
      <c r="B56" s="1" t="s">
        <v>18</v>
      </c>
      <c r="C56" s="1" t="s">
        <v>68</v>
      </c>
      <c r="D56" t="s">
        <v>16</v>
      </c>
      <c r="E56" s="1" t="s">
        <v>8</v>
      </c>
      <c r="F56" s="1" t="s">
        <v>12</v>
      </c>
      <c r="G56" s="1">
        <v>44963</v>
      </c>
      <c r="H56" s="1">
        <v>44966</v>
      </c>
      <c r="I56" s="5">
        <f>VLOOKUP(Tabela1[[#This Row],[Descrição da Demanda]],SLA!$A$1:$B$30,2,FALSE)</f>
        <v>6</v>
      </c>
      <c r="J56" s="2">
        <f ca="1">IF(Tabela1[[#This Row],[Data de Entrega]]="",TODAY()-Tabela1[[#This Row],[Data de Entrada]],Tabela1[[#This Row],[Data de Entrega]]-Tabela1[[#This Row],[Data de Entrada]])</f>
        <v>3</v>
      </c>
      <c r="K56" s="5">
        <f ca="1">IF(Tabela1[[#This Row],[Tempo de Entrega]]&gt;Tabela1[[#This Row],[SLA]],1,0)</f>
        <v>0</v>
      </c>
    </row>
    <row r="57" spans="1:11" x14ac:dyDescent="0.25">
      <c r="A57" s="2">
        <v>56</v>
      </c>
      <c r="B57" s="1" t="s">
        <v>71</v>
      </c>
      <c r="C57" s="1" t="s">
        <v>76</v>
      </c>
      <c r="D57" t="s">
        <v>30</v>
      </c>
      <c r="E57" s="1" t="s">
        <v>8</v>
      </c>
      <c r="F57" s="1" t="s">
        <v>12</v>
      </c>
      <c r="G57" s="1">
        <v>44937</v>
      </c>
      <c r="H57" s="1">
        <v>44942</v>
      </c>
      <c r="I57" s="5">
        <f>VLOOKUP(Tabela1[[#This Row],[Descrição da Demanda]],SLA!$A$1:$B$30,2,FALSE)</f>
        <v>7</v>
      </c>
      <c r="J57" s="2">
        <f ca="1">IF(Tabela1[[#This Row],[Data de Entrega]]="",TODAY()-Tabela1[[#This Row],[Data de Entrada]],Tabela1[[#This Row],[Data de Entrega]]-Tabela1[[#This Row],[Data de Entrada]])</f>
        <v>5</v>
      </c>
      <c r="K57" s="5">
        <f ca="1">IF(Tabela1[[#This Row],[Tempo de Entrega]]&gt;Tabela1[[#This Row],[SLA]],1,0)</f>
        <v>0</v>
      </c>
    </row>
    <row r="58" spans="1:11" x14ac:dyDescent="0.25">
      <c r="A58" s="2">
        <v>57</v>
      </c>
      <c r="B58" s="1" t="s">
        <v>74</v>
      </c>
      <c r="C58" s="1" t="s">
        <v>68</v>
      </c>
      <c r="D58" t="s">
        <v>27</v>
      </c>
      <c r="E58" s="1" t="s">
        <v>8</v>
      </c>
      <c r="F58" s="1" t="s">
        <v>12</v>
      </c>
      <c r="G58" s="1">
        <v>44961</v>
      </c>
      <c r="H58" s="1">
        <v>44967</v>
      </c>
      <c r="I58" s="5">
        <f>VLOOKUP(Tabela1[[#This Row],[Descrição da Demanda]],SLA!$A$1:$B$30,2,FALSE)</f>
        <v>5</v>
      </c>
      <c r="J58" s="2">
        <f ca="1">IF(Tabela1[[#This Row],[Data de Entrega]]="",TODAY()-Tabela1[[#This Row],[Data de Entrada]],Tabela1[[#This Row],[Data de Entrega]]-Tabela1[[#This Row],[Data de Entrada]])</f>
        <v>6</v>
      </c>
      <c r="K58" s="5">
        <f ca="1">IF(Tabela1[[#This Row],[Tempo de Entrega]]&gt;Tabela1[[#This Row],[SLA]],1,0)</f>
        <v>1</v>
      </c>
    </row>
    <row r="59" spans="1:11" x14ac:dyDescent="0.25">
      <c r="A59" s="2">
        <v>58</v>
      </c>
      <c r="B59" s="1" t="s">
        <v>71</v>
      </c>
      <c r="C59" s="1" t="s">
        <v>70</v>
      </c>
      <c r="D59" t="s">
        <v>30</v>
      </c>
      <c r="E59" s="1" t="s">
        <v>8</v>
      </c>
      <c r="F59" s="1" t="s">
        <v>12</v>
      </c>
      <c r="G59" s="1">
        <v>44990</v>
      </c>
      <c r="H59" s="1">
        <v>44995</v>
      </c>
      <c r="I59" s="5">
        <f>VLOOKUP(Tabela1[[#This Row],[Descrição da Demanda]],SLA!$A$1:$B$30,2,FALSE)</f>
        <v>7</v>
      </c>
      <c r="J59" s="2">
        <f ca="1">IF(Tabela1[[#This Row],[Data de Entrega]]="",TODAY()-Tabela1[[#This Row],[Data de Entrada]],Tabela1[[#This Row],[Data de Entrega]]-Tabela1[[#This Row],[Data de Entrada]])</f>
        <v>5</v>
      </c>
      <c r="K59" s="5">
        <f ca="1">IF(Tabela1[[#This Row],[Tempo de Entrega]]&gt;Tabela1[[#This Row],[SLA]],1,0)</f>
        <v>0</v>
      </c>
    </row>
    <row r="60" spans="1:11" x14ac:dyDescent="0.25">
      <c r="A60" s="2">
        <v>59</v>
      </c>
      <c r="B60" s="1" t="s">
        <v>71</v>
      </c>
      <c r="C60" s="1" t="s">
        <v>76</v>
      </c>
      <c r="D60" t="s">
        <v>30</v>
      </c>
      <c r="E60" s="1" t="s">
        <v>8</v>
      </c>
      <c r="F60" s="1" t="s">
        <v>12</v>
      </c>
      <c r="G60" s="1">
        <v>44951</v>
      </c>
      <c r="H60" s="1">
        <v>44953</v>
      </c>
      <c r="I60" s="5">
        <f>VLOOKUP(Tabela1[[#This Row],[Descrição da Demanda]],SLA!$A$1:$B$30,2,FALSE)</f>
        <v>7</v>
      </c>
      <c r="J60" s="2">
        <f ca="1">IF(Tabela1[[#This Row],[Data de Entrega]]="",TODAY()-Tabela1[[#This Row],[Data de Entrada]],Tabela1[[#This Row],[Data de Entrega]]-Tabela1[[#This Row],[Data de Entrada]])</f>
        <v>2</v>
      </c>
      <c r="K60" s="5">
        <f ca="1">IF(Tabela1[[#This Row],[Tempo de Entrega]]&gt;Tabela1[[#This Row],[SLA]],1,0)</f>
        <v>0</v>
      </c>
    </row>
    <row r="61" spans="1:11" x14ac:dyDescent="0.25">
      <c r="A61" s="2">
        <v>60</v>
      </c>
      <c r="B61" s="1" t="s">
        <v>18</v>
      </c>
      <c r="C61" s="1" t="s">
        <v>68</v>
      </c>
      <c r="D61" t="s">
        <v>16</v>
      </c>
      <c r="E61" s="1" t="s">
        <v>8</v>
      </c>
      <c r="F61" s="1" t="s">
        <v>12</v>
      </c>
      <c r="G61" s="1">
        <v>44956</v>
      </c>
      <c r="H61" s="1">
        <v>44957</v>
      </c>
      <c r="I61" s="5">
        <f>VLOOKUP(Tabela1[[#This Row],[Descrição da Demanda]],SLA!$A$1:$B$30,2,FALSE)</f>
        <v>6</v>
      </c>
      <c r="J61" s="2">
        <f ca="1">IF(Tabela1[[#This Row],[Data de Entrega]]="",TODAY()-Tabela1[[#This Row],[Data de Entrada]],Tabela1[[#This Row],[Data de Entrega]]-Tabela1[[#This Row],[Data de Entrada]])</f>
        <v>1</v>
      </c>
      <c r="K61" s="5">
        <f ca="1">IF(Tabela1[[#This Row],[Tempo de Entrega]]&gt;Tabela1[[#This Row],[SLA]],1,0)</f>
        <v>0</v>
      </c>
    </row>
    <row r="62" spans="1:11" x14ac:dyDescent="0.25">
      <c r="A62" s="2">
        <v>61</v>
      </c>
      <c r="B62" s="1" t="s">
        <v>72</v>
      </c>
      <c r="C62" s="1" t="s">
        <v>45</v>
      </c>
      <c r="D62" t="s">
        <v>31</v>
      </c>
      <c r="E62" s="1" t="s">
        <v>8</v>
      </c>
      <c r="F62" s="1" t="s">
        <v>12</v>
      </c>
      <c r="G62" s="1">
        <v>44935</v>
      </c>
      <c r="H62" s="1">
        <v>44939</v>
      </c>
      <c r="I62" s="5">
        <f>VLOOKUP(Tabela1[[#This Row],[Descrição da Demanda]],SLA!$A$1:$B$30,2,FALSE)</f>
        <v>6</v>
      </c>
      <c r="J62" s="2">
        <f ca="1">IF(Tabela1[[#This Row],[Data de Entrega]]="",TODAY()-Tabela1[[#This Row],[Data de Entrada]],Tabela1[[#This Row],[Data de Entrega]]-Tabela1[[#This Row],[Data de Entrada]])</f>
        <v>4</v>
      </c>
      <c r="K62" s="5">
        <f ca="1">IF(Tabela1[[#This Row],[Tempo de Entrega]]&gt;Tabela1[[#This Row],[SLA]],1,0)</f>
        <v>0</v>
      </c>
    </row>
    <row r="63" spans="1:11" x14ac:dyDescent="0.25">
      <c r="A63" s="2">
        <v>62</v>
      </c>
      <c r="B63" s="1" t="s">
        <v>18</v>
      </c>
      <c r="C63" s="1" t="s">
        <v>69</v>
      </c>
      <c r="D63" t="s">
        <v>20</v>
      </c>
      <c r="E63" s="1" t="s">
        <v>8</v>
      </c>
      <c r="F63" s="1" t="s">
        <v>12</v>
      </c>
      <c r="G63" s="1">
        <v>44945</v>
      </c>
      <c r="H63" s="1">
        <v>44952</v>
      </c>
      <c r="I63" s="5">
        <f>VLOOKUP(Tabela1[[#This Row],[Descrição da Demanda]],SLA!$A$1:$B$30,2,FALSE)</f>
        <v>6</v>
      </c>
      <c r="J63" s="2">
        <f ca="1">IF(Tabela1[[#This Row],[Data de Entrega]]="",TODAY()-Tabela1[[#This Row],[Data de Entrada]],Tabela1[[#This Row],[Data de Entrega]]-Tabela1[[#This Row],[Data de Entrada]])</f>
        <v>7</v>
      </c>
      <c r="K63" s="5">
        <f ca="1">IF(Tabela1[[#This Row],[Tempo de Entrega]]&gt;Tabela1[[#This Row],[SLA]],1,0)</f>
        <v>1</v>
      </c>
    </row>
    <row r="64" spans="1:11" x14ac:dyDescent="0.25">
      <c r="A64" s="2">
        <v>63</v>
      </c>
      <c r="B64" s="1" t="s">
        <v>18</v>
      </c>
      <c r="C64" s="1" t="s">
        <v>68</v>
      </c>
      <c r="D64" t="s">
        <v>22</v>
      </c>
      <c r="E64" s="1" t="s">
        <v>8</v>
      </c>
      <c r="F64" s="1" t="s">
        <v>12</v>
      </c>
      <c r="G64" s="1">
        <v>44996</v>
      </c>
      <c r="H64" s="1">
        <v>45000</v>
      </c>
      <c r="I64" s="5">
        <f>VLOOKUP(Tabela1[[#This Row],[Descrição da Demanda]],SLA!$A$1:$B$30,2,FALSE)</f>
        <v>6</v>
      </c>
      <c r="J64" s="2">
        <f ca="1">IF(Tabela1[[#This Row],[Data de Entrega]]="",TODAY()-Tabela1[[#This Row],[Data de Entrada]],Tabela1[[#This Row],[Data de Entrega]]-Tabela1[[#This Row],[Data de Entrada]])</f>
        <v>4</v>
      </c>
      <c r="K64" s="5">
        <f ca="1">IF(Tabela1[[#This Row],[Tempo de Entrega]]&gt;Tabela1[[#This Row],[SLA]],1,0)</f>
        <v>0</v>
      </c>
    </row>
    <row r="65" spans="1:11" x14ac:dyDescent="0.25">
      <c r="A65" s="2">
        <v>64</v>
      </c>
      <c r="B65" s="1" t="s">
        <v>18</v>
      </c>
      <c r="C65" s="1" t="s">
        <v>76</v>
      </c>
      <c r="D65" t="s">
        <v>21</v>
      </c>
      <c r="E65" s="1" t="s">
        <v>8</v>
      </c>
      <c r="F65" s="1" t="s">
        <v>12</v>
      </c>
      <c r="G65" s="1">
        <v>44964</v>
      </c>
      <c r="H65" s="1">
        <v>44972</v>
      </c>
      <c r="I65" s="5">
        <f>VLOOKUP(Tabela1[[#This Row],[Descrição da Demanda]],SLA!$A$1:$B$30,2,FALSE)</f>
        <v>6</v>
      </c>
      <c r="J65" s="2">
        <f ca="1">IF(Tabela1[[#This Row],[Data de Entrega]]="",TODAY()-Tabela1[[#This Row],[Data de Entrada]],Tabela1[[#This Row],[Data de Entrega]]-Tabela1[[#This Row],[Data de Entrada]])</f>
        <v>8</v>
      </c>
      <c r="K65" s="5">
        <f ca="1">IF(Tabela1[[#This Row],[Tempo de Entrega]]&gt;Tabela1[[#This Row],[SLA]],1,0)</f>
        <v>1</v>
      </c>
    </row>
    <row r="66" spans="1:11" x14ac:dyDescent="0.25">
      <c r="A66" s="2">
        <v>65</v>
      </c>
      <c r="B66" s="1" t="s">
        <v>75</v>
      </c>
      <c r="C66" s="1" t="s">
        <v>76</v>
      </c>
      <c r="D66" t="s">
        <v>23</v>
      </c>
      <c r="E66" s="1" t="s">
        <v>8</v>
      </c>
      <c r="F66" s="1" t="s">
        <v>12</v>
      </c>
      <c r="G66" s="1">
        <v>44986</v>
      </c>
      <c r="H66" s="1">
        <v>44987</v>
      </c>
      <c r="I66" s="5">
        <f>VLOOKUP(Tabela1[[#This Row],[Descrição da Demanda]],SLA!$A$1:$B$30,2,FALSE)</f>
        <v>8</v>
      </c>
      <c r="J66" s="2">
        <f ca="1">IF(Tabela1[[#This Row],[Data de Entrega]]="",TODAY()-Tabela1[[#This Row],[Data de Entrada]],Tabela1[[#This Row],[Data de Entrega]]-Tabela1[[#This Row],[Data de Entrada]])</f>
        <v>1</v>
      </c>
      <c r="K66" s="5">
        <f ca="1">IF(Tabela1[[#This Row],[Tempo de Entrega]]&gt;Tabela1[[#This Row],[SLA]],1,0)</f>
        <v>0</v>
      </c>
    </row>
    <row r="67" spans="1:11" x14ac:dyDescent="0.25">
      <c r="A67" s="2">
        <v>66</v>
      </c>
      <c r="B67" s="1" t="s">
        <v>71</v>
      </c>
      <c r="C67" s="1" t="s">
        <v>69</v>
      </c>
      <c r="D67" t="s">
        <v>30</v>
      </c>
      <c r="E67" s="1" t="s">
        <v>8</v>
      </c>
      <c r="F67" s="1" t="s">
        <v>12</v>
      </c>
      <c r="G67" s="1">
        <v>44997</v>
      </c>
      <c r="H67" s="1">
        <v>44998</v>
      </c>
      <c r="I67" s="5">
        <f>VLOOKUP(Tabela1[[#This Row],[Descrição da Demanda]],SLA!$A$1:$B$30,2,FALSE)</f>
        <v>7</v>
      </c>
      <c r="J67" s="2">
        <f ca="1">IF(Tabela1[[#This Row],[Data de Entrega]]="",TODAY()-Tabela1[[#This Row],[Data de Entrada]],Tabela1[[#This Row],[Data de Entrega]]-Tabela1[[#This Row],[Data de Entrada]])</f>
        <v>1</v>
      </c>
      <c r="K67" s="5">
        <f ca="1">IF(Tabela1[[#This Row],[Tempo de Entrega]]&gt;Tabela1[[#This Row],[SLA]],1,0)</f>
        <v>0</v>
      </c>
    </row>
    <row r="68" spans="1:11" x14ac:dyDescent="0.25">
      <c r="A68" s="2">
        <v>67</v>
      </c>
      <c r="B68" s="1" t="s">
        <v>71</v>
      </c>
      <c r="C68" s="1" t="s">
        <v>68</v>
      </c>
      <c r="D68" t="s">
        <v>30</v>
      </c>
      <c r="E68" s="1" t="s">
        <v>8</v>
      </c>
      <c r="F68" s="1" t="s">
        <v>12</v>
      </c>
      <c r="G68" s="1">
        <v>44943</v>
      </c>
      <c r="H68" s="1">
        <v>44945</v>
      </c>
      <c r="I68" s="5">
        <f>VLOOKUP(Tabela1[[#This Row],[Descrição da Demanda]],SLA!$A$1:$B$30,2,FALSE)</f>
        <v>7</v>
      </c>
      <c r="J68" s="2">
        <f ca="1">IF(Tabela1[[#This Row],[Data de Entrega]]="",TODAY()-Tabela1[[#This Row],[Data de Entrada]],Tabela1[[#This Row],[Data de Entrega]]-Tabela1[[#This Row],[Data de Entrada]])</f>
        <v>2</v>
      </c>
      <c r="K68" s="5">
        <f ca="1">IF(Tabela1[[#This Row],[Tempo de Entrega]]&gt;Tabela1[[#This Row],[SLA]],1,0)</f>
        <v>0</v>
      </c>
    </row>
    <row r="69" spans="1:11" x14ac:dyDescent="0.25">
      <c r="A69" s="2">
        <v>68</v>
      </c>
      <c r="B69" s="1" t="s">
        <v>74</v>
      </c>
      <c r="C69" s="1" t="s">
        <v>45</v>
      </c>
      <c r="D69" t="s">
        <v>32</v>
      </c>
      <c r="E69" s="1" t="s">
        <v>8</v>
      </c>
      <c r="F69" s="1" t="s">
        <v>12</v>
      </c>
      <c r="G69" s="1">
        <v>44978</v>
      </c>
      <c r="H69" s="1">
        <v>44979</v>
      </c>
      <c r="I69" s="5">
        <f>VLOOKUP(Tabela1[[#This Row],[Descrição da Demanda]],SLA!$A$1:$B$30,2,FALSE)</f>
        <v>8</v>
      </c>
      <c r="J69" s="2">
        <f ca="1">IF(Tabela1[[#This Row],[Data de Entrega]]="",TODAY()-Tabela1[[#This Row],[Data de Entrada]],Tabela1[[#This Row],[Data de Entrega]]-Tabela1[[#This Row],[Data de Entrada]])</f>
        <v>1</v>
      </c>
      <c r="K69" s="5">
        <f ca="1">IF(Tabela1[[#This Row],[Tempo de Entrega]]&gt;Tabela1[[#This Row],[SLA]],1,0)</f>
        <v>0</v>
      </c>
    </row>
    <row r="70" spans="1:11" x14ac:dyDescent="0.25">
      <c r="A70" s="2">
        <v>69</v>
      </c>
      <c r="B70" s="1" t="s">
        <v>74</v>
      </c>
      <c r="C70" s="1" t="s">
        <v>68</v>
      </c>
      <c r="D70" t="s">
        <v>24</v>
      </c>
      <c r="E70" s="1" t="s">
        <v>8</v>
      </c>
      <c r="F70" s="1" t="s">
        <v>12</v>
      </c>
      <c r="G70" s="1">
        <v>45009</v>
      </c>
      <c r="H70" s="1">
        <v>45010</v>
      </c>
      <c r="I70" s="5">
        <f>VLOOKUP(Tabela1[[#This Row],[Descrição da Demanda]],SLA!$A$1:$B$30,2,FALSE)</f>
        <v>7</v>
      </c>
      <c r="J70" s="2">
        <f ca="1">IF(Tabela1[[#This Row],[Data de Entrega]]="",TODAY()-Tabela1[[#This Row],[Data de Entrada]],Tabela1[[#This Row],[Data de Entrega]]-Tabela1[[#This Row],[Data de Entrada]])</f>
        <v>1</v>
      </c>
      <c r="K70" s="5">
        <f ca="1">IF(Tabela1[[#This Row],[Tempo de Entrega]]&gt;Tabela1[[#This Row],[SLA]],1,0)</f>
        <v>0</v>
      </c>
    </row>
    <row r="71" spans="1:11" x14ac:dyDescent="0.25">
      <c r="A71" s="2">
        <v>70</v>
      </c>
      <c r="B71" s="1" t="s">
        <v>74</v>
      </c>
      <c r="C71" s="1" t="s">
        <v>70</v>
      </c>
      <c r="D71" t="s">
        <v>33</v>
      </c>
      <c r="E71" s="1" t="s">
        <v>8</v>
      </c>
      <c r="F71" s="1" t="s">
        <v>12</v>
      </c>
      <c r="G71" s="1">
        <v>44983</v>
      </c>
      <c r="H71" s="1">
        <v>44989</v>
      </c>
      <c r="I71" s="5">
        <f>VLOOKUP(Tabela1[[#This Row],[Descrição da Demanda]],SLA!$A$1:$B$30,2,FALSE)</f>
        <v>6</v>
      </c>
      <c r="J71" s="2">
        <f ca="1">IF(Tabela1[[#This Row],[Data de Entrega]]="",TODAY()-Tabela1[[#This Row],[Data de Entrada]],Tabela1[[#This Row],[Data de Entrega]]-Tabela1[[#This Row],[Data de Entrada]])</f>
        <v>6</v>
      </c>
      <c r="K71" s="5">
        <f ca="1">IF(Tabela1[[#This Row],[Tempo de Entrega]]&gt;Tabela1[[#This Row],[SLA]],1,0)</f>
        <v>0</v>
      </c>
    </row>
    <row r="72" spans="1:11" x14ac:dyDescent="0.25">
      <c r="A72" s="2">
        <v>71</v>
      </c>
      <c r="B72" s="1" t="s">
        <v>18</v>
      </c>
      <c r="C72" s="1" t="s">
        <v>46</v>
      </c>
      <c r="D72" t="s">
        <v>41</v>
      </c>
      <c r="E72" s="1" t="s">
        <v>8</v>
      </c>
      <c r="F72" s="1" t="s">
        <v>12</v>
      </c>
      <c r="G72" s="1">
        <v>44989</v>
      </c>
      <c r="H72" s="1">
        <v>44990</v>
      </c>
      <c r="I72" s="5">
        <f>VLOOKUP(Tabela1[[#This Row],[Descrição da Demanda]],SLA!$A$1:$B$30,2,FALSE)</f>
        <v>6</v>
      </c>
      <c r="J72" s="2">
        <f ca="1">IF(Tabela1[[#This Row],[Data de Entrega]]="",TODAY()-Tabela1[[#This Row],[Data de Entrada]],Tabela1[[#This Row],[Data de Entrega]]-Tabela1[[#This Row],[Data de Entrada]])</f>
        <v>1</v>
      </c>
      <c r="K72" s="5">
        <f ca="1">IF(Tabela1[[#This Row],[Tempo de Entrega]]&gt;Tabela1[[#This Row],[SLA]],1,0)</f>
        <v>0</v>
      </c>
    </row>
    <row r="73" spans="1:11" x14ac:dyDescent="0.25">
      <c r="A73" s="2">
        <v>72</v>
      </c>
      <c r="B73" s="1" t="s">
        <v>73</v>
      </c>
      <c r="C73" s="1" t="s">
        <v>45</v>
      </c>
      <c r="D73" t="s">
        <v>26</v>
      </c>
      <c r="E73" s="1" t="s">
        <v>8</v>
      </c>
      <c r="F73" s="1" t="s">
        <v>12</v>
      </c>
      <c r="G73" s="1">
        <v>44995</v>
      </c>
      <c r="H73" s="1">
        <v>44997</v>
      </c>
      <c r="I73" s="5">
        <f>VLOOKUP(Tabela1[[#This Row],[Descrição da Demanda]],SLA!$A$1:$B$30,2,FALSE)</f>
        <v>6</v>
      </c>
      <c r="J73" s="2">
        <f ca="1">IF(Tabela1[[#This Row],[Data de Entrega]]="",TODAY()-Tabela1[[#This Row],[Data de Entrada]],Tabela1[[#This Row],[Data de Entrega]]-Tabela1[[#This Row],[Data de Entrada]])</f>
        <v>2</v>
      </c>
      <c r="K73" s="5">
        <f ca="1">IF(Tabela1[[#This Row],[Tempo de Entrega]]&gt;Tabela1[[#This Row],[SLA]],1,0)</f>
        <v>0</v>
      </c>
    </row>
    <row r="74" spans="1:11" x14ac:dyDescent="0.25">
      <c r="A74" s="2">
        <v>73</v>
      </c>
      <c r="B74" s="1" t="s">
        <v>73</v>
      </c>
      <c r="C74" s="1" t="s">
        <v>46</v>
      </c>
      <c r="D74" t="s">
        <v>26</v>
      </c>
      <c r="E74" s="1" t="s">
        <v>8</v>
      </c>
      <c r="F74" s="1" t="s">
        <v>12</v>
      </c>
      <c r="G74" s="1">
        <v>44939</v>
      </c>
      <c r="H74" s="1">
        <v>44944</v>
      </c>
      <c r="I74" s="5">
        <f>VLOOKUP(Tabela1[[#This Row],[Descrição da Demanda]],SLA!$A$1:$B$30,2,FALSE)</f>
        <v>6</v>
      </c>
      <c r="J74" s="2">
        <f ca="1">IF(Tabela1[[#This Row],[Data de Entrega]]="",TODAY()-Tabela1[[#This Row],[Data de Entrada]],Tabela1[[#This Row],[Data de Entrega]]-Tabela1[[#This Row],[Data de Entrada]])</f>
        <v>5</v>
      </c>
      <c r="K74" s="5">
        <f ca="1">IF(Tabela1[[#This Row],[Tempo de Entrega]]&gt;Tabela1[[#This Row],[SLA]],1,0)</f>
        <v>0</v>
      </c>
    </row>
    <row r="75" spans="1:11" x14ac:dyDescent="0.25">
      <c r="A75" s="2">
        <v>74</v>
      </c>
      <c r="B75" s="1" t="s">
        <v>18</v>
      </c>
      <c r="C75" s="1" t="s">
        <v>45</v>
      </c>
      <c r="D75" t="s">
        <v>16</v>
      </c>
      <c r="E75" s="1" t="s">
        <v>8</v>
      </c>
      <c r="F75" s="1" t="s">
        <v>12</v>
      </c>
      <c r="G75" s="1">
        <v>44943</v>
      </c>
      <c r="H75" s="1">
        <v>44948</v>
      </c>
      <c r="I75" s="5">
        <f>VLOOKUP(Tabela1[[#This Row],[Descrição da Demanda]],SLA!$A$1:$B$30,2,FALSE)</f>
        <v>6</v>
      </c>
      <c r="J75" s="2">
        <f ca="1">IF(Tabela1[[#This Row],[Data de Entrega]]="",TODAY()-Tabela1[[#This Row],[Data de Entrada]],Tabela1[[#This Row],[Data de Entrega]]-Tabela1[[#This Row],[Data de Entrada]])</f>
        <v>5</v>
      </c>
      <c r="K75" s="5">
        <f ca="1">IF(Tabela1[[#This Row],[Tempo de Entrega]]&gt;Tabela1[[#This Row],[SLA]],1,0)</f>
        <v>0</v>
      </c>
    </row>
    <row r="76" spans="1:11" x14ac:dyDescent="0.25">
      <c r="A76" s="2">
        <v>75</v>
      </c>
      <c r="B76" s="1" t="s">
        <v>74</v>
      </c>
      <c r="C76" s="1" t="s">
        <v>76</v>
      </c>
      <c r="D76" t="s">
        <v>43</v>
      </c>
      <c r="E76" s="1" t="s">
        <v>8</v>
      </c>
      <c r="F76" s="1" t="s">
        <v>12</v>
      </c>
      <c r="G76" s="1">
        <v>44951</v>
      </c>
      <c r="H76" s="1">
        <v>44952</v>
      </c>
      <c r="I76" s="5">
        <f>VLOOKUP(Tabela1[[#This Row],[Descrição da Demanda]],SLA!$A$1:$B$30,2,FALSE)</f>
        <v>3</v>
      </c>
      <c r="J76" s="2">
        <f ca="1">IF(Tabela1[[#This Row],[Data de Entrega]]="",TODAY()-Tabela1[[#This Row],[Data de Entrada]],Tabela1[[#This Row],[Data de Entrega]]-Tabela1[[#This Row],[Data de Entrada]])</f>
        <v>1</v>
      </c>
      <c r="K76" s="5">
        <f ca="1">IF(Tabela1[[#This Row],[Tempo de Entrega]]&gt;Tabela1[[#This Row],[SLA]],1,0)</f>
        <v>0</v>
      </c>
    </row>
    <row r="77" spans="1:11" x14ac:dyDescent="0.25">
      <c r="A77" s="2">
        <v>76</v>
      </c>
      <c r="B77" s="1" t="s">
        <v>71</v>
      </c>
      <c r="C77" s="1" t="s">
        <v>70</v>
      </c>
      <c r="D77" t="s">
        <v>30</v>
      </c>
      <c r="E77" s="1" t="s">
        <v>8</v>
      </c>
      <c r="F77" s="1" t="s">
        <v>12</v>
      </c>
      <c r="G77" s="1">
        <v>44967</v>
      </c>
      <c r="H77" s="1">
        <v>44968</v>
      </c>
      <c r="I77" s="5">
        <f>VLOOKUP(Tabela1[[#This Row],[Descrição da Demanda]],SLA!$A$1:$B$30,2,FALSE)</f>
        <v>7</v>
      </c>
      <c r="J77" s="2">
        <f ca="1">IF(Tabela1[[#This Row],[Data de Entrega]]="",TODAY()-Tabela1[[#This Row],[Data de Entrada]],Tabela1[[#This Row],[Data de Entrega]]-Tabela1[[#This Row],[Data de Entrada]])</f>
        <v>1</v>
      </c>
      <c r="K77" s="5">
        <f ca="1">IF(Tabela1[[#This Row],[Tempo de Entrega]]&gt;Tabela1[[#This Row],[SLA]],1,0)</f>
        <v>0</v>
      </c>
    </row>
    <row r="78" spans="1:11" x14ac:dyDescent="0.25">
      <c r="A78" s="2">
        <v>77</v>
      </c>
      <c r="B78" s="1" t="s">
        <v>71</v>
      </c>
      <c r="C78" s="1" t="s">
        <v>76</v>
      </c>
      <c r="D78" t="s">
        <v>30</v>
      </c>
      <c r="E78" s="1" t="s">
        <v>8</v>
      </c>
      <c r="F78" s="1" t="s">
        <v>12</v>
      </c>
      <c r="G78" s="1">
        <v>44957</v>
      </c>
      <c r="H78" s="1">
        <v>44959</v>
      </c>
      <c r="I78" s="5">
        <f>VLOOKUP(Tabela1[[#This Row],[Descrição da Demanda]],SLA!$A$1:$B$30,2,FALSE)</f>
        <v>7</v>
      </c>
      <c r="J78" s="2">
        <f ca="1">IF(Tabela1[[#This Row],[Data de Entrega]]="",TODAY()-Tabela1[[#This Row],[Data de Entrada]],Tabela1[[#This Row],[Data de Entrega]]-Tabela1[[#This Row],[Data de Entrada]])</f>
        <v>2</v>
      </c>
      <c r="K78" s="5">
        <f ca="1">IF(Tabela1[[#This Row],[Tempo de Entrega]]&gt;Tabela1[[#This Row],[SLA]],1,0)</f>
        <v>0</v>
      </c>
    </row>
    <row r="79" spans="1:11" x14ac:dyDescent="0.25">
      <c r="A79" s="2">
        <v>78</v>
      </c>
      <c r="B79" s="1" t="s">
        <v>71</v>
      </c>
      <c r="C79" s="1" t="s">
        <v>45</v>
      </c>
      <c r="D79" t="s">
        <v>30</v>
      </c>
      <c r="E79" s="1" t="s">
        <v>8</v>
      </c>
      <c r="F79" s="1" t="s">
        <v>12</v>
      </c>
      <c r="G79" s="1">
        <v>44941</v>
      </c>
      <c r="H79" s="1">
        <v>44948</v>
      </c>
      <c r="I79" s="5">
        <f>VLOOKUP(Tabela1[[#This Row],[Descrição da Demanda]],SLA!$A$1:$B$30,2,FALSE)</f>
        <v>7</v>
      </c>
      <c r="J79" s="2">
        <f ca="1">IF(Tabela1[[#This Row],[Data de Entrega]]="",TODAY()-Tabela1[[#This Row],[Data de Entrada]],Tabela1[[#This Row],[Data de Entrega]]-Tabela1[[#This Row],[Data de Entrada]])</f>
        <v>7</v>
      </c>
      <c r="K79" s="5">
        <f ca="1">IF(Tabela1[[#This Row],[Tempo de Entrega]]&gt;Tabela1[[#This Row],[SLA]],1,0)</f>
        <v>0</v>
      </c>
    </row>
    <row r="80" spans="1:11" x14ac:dyDescent="0.25">
      <c r="A80" s="2">
        <v>79</v>
      </c>
      <c r="B80" s="1" t="s">
        <v>74</v>
      </c>
      <c r="C80" s="1" t="s">
        <v>68</v>
      </c>
      <c r="D80" t="s">
        <v>29</v>
      </c>
      <c r="E80" s="1" t="s">
        <v>8</v>
      </c>
      <c r="F80" s="1" t="s">
        <v>12</v>
      </c>
      <c r="G80" s="1">
        <v>45003</v>
      </c>
      <c r="H80" s="1">
        <v>45004</v>
      </c>
      <c r="I80" s="5">
        <f>VLOOKUP(Tabela1[[#This Row],[Descrição da Demanda]],SLA!$A$1:$B$30,2,FALSE)</f>
        <v>7</v>
      </c>
      <c r="J80" s="2">
        <f ca="1">IF(Tabela1[[#This Row],[Data de Entrega]]="",TODAY()-Tabela1[[#This Row],[Data de Entrada]],Tabela1[[#This Row],[Data de Entrega]]-Tabela1[[#This Row],[Data de Entrada]])</f>
        <v>1</v>
      </c>
      <c r="K80" s="5">
        <f ca="1">IF(Tabela1[[#This Row],[Tempo de Entrega]]&gt;Tabela1[[#This Row],[SLA]],1,0)</f>
        <v>0</v>
      </c>
    </row>
    <row r="81" spans="1:11" x14ac:dyDescent="0.25">
      <c r="A81" s="2">
        <v>80</v>
      </c>
      <c r="B81" s="1" t="s">
        <v>71</v>
      </c>
      <c r="C81" s="1" t="s">
        <v>70</v>
      </c>
      <c r="D81" t="s">
        <v>30</v>
      </c>
      <c r="E81" s="1" t="s">
        <v>8</v>
      </c>
      <c r="F81" s="1" t="s">
        <v>12</v>
      </c>
      <c r="G81" s="1">
        <v>44948</v>
      </c>
      <c r="H81" s="1">
        <v>44949</v>
      </c>
      <c r="I81" s="5">
        <f>VLOOKUP(Tabela1[[#This Row],[Descrição da Demanda]],SLA!$A$1:$B$30,2,FALSE)</f>
        <v>7</v>
      </c>
      <c r="J81" s="2">
        <f ca="1">IF(Tabela1[[#This Row],[Data de Entrega]]="",TODAY()-Tabela1[[#This Row],[Data de Entrada]],Tabela1[[#This Row],[Data de Entrega]]-Tabela1[[#This Row],[Data de Entrada]])</f>
        <v>1</v>
      </c>
      <c r="K81" s="5">
        <f ca="1">IF(Tabela1[[#This Row],[Tempo de Entrega]]&gt;Tabela1[[#This Row],[SLA]],1,0)</f>
        <v>0</v>
      </c>
    </row>
    <row r="82" spans="1:11" x14ac:dyDescent="0.25">
      <c r="A82" s="2">
        <v>81</v>
      </c>
      <c r="B82" s="1" t="s">
        <v>72</v>
      </c>
      <c r="C82" s="1" t="s">
        <v>68</v>
      </c>
      <c r="D82" t="s">
        <v>31</v>
      </c>
      <c r="E82" s="1" t="s">
        <v>8</v>
      </c>
      <c r="F82" s="1" t="s">
        <v>12</v>
      </c>
      <c r="G82" s="1">
        <v>44970</v>
      </c>
      <c r="H82" s="1">
        <v>44973</v>
      </c>
      <c r="I82" s="5">
        <f>VLOOKUP(Tabela1[[#This Row],[Descrição da Demanda]],SLA!$A$1:$B$30,2,FALSE)</f>
        <v>6</v>
      </c>
      <c r="J82" s="2">
        <f ca="1">IF(Tabela1[[#This Row],[Data de Entrega]]="",TODAY()-Tabela1[[#This Row],[Data de Entrada]],Tabela1[[#This Row],[Data de Entrega]]-Tabela1[[#This Row],[Data de Entrada]])</f>
        <v>3</v>
      </c>
      <c r="K82" s="5">
        <f ca="1">IF(Tabela1[[#This Row],[Tempo de Entrega]]&gt;Tabela1[[#This Row],[SLA]],1,0)</f>
        <v>0</v>
      </c>
    </row>
    <row r="83" spans="1:11" x14ac:dyDescent="0.25">
      <c r="A83" s="2">
        <v>82</v>
      </c>
      <c r="B83" s="1" t="s">
        <v>18</v>
      </c>
      <c r="C83" s="1" t="s">
        <v>76</v>
      </c>
      <c r="D83" t="s">
        <v>20</v>
      </c>
      <c r="E83" s="1" t="s">
        <v>8</v>
      </c>
      <c r="F83" s="1" t="s">
        <v>12</v>
      </c>
      <c r="G83" s="1">
        <v>45007</v>
      </c>
      <c r="H83" s="1">
        <v>45011</v>
      </c>
      <c r="I83" s="5">
        <f>VLOOKUP(Tabela1[[#This Row],[Descrição da Demanda]],SLA!$A$1:$B$30,2,FALSE)</f>
        <v>6</v>
      </c>
      <c r="J83" s="2">
        <f ca="1">IF(Tabela1[[#This Row],[Data de Entrega]]="",TODAY()-Tabela1[[#This Row],[Data de Entrada]],Tabela1[[#This Row],[Data de Entrega]]-Tabela1[[#This Row],[Data de Entrada]])</f>
        <v>4</v>
      </c>
      <c r="K83" s="5">
        <f ca="1">IF(Tabela1[[#This Row],[Tempo de Entrega]]&gt;Tabela1[[#This Row],[SLA]],1,0)</f>
        <v>0</v>
      </c>
    </row>
    <row r="84" spans="1:11" x14ac:dyDescent="0.25">
      <c r="A84" s="2">
        <v>83</v>
      </c>
      <c r="B84" s="1" t="s">
        <v>18</v>
      </c>
      <c r="C84" s="1" t="s">
        <v>70</v>
      </c>
      <c r="D84" t="s">
        <v>22</v>
      </c>
      <c r="E84" s="1" t="s">
        <v>8</v>
      </c>
      <c r="F84" s="1" t="s">
        <v>12</v>
      </c>
      <c r="G84" s="1">
        <v>45011</v>
      </c>
      <c r="H84" s="1">
        <v>45026</v>
      </c>
      <c r="I84" s="5">
        <f>VLOOKUP(Tabela1[[#This Row],[Descrição da Demanda]],SLA!$A$1:$B$30,2,FALSE)</f>
        <v>6</v>
      </c>
      <c r="J84" s="2">
        <f ca="1">IF(Tabela1[[#This Row],[Data de Entrega]]="",TODAY()-Tabela1[[#This Row],[Data de Entrada]],Tabela1[[#This Row],[Data de Entrega]]-Tabela1[[#This Row],[Data de Entrada]])</f>
        <v>15</v>
      </c>
      <c r="K84" s="5">
        <f ca="1">IF(Tabela1[[#This Row],[Tempo de Entrega]]&gt;Tabela1[[#This Row],[SLA]],1,0)</f>
        <v>1</v>
      </c>
    </row>
    <row r="85" spans="1:11" x14ac:dyDescent="0.25">
      <c r="A85" s="2">
        <v>84</v>
      </c>
      <c r="B85" s="1" t="s">
        <v>18</v>
      </c>
      <c r="C85" s="1" t="s">
        <v>76</v>
      </c>
      <c r="D85" t="s">
        <v>21</v>
      </c>
      <c r="E85" s="1" t="s">
        <v>7</v>
      </c>
      <c r="F85" s="1" t="s">
        <v>13</v>
      </c>
      <c r="G85" s="1">
        <v>45021</v>
      </c>
      <c r="H85" s="1"/>
      <c r="I85" s="5">
        <f>VLOOKUP(Tabela1[[#This Row],[Descrição da Demanda]],SLA!$A$1:$B$30,2,FALSE)</f>
        <v>6</v>
      </c>
      <c r="J85" s="2">
        <f ca="1">IF(Tabela1[[#This Row],[Data de Entrega]]="",TODAY()-Tabela1[[#This Row],[Data de Entrada]],Tabela1[[#This Row],[Data de Entrega]]-Tabela1[[#This Row],[Data de Entrada]])</f>
        <v>8</v>
      </c>
      <c r="K85" s="5">
        <f ca="1">IF(Tabela1[[#This Row],[Tempo de Entrega]]&gt;Tabela1[[#This Row],[SLA]],1,0)</f>
        <v>1</v>
      </c>
    </row>
    <row r="86" spans="1:11" x14ac:dyDescent="0.25">
      <c r="A86" s="2">
        <v>85</v>
      </c>
      <c r="B86" s="1" t="s">
        <v>75</v>
      </c>
      <c r="C86" s="1" t="s">
        <v>68</v>
      </c>
      <c r="D86" t="s">
        <v>23</v>
      </c>
      <c r="E86" s="1" t="s">
        <v>8</v>
      </c>
      <c r="F86" s="1" t="s">
        <v>12</v>
      </c>
      <c r="G86" s="1">
        <v>44928</v>
      </c>
      <c r="H86" s="1">
        <v>44930</v>
      </c>
      <c r="I86" s="5">
        <f>VLOOKUP(Tabela1[[#This Row],[Descrição da Demanda]],SLA!$A$1:$B$30,2,FALSE)</f>
        <v>8</v>
      </c>
      <c r="J86" s="2">
        <f ca="1">IF(Tabela1[[#This Row],[Data de Entrega]]="",TODAY()-Tabela1[[#This Row],[Data de Entrada]],Tabela1[[#This Row],[Data de Entrega]]-Tabela1[[#This Row],[Data de Entrada]])</f>
        <v>2</v>
      </c>
      <c r="K86" s="5">
        <f ca="1">IF(Tabela1[[#This Row],[Tempo de Entrega]]&gt;Tabela1[[#This Row],[SLA]],1,0)</f>
        <v>0</v>
      </c>
    </row>
    <row r="87" spans="1:11" x14ac:dyDescent="0.25">
      <c r="A87" s="2">
        <v>86</v>
      </c>
      <c r="B87" s="1" t="s">
        <v>71</v>
      </c>
      <c r="C87" s="1" t="s">
        <v>45</v>
      </c>
      <c r="D87" t="s">
        <v>3</v>
      </c>
      <c r="E87" s="1" t="s">
        <v>8</v>
      </c>
      <c r="F87" s="1" t="s">
        <v>12</v>
      </c>
      <c r="G87" s="1">
        <v>44976</v>
      </c>
      <c r="H87" s="1">
        <v>44977</v>
      </c>
      <c r="I87" s="5">
        <f>VLOOKUP(Tabela1[[#This Row],[Descrição da Demanda]],SLA!$A$1:$B$30,2,FALSE)</f>
        <v>6</v>
      </c>
      <c r="J87" s="2">
        <f ca="1">IF(Tabela1[[#This Row],[Data de Entrega]]="",TODAY()-Tabela1[[#This Row],[Data de Entrada]],Tabela1[[#This Row],[Data de Entrega]]-Tabela1[[#This Row],[Data de Entrada]])</f>
        <v>1</v>
      </c>
      <c r="K87" s="5">
        <f ca="1">IF(Tabela1[[#This Row],[Tempo de Entrega]]&gt;Tabela1[[#This Row],[SLA]],1,0)</f>
        <v>0</v>
      </c>
    </row>
    <row r="88" spans="1:11" x14ac:dyDescent="0.25">
      <c r="A88" s="2">
        <v>87</v>
      </c>
      <c r="B88" s="1" t="s">
        <v>18</v>
      </c>
      <c r="C88" s="1" t="s">
        <v>46</v>
      </c>
      <c r="D88" t="s">
        <v>2</v>
      </c>
      <c r="E88" s="1" t="s">
        <v>7</v>
      </c>
      <c r="F88" s="1" t="s">
        <v>13</v>
      </c>
      <c r="G88" s="1">
        <v>45012</v>
      </c>
      <c r="H88" s="1"/>
      <c r="I88" s="5">
        <f>VLOOKUP(Tabela1[[#This Row],[Descrição da Demanda]],SLA!$A$1:$B$30,2,FALSE)</f>
        <v>8</v>
      </c>
      <c r="J88" s="2">
        <f ca="1">IF(Tabela1[[#This Row],[Data de Entrega]]="",TODAY()-Tabela1[[#This Row],[Data de Entrada]],Tabela1[[#This Row],[Data de Entrega]]-Tabela1[[#This Row],[Data de Entrada]])</f>
        <v>17</v>
      </c>
      <c r="K88" s="5">
        <f ca="1">IF(Tabela1[[#This Row],[Tempo de Entrega]]&gt;Tabela1[[#This Row],[SLA]],1,0)</f>
        <v>1</v>
      </c>
    </row>
    <row r="89" spans="1:11" x14ac:dyDescent="0.25">
      <c r="A89" s="2">
        <v>88</v>
      </c>
      <c r="B89" s="1" t="s">
        <v>74</v>
      </c>
      <c r="C89" s="1" t="s">
        <v>68</v>
      </c>
      <c r="D89" t="s">
        <v>32</v>
      </c>
      <c r="E89" s="1" t="s">
        <v>8</v>
      </c>
      <c r="F89" s="1" t="s">
        <v>12</v>
      </c>
      <c r="G89" s="1">
        <v>45011</v>
      </c>
      <c r="H89" s="1">
        <v>45012</v>
      </c>
      <c r="I89" s="5">
        <f>VLOOKUP(Tabela1[[#This Row],[Descrição da Demanda]],SLA!$A$1:$B$30,2,FALSE)</f>
        <v>8</v>
      </c>
      <c r="J89" s="2">
        <f ca="1">IF(Tabela1[[#This Row],[Data de Entrega]]="",TODAY()-Tabela1[[#This Row],[Data de Entrada]],Tabela1[[#This Row],[Data de Entrega]]-Tabela1[[#This Row],[Data de Entrada]])</f>
        <v>1</v>
      </c>
      <c r="K89" s="5">
        <f ca="1">IF(Tabela1[[#This Row],[Tempo de Entrega]]&gt;Tabela1[[#This Row],[SLA]],1,0)</f>
        <v>0</v>
      </c>
    </row>
    <row r="90" spans="1:11" x14ac:dyDescent="0.25">
      <c r="A90" s="2">
        <v>89</v>
      </c>
      <c r="B90" s="1" t="s">
        <v>74</v>
      </c>
      <c r="C90" s="1" t="s">
        <v>69</v>
      </c>
      <c r="D90" t="s">
        <v>24</v>
      </c>
      <c r="E90" s="1" t="s">
        <v>7</v>
      </c>
      <c r="F90" s="1" t="s">
        <v>13</v>
      </c>
      <c r="G90" s="1">
        <v>45012</v>
      </c>
      <c r="H90" s="1"/>
      <c r="I90" s="5">
        <f>VLOOKUP(Tabela1[[#This Row],[Descrição da Demanda]],SLA!$A$1:$B$30,2,FALSE)</f>
        <v>7</v>
      </c>
      <c r="J90" s="2">
        <f ca="1">IF(Tabela1[[#This Row],[Data de Entrega]]="",TODAY()-Tabela1[[#This Row],[Data de Entrada]],Tabela1[[#This Row],[Data de Entrega]]-Tabela1[[#This Row],[Data de Entrada]])</f>
        <v>17</v>
      </c>
      <c r="K90" s="5">
        <f ca="1">IF(Tabela1[[#This Row],[Tempo de Entrega]]&gt;Tabela1[[#This Row],[SLA]],1,0)</f>
        <v>1</v>
      </c>
    </row>
    <row r="91" spans="1:11" x14ac:dyDescent="0.25">
      <c r="A91" s="2">
        <v>90</v>
      </c>
      <c r="B91" s="1" t="s">
        <v>74</v>
      </c>
      <c r="C91" s="1" t="s">
        <v>46</v>
      </c>
      <c r="D91" t="s">
        <v>33</v>
      </c>
      <c r="E91" s="1" t="s">
        <v>7</v>
      </c>
      <c r="F91" s="1" t="s">
        <v>13</v>
      </c>
      <c r="G91" s="1">
        <v>45006</v>
      </c>
      <c r="H91" s="1"/>
      <c r="I91" s="5">
        <f>VLOOKUP(Tabela1[[#This Row],[Descrição da Demanda]],SLA!$A$1:$B$30,2,FALSE)</f>
        <v>6</v>
      </c>
      <c r="J91" s="2">
        <f ca="1">IF(Tabela1[[#This Row],[Data de Entrega]]="",TODAY()-Tabela1[[#This Row],[Data de Entrada]],Tabela1[[#This Row],[Data de Entrega]]-Tabela1[[#This Row],[Data de Entrada]])</f>
        <v>23</v>
      </c>
      <c r="K91" s="5">
        <f ca="1">IF(Tabela1[[#This Row],[Tempo de Entrega]]&gt;Tabela1[[#This Row],[SLA]],1,0)</f>
        <v>1</v>
      </c>
    </row>
    <row r="92" spans="1:11" x14ac:dyDescent="0.25">
      <c r="A92" s="2">
        <v>91</v>
      </c>
      <c r="B92" s="1" t="s">
        <v>18</v>
      </c>
      <c r="C92" s="1" t="s">
        <v>45</v>
      </c>
      <c r="D92" t="s">
        <v>28</v>
      </c>
      <c r="E92" s="1" t="s">
        <v>7</v>
      </c>
      <c r="F92" s="1" t="s">
        <v>13</v>
      </c>
      <c r="G92" s="1">
        <v>45025</v>
      </c>
      <c r="H92" s="1"/>
      <c r="I92" s="5">
        <f>VLOOKUP(Tabela1[[#This Row],[Descrição da Demanda]],SLA!$A$1:$B$30,2,FALSE)</f>
        <v>6</v>
      </c>
      <c r="J92" s="2">
        <f ca="1">IF(Tabela1[[#This Row],[Data de Entrega]]="",TODAY()-Tabela1[[#This Row],[Data de Entrada]],Tabela1[[#This Row],[Data de Entrega]]-Tabela1[[#This Row],[Data de Entrada]])</f>
        <v>4</v>
      </c>
      <c r="K92" s="5">
        <f ca="1">IF(Tabela1[[#This Row],[Tempo de Entrega]]&gt;Tabela1[[#This Row],[SLA]],1,0)</f>
        <v>0</v>
      </c>
    </row>
    <row r="93" spans="1:11" x14ac:dyDescent="0.25">
      <c r="A93" s="2">
        <v>92</v>
      </c>
      <c r="B93" s="1" t="s">
        <v>73</v>
      </c>
      <c r="C93" s="1" t="s">
        <v>45</v>
      </c>
      <c r="D93" t="s">
        <v>34</v>
      </c>
      <c r="E93" s="1" t="s">
        <v>7</v>
      </c>
      <c r="F93" s="1" t="s">
        <v>13</v>
      </c>
      <c r="G93" s="1">
        <v>45023</v>
      </c>
      <c r="H93" s="1"/>
      <c r="I93" s="5">
        <f>VLOOKUP(Tabela1[[#This Row],[Descrição da Demanda]],SLA!$A$1:$B$30,2,FALSE)</f>
        <v>6</v>
      </c>
      <c r="J93" s="2">
        <f ca="1">IF(Tabela1[[#This Row],[Data de Entrega]]="",TODAY()-Tabela1[[#This Row],[Data de Entrada]],Tabela1[[#This Row],[Data de Entrega]]-Tabela1[[#This Row],[Data de Entrada]])</f>
        <v>6</v>
      </c>
      <c r="K93" s="5">
        <f ca="1">IF(Tabela1[[#This Row],[Tempo de Entrega]]&gt;Tabela1[[#This Row],[SLA]],1,0)</f>
        <v>0</v>
      </c>
    </row>
    <row r="94" spans="1:11" x14ac:dyDescent="0.25">
      <c r="A94" s="2">
        <v>93</v>
      </c>
      <c r="B94" s="1" t="s">
        <v>73</v>
      </c>
      <c r="C94" s="1" t="s">
        <v>69</v>
      </c>
      <c r="D94" t="s">
        <v>37</v>
      </c>
      <c r="E94" s="1" t="s">
        <v>7</v>
      </c>
      <c r="F94" s="1" t="s">
        <v>13</v>
      </c>
      <c r="G94" s="1">
        <v>45026</v>
      </c>
      <c r="H94" s="1"/>
      <c r="I94" s="5">
        <f>VLOOKUP(Tabela1[[#This Row],[Descrição da Demanda]],SLA!$A$1:$B$30,2,FALSE)</f>
        <v>6</v>
      </c>
      <c r="J94" s="2">
        <f ca="1">IF(Tabela1[[#This Row],[Data de Entrega]]="",TODAY()-Tabela1[[#This Row],[Data de Entrada]],Tabela1[[#This Row],[Data de Entrega]]-Tabela1[[#This Row],[Data de Entrada]])</f>
        <v>3</v>
      </c>
      <c r="K94" s="5">
        <f ca="1">IF(Tabela1[[#This Row],[Tempo de Entrega]]&gt;Tabela1[[#This Row],[SLA]],1,0)</f>
        <v>0</v>
      </c>
    </row>
    <row r="95" spans="1:11" x14ac:dyDescent="0.25">
      <c r="A95" s="2">
        <v>94</v>
      </c>
      <c r="B95" s="1" t="s">
        <v>71</v>
      </c>
      <c r="C95" s="1" t="s">
        <v>76</v>
      </c>
      <c r="D95" t="s">
        <v>30</v>
      </c>
      <c r="E95" s="1" t="s">
        <v>8</v>
      </c>
      <c r="F95" s="1" t="s">
        <v>12</v>
      </c>
      <c r="G95" s="1">
        <v>44948</v>
      </c>
      <c r="H95" s="1">
        <v>44953</v>
      </c>
      <c r="I95" s="5">
        <f>VLOOKUP(Tabela1[[#This Row],[Descrição da Demanda]],SLA!$A$1:$B$30,2,FALSE)</f>
        <v>7</v>
      </c>
      <c r="J95" s="2">
        <f ca="1">IF(Tabela1[[#This Row],[Data de Entrega]]="",TODAY()-Tabela1[[#This Row],[Data de Entrada]],Tabela1[[#This Row],[Data de Entrega]]-Tabela1[[#This Row],[Data de Entrada]])</f>
        <v>5</v>
      </c>
      <c r="K95" s="5">
        <f ca="1">IF(Tabela1[[#This Row],[Tempo de Entrega]]&gt;Tabela1[[#This Row],[SLA]],1,0)</f>
        <v>0</v>
      </c>
    </row>
    <row r="96" spans="1:11" x14ac:dyDescent="0.25">
      <c r="A96" s="2">
        <v>95</v>
      </c>
      <c r="B96" s="1" t="s">
        <v>71</v>
      </c>
      <c r="C96" s="1" t="s">
        <v>76</v>
      </c>
      <c r="D96" t="s">
        <v>30</v>
      </c>
      <c r="E96" s="1" t="s">
        <v>8</v>
      </c>
      <c r="F96" s="1" t="s">
        <v>12</v>
      </c>
      <c r="G96" s="1">
        <v>45005</v>
      </c>
      <c r="H96" s="1">
        <v>45005</v>
      </c>
      <c r="I96" s="5">
        <f>VLOOKUP(Tabela1[[#This Row],[Descrição da Demanda]],SLA!$A$1:$B$30,2,FALSE)</f>
        <v>7</v>
      </c>
      <c r="J96" s="2">
        <f ca="1">IF(Tabela1[[#This Row],[Data de Entrega]]="",TODAY()-Tabela1[[#This Row],[Data de Entrada]],Tabela1[[#This Row],[Data de Entrega]]-Tabela1[[#This Row],[Data de Entrada]])</f>
        <v>0</v>
      </c>
      <c r="K96" s="5">
        <f ca="1">IF(Tabela1[[#This Row],[Tempo de Entrega]]&gt;Tabela1[[#This Row],[SLA]],1,0)</f>
        <v>0</v>
      </c>
    </row>
    <row r="97" spans="1:11" x14ac:dyDescent="0.25">
      <c r="A97" s="2">
        <v>96</v>
      </c>
      <c r="B97" s="1" t="s">
        <v>74</v>
      </c>
      <c r="C97" s="1" t="s">
        <v>68</v>
      </c>
      <c r="D97" t="s">
        <v>9</v>
      </c>
      <c r="E97" s="1" t="s">
        <v>8</v>
      </c>
      <c r="F97" s="1" t="s">
        <v>12</v>
      </c>
      <c r="G97" s="1">
        <v>45014</v>
      </c>
      <c r="H97" s="1">
        <v>45014</v>
      </c>
      <c r="I97" s="5">
        <f>VLOOKUP(Tabela1[[#This Row],[Descrição da Demanda]],SLA!$A$1:$B$30,2,FALSE)</f>
        <v>6</v>
      </c>
      <c r="J97" s="2">
        <f ca="1">IF(Tabela1[[#This Row],[Data de Entrega]]="",TODAY()-Tabela1[[#This Row],[Data de Entrada]],Tabela1[[#This Row],[Data de Entrega]]-Tabela1[[#This Row],[Data de Entrada]])</f>
        <v>0</v>
      </c>
      <c r="K97" s="5">
        <f ca="1">IF(Tabela1[[#This Row],[Tempo de Entrega]]&gt;Tabela1[[#This Row],[SLA]],1,0)</f>
        <v>0</v>
      </c>
    </row>
    <row r="98" spans="1:11" x14ac:dyDescent="0.25">
      <c r="A98" s="2">
        <v>97</v>
      </c>
      <c r="B98" s="1" t="s">
        <v>18</v>
      </c>
      <c r="C98" s="1" t="s">
        <v>46</v>
      </c>
      <c r="D98" t="s">
        <v>43</v>
      </c>
      <c r="E98" s="1" t="s">
        <v>8</v>
      </c>
      <c r="F98" s="1" t="s">
        <v>12</v>
      </c>
      <c r="G98" s="1">
        <v>45011</v>
      </c>
      <c r="H98" s="1">
        <v>45011</v>
      </c>
      <c r="I98" s="5">
        <f>VLOOKUP(Tabela1[[#This Row],[Descrição da Demanda]],SLA!$A$1:$B$30,2,FALSE)</f>
        <v>3</v>
      </c>
      <c r="J98" s="2">
        <f ca="1">IF(Tabela1[[#This Row],[Data de Entrega]]="",TODAY()-Tabela1[[#This Row],[Data de Entrada]],Tabela1[[#This Row],[Data de Entrega]]-Tabela1[[#This Row],[Data de Entrada]])</f>
        <v>0</v>
      </c>
      <c r="K98" s="5">
        <f ca="1">IF(Tabela1[[#This Row],[Tempo de Entrega]]&gt;Tabela1[[#This Row],[SLA]],1,0)</f>
        <v>0</v>
      </c>
    </row>
    <row r="99" spans="1:11" x14ac:dyDescent="0.25">
      <c r="A99" s="2">
        <v>98</v>
      </c>
      <c r="B99" s="1" t="s">
        <v>18</v>
      </c>
      <c r="C99" s="1" t="s">
        <v>68</v>
      </c>
      <c r="D99" t="s">
        <v>16</v>
      </c>
      <c r="E99" s="1" t="s">
        <v>8</v>
      </c>
      <c r="F99" s="1" t="s">
        <v>12</v>
      </c>
      <c r="G99" s="1">
        <v>45010</v>
      </c>
      <c r="H99" s="1">
        <v>45010</v>
      </c>
      <c r="I99" s="5">
        <f>VLOOKUP(Tabela1[[#This Row],[Descrição da Demanda]],SLA!$A$1:$B$30,2,FALSE)</f>
        <v>6</v>
      </c>
      <c r="J99" s="2">
        <f ca="1">IF(Tabela1[[#This Row],[Data de Entrega]]="",TODAY()-Tabela1[[#This Row],[Data de Entrada]],Tabela1[[#This Row],[Data de Entrega]]-Tabela1[[#This Row],[Data de Entrada]])</f>
        <v>0</v>
      </c>
      <c r="K99" s="5">
        <f ca="1">IF(Tabela1[[#This Row],[Tempo de Entrega]]&gt;Tabela1[[#This Row],[SLA]],1,0)</f>
        <v>0</v>
      </c>
    </row>
    <row r="100" spans="1:11" x14ac:dyDescent="0.25">
      <c r="A100" s="2">
        <v>99</v>
      </c>
      <c r="B100" s="1" t="s">
        <v>71</v>
      </c>
      <c r="C100" s="1" t="s">
        <v>68</v>
      </c>
      <c r="D100" t="s">
        <v>30</v>
      </c>
      <c r="E100" s="1" t="s">
        <v>8</v>
      </c>
      <c r="F100" s="1" t="s">
        <v>12</v>
      </c>
      <c r="G100" s="1">
        <v>45014</v>
      </c>
      <c r="H100" s="1">
        <v>45014</v>
      </c>
      <c r="I100" s="5">
        <f>VLOOKUP(Tabela1[[#This Row],[Descrição da Demanda]],SLA!$A$1:$B$30,2,FALSE)</f>
        <v>7</v>
      </c>
      <c r="J100" s="2">
        <f ca="1">IF(Tabela1[[#This Row],[Data de Entrega]]="",TODAY()-Tabela1[[#This Row],[Data de Entrada]],Tabela1[[#This Row],[Data de Entrega]]-Tabela1[[#This Row],[Data de Entrada]])</f>
        <v>0</v>
      </c>
      <c r="K100" s="5">
        <f ca="1">IF(Tabela1[[#This Row],[Tempo de Entrega]]&gt;Tabela1[[#This Row],[SLA]],1,0)</f>
        <v>0</v>
      </c>
    </row>
    <row r="101" spans="1:11" x14ac:dyDescent="0.25">
      <c r="A101" s="2">
        <v>100</v>
      </c>
      <c r="B101" s="1" t="s">
        <v>18</v>
      </c>
      <c r="C101" s="1" t="s">
        <v>69</v>
      </c>
      <c r="D101" t="s">
        <v>16</v>
      </c>
      <c r="E101" s="1" t="s">
        <v>8</v>
      </c>
      <c r="F101" s="1" t="s">
        <v>12</v>
      </c>
      <c r="G101" s="1">
        <v>45026</v>
      </c>
      <c r="H101" s="1">
        <v>45026</v>
      </c>
      <c r="I101" s="5">
        <f>VLOOKUP(Tabela1[[#This Row],[Descrição da Demanda]],SLA!$A$1:$B$30,2,FALSE)</f>
        <v>6</v>
      </c>
      <c r="J101" s="2">
        <f ca="1">IF(Tabela1[[#This Row],[Data de Entrega]]="",TODAY()-Tabela1[[#This Row],[Data de Entrada]],Tabela1[[#This Row],[Data de Entrega]]-Tabela1[[#This Row],[Data de Entrada]])</f>
        <v>0</v>
      </c>
      <c r="K101" s="5">
        <f ca="1">IF(Tabela1[[#This Row],[Tempo de Entrega]]&gt;Tabela1[[#This Row],[SLA]],1,0)</f>
        <v>0</v>
      </c>
    </row>
    <row r="102" spans="1:11" x14ac:dyDescent="0.25">
      <c r="A102" s="2">
        <v>101</v>
      </c>
      <c r="B102" s="1" t="s">
        <v>72</v>
      </c>
      <c r="C102" s="1" t="s">
        <v>68</v>
      </c>
      <c r="D102" t="s">
        <v>31</v>
      </c>
      <c r="E102" s="1" t="s">
        <v>8</v>
      </c>
      <c r="F102" s="1" t="s">
        <v>12</v>
      </c>
      <c r="G102" s="1">
        <v>44932</v>
      </c>
      <c r="H102" s="1">
        <v>44941</v>
      </c>
      <c r="I102" s="5">
        <f>VLOOKUP(Tabela1[[#This Row],[Descrição da Demanda]],SLA!$A$1:$B$30,2,FALSE)</f>
        <v>6</v>
      </c>
      <c r="J102" s="2">
        <f ca="1">IF(Tabela1[[#This Row],[Data de Entrega]]="",TODAY()-Tabela1[[#This Row],[Data de Entrada]],Tabela1[[#This Row],[Data de Entrega]]-Tabela1[[#This Row],[Data de Entrada]])</f>
        <v>9</v>
      </c>
      <c r="K102" s="5">
        <f ca="1">IF(Tabela1[[#This Row],[Tempo de Entrega]]&gt;Tabela1[[#This Row],[SLA]],1,0)</f>
        <v>1</v>
      </c>
    </row>
    <row r="103" spans="1:11" x14ac:dyDescent="0.25">
      <c r="A103" s="2">
        <v>102</v>
      </c>
      <c r="B103" s="1" t="s">
        <v>18</v>
      </c>
      <c r="C103" s="1" t="s">
        <v>70</v>
      </c>
      <c r="D103" t="s">
        <v>20</v>
      </c>
      <c r="E103" s="1" t="s">
        <v>8</v>
      </c>
      <c r="F103" s="1" t="s">
        <v>12</v>
      </c>
      <c r="G103" s="1">
        <v>45023</v>
      </c>
      <c r="H103" s="1">
        <v>45023</v>
      </c>
      <c r="I103" s="5">
        <f>VLOOKUP(Tabela1[[#This Row],[Descrição da Demanda]],SLA!$A$1:$B$30,2,FALSE)</f>
        <v>6</v>
      </c>
      <c r="J103" s="2">
        <f ca="1">IF(Tabela1[[#This Row],[Data de Entrega]]="",TODAY()-Tabela1[[#This Row],[Data de Entrada]],Tabela1[[#This Row],[Data de Entrega]]-Tabela1[[#This Row],[Data de Entrada]])</f>
        <v>0</v>
      </c>
      <c r="K103" s="5">
        <f ca="1">IF(Tabela1[[#This Row],[Tempo de Entrega]]&gt;Tabela1[[#This Row],[SLA]],1,0)</f>
        <v>0</v>
      </c>
    </row>
    <row r="104" spans="1:11" x14ac:dyDescent="0.25">
      <c r="A104" s="2">
        <v>103</v>
      </c>
      <c r="B104" s="1" t="s">
        <v>18</v>
      </c>
      <c r="C104" s="1" t="s">
        <v>68</v>
      </c>
      <c r="D104" t="s">
        <v>22</v>
      </c>
      <c r="E104" s="1" t="s">
        <v>8</v>
      </c>
      <c r="F104" s="1" t="s">
        <v>12</v>
      </c>
      <c r="G104" s="1">
        <v>45018</v>
      </c>
      <c r="H104" s="1">
        <v>45018</v>
      </c>
      <c r="I104" s="5">
        <f>VLOOKUP(Tabela1[[#This Row],[Descrição da Demanda]],SLA!$A$1:$B$30,2,FALSE)</f>
        <v>6</v>
      </c>
      <c r="J104" s="2">
        <f ca="1">IF(Tabela1[[#This Row],[Data de Entrega]]="",TODAY()-Tabela1[[#This Row],[Data de Entrada]],Tabela1[[#This Row],[Data de Entrega]]-Tabela1[[#This Row],[Data de Entrada]])</f>
        <v>0</v>
      </c>
      <c r="K104" s="5">
        <f ca="1">IF(Tabela1[[#This Row],[Tempo de Entrega]]&gt;Tabela1[[#This Row],[SLA]],1,0)</f>
        <v>0</v>
      </c>
    </row>
    <row r="105" spans="1:11" x14ac:dyDescent="0.25">
      <c r="A105" s="2">
        <v>104</v>
      </c>
      <c r="B105" s="1" t="s">
        <v>18</v>
      </c>
      <c r="C105" s="1" t="s">
        <v>70</v>
      </c>
      <c r="D105" t="s">
        <v>21</v>
      </c>
      <c r="E105" s="1" t="s">
        <v>8</v>
      </c>
      <c r="F105" s="1" t="s">
        <v>12</v>
      </c>
      <c r="G105" s="1">
        <v>45021</v>
      </c>
      <c r="H105" s="1">
        <v>45021</v>
      </c>
      <c r="I105" s="5">
        <f>VLOOKUP(Tabela1[[#This Row],[Descrição da Demanda]],SLA!$A$1:$B$30,2,FALSE)</f>
        <v>6</v>
      </c>
      <c r="J105" s="2">
        <f ca="1">IF(Tabela1[[#This Row],[Data de Entrega]]="",TODAY()-Tabela1[[#This Row],[Data de Entrada]],Tabela1[[#This Row],[Data de Entrega]]-Tabela1[[#This Row],[Data de Entrada]])</f>
        <v>0</v>
      </c>
      <c r="K105" s="5">
        <f ca="1">IF(Tabela1[[#This Row],[Tempo de Entrega]]&gt;Tabela1[[#This Row],[SLA]],1,0)</f>
        <v>0</v>
      </c>
    </row>
    <row r="106" spans="1:11" x14ac:dyDescent="0.25">
      <c r="A106" s="2">
        <v>105</v>
      </c>
      <c r="B106" s="1" t="s">
        <v>75</v>
      </c>
      <c r="C106" s="1" t="s">
        <v>70</v>
      </c>
      <c r="D106" t="s">
        <v>23</v>
      </c>
      <c r="E106" s="1" t="s">
        <v>8</v>
      </c>
      <c r="F106" s="1" t="s">
        <v>12</v>
      </c>
      <c r="G106" s="1">
        <v>45009</v>
      </c>
      <c r="H106" s="1">
        <v>45009</v>
      </c>
      <c r="I106" s="5">
        <f>VLOOKUP(Tabela1[[#This Row],[Descrição da Demanda]],SLA!$A$1:$B$30,2,FALSE)</f>
        <v>8</v>
      </c>
      <c r="J106" s="2">
        <f ca="1">IF(Tabela1[[#This Row],[Data de Entrega]]="",TODAY()-Tabela1[[#This Row],[Data de Entrada]],Tabela1[[#This Row],[Data de Entrega]]-Tabela1[[#This Row],[Data de Entrada]])</f>
        <v>0</v>
      </c>
      <c r="K106" s="5">
        <f ca="1">IF(Tabela1[[#This Row],[Tempo de Entrega]]&gt;Tabela1[[#This Row],[SLA]],1,0)</f>
        <v>0</v>
      </c>
    </row>
    <row r="107" spans="1:11" x14ac:dyDescent="0.25">
      <c r="A107" s="2">
        <v>106</v>
      </c>
      <c r="B107" s="1" t="s">
        <v>71</v>
      </c>
      <c r="C107" s="1" t="s">
        <v>76</v>
      </c>
      <c r="D107" t="s">
        <v>3</v>
      </c>
      <c r="E107" s="1" t="s">
        <v>8</v>
      </c>
      <c r="F107" s="1" t="s">
        <v>12</v>
      </c>
      <c r="G107" s="1">
        <v>45025</v>
      </c>
      <c r="H107" s="1">
        <v>45025</v>
      </c>
      <c r="I107" s="5">
        <f>VLOOKUP(Tabela1[[#This Row],[Descrição da Demanda]],SLA!$A$1:$B$30,2,FALSE)</f>
        <v>6</v>
      </c>
      <c r="J107" s="2">
        <f ca="1">IF(Tabela1[[#This Row],[Data de Entrega]]="",TODAY()-Tabela1[[#This Row],[Data de Entrada]],Tabela1[[#This Row],[Data de Entrega]]-Tabela1[[#This Row],[Data de Entrada]])</f>
        <v>0</v>
      </c>
      <c r="K107" s="5">
        <f ca="1">IF(Tabela1[[#This Row],[Tempo de Entrega]]&gt;Tabela1[[#This Row],[SLA]],1,0)</f>
        <v>0</v>
      </c>
    </row>
    <row r="108" spans="1:11" x14ac:dyDescent="0.25">
      <c r="A108" s="2">
        <v>107</v>
      </c>
      <c r="B108" s="1" t="s">
        <v>74</v>
      </c>
      <c r="C108" s="1" t="s">
        <v>46</v>
      </c>
      <c r="D108" t="s">
        <v>32</v>
      </c>
      <c r="E108" s="1" t="s">
        <v>8</v>
      </c>
      <c r="F108" s="1" t="s">
        <v>12</v>
      </c>
      <c r="G108" s="1">
        <v>45008</v>
      </c>
      <c r="H108" s="1">
        <v>45008</v>
      </c>
      <c r="I108" s="5">
        <f>VLOOKUP(Tabela1[[#This Row],[Descrição da Demanda]],SLA!$A$1:$B$30,2,FALSE)</f>
        <v>8</v>
      </c>
      <c r="J108" s="2">
        <f ca="1">IF(Tabela1[[#This Row],[Data de Entrega]]="",TODAY()-Tabela1[[#This Row],[Data de Entrada]],Tabela1[[#This Row],[Data de Entrega]]-Tabela1[[#This Row],[Data de Entrada]])</f>
        <v>0</v>
      </c>
      <c r="K108" s="5">
        <f ca="1">IF(Tabela1[[#This Row],[Tempo de Entrega]]&gt;Tabela1[[#This Row],[SLA]],1,0)</f>
        <v>0</v>
      </c>
    </row>
    <row r="109" spans="1:11" x14ac:dyDescent="0.25">
      <c r="A109" s="2">
        <v>108</v>
      </c>
      <c r="B109" s="1" t="s">
        <v>71</v>
      </c>
      <c r="C109" s="1" t="s">
        <v>46</v>
      </c>
      <c r="D109" t="s">
        <v>30</v>
      </c>
      <c r="E109" s="1" t="s">
        <v>8</v>
      </c>
      <c r="F109" s="1" t="s">
        <v>12</v>
      </c>
      <c r="G109" s="1">
        <v>45025</v>
      </c>
      <c r="H109" s="1">
        <v>45025</v>
      </c>
      <c r="I109" s="5">
        <f>VLOOKUP(Tabela1[[#This Row],[Descrição da Demanda]],SLA!$A$1:$B$30,2,FALSE)</f>
        <v>7</v>
      </c>
      <c r="J109" s="2">
        <f ca="1">IF(Tabela1[[#This Row],[Data de Entrega]]="",TODAY()-Tabela1[[#This Row],[Data de Entrada]],Tabela1[[#This Row],[Data de Entrega]]-Tabela1[[#This Row],[Data de Entrada]])</f>
        <v>0</v>
      </c>
      <c r="K109" s="5">
        <f ca="1">IF(Tabela1[[#This Row],[Tempo de Entrega]]&gt;Tabela1[[#This Row],[SLA]],1,0)</f>
        <v>0</v>
      </c>
    </row>
    <row r="110" spans="1:11" x14ac:dyDescent="0.25">
      <c r="A110" s="2">
        <v>109</v>
      </c>
      <c r="B110" s="1" t="s">
        <v>74</v>
      </c>
      <c r="C110" s="1" t="s">
        <v>76</v>
      </c>
      <c r="D110" t="s">
        <v>33</v>
      </c>
      <c r="E110" s="1" t="s">
        <v>8</v>
      </c>
      <c r="F110" s="1" t="s">
        <v>12</v>
      </c>
      <c r="G110" s="1">
        <v>45006</v>
      </c>
      <c r="H110" s="1">
        <v>45011</v>
      </c>
      <c r="I110" s="5">
        <f>VLOOKUP(Tabela1[[#This Row],[Descrição da Demanda]],SLA!$A$1:$B$30,2,FALSE)</f>
        <v>6</v>
      </c>
      <c r="J110" s="2">
        <f ca="1">IF(Tabela1[[#This Row],[Data de Entrega]]="",TODAY()-Tabela1[[#This Row],[Data de Entrada]],Tabela1[[#This Row],[Data de Entrega]]-Tabela1[[#This Row],[Data de Entrada]])</f>
        <v>5</v>
      </c>
      <c r="K110" s="5">
        <f ca="1">IF(Tabela1[[#This Row],[Tempo de Entrega]]&gt;Tabela1[[#This Row],[SLA]],1,0)</f>
        <v>0</v>
      </c>
    </row>
    <row r="111" spans="1:11" x14ac:dyDescent="0.25">
      <c r="A111" s="2">
        <v>110</v>
      </c>
      <c r="B111" s="1" t="s">
        <v>18</v>
      </c>
      <c r="C111" s="1" t="s">
        <v>69</v>
      </c>
      <c r="D111" t="s">
        <v>16</v>
      </c>
      <c r="E111" s="1" t="s">
        <v>7</v>
      </c>
      <c r="F111" s="1" t="s">
        <v>13</v>
      </c>
      <c r="G111" s="1">
        <v>45011</v>
      </c>
      <c r="H111" s="1"/>
      <c r="I111" s="5">
        <f>VLOOKUP(Tabela1[[#This Row],[Descrição da Demanda]],SLA!$A$1:$B$30,2,FALSE)</f>
        <v>6</v>
      </c>
      <c r="J111" s="2">
        <f ca="1">IF(Tabela1[[#This Row],[Data de Entrega]]="",TODAY()-Tabela1[[#This Row],[Data de Entrada]],Tabela1[[#This Row],[Data de Entrega]]-Tabela1[[#This Row],[Data de Entrada]])</f>
        <v>18</v>
      </c>
      <c r="K111" s="5">
        <f ca="1">IF(Tabela1[[#This Row],[Tempo de Entrega]]&gt;Tabela1[[#This Row],[SLA]],1,0)</f>
        <v>1</v>
      </c>
    </row>
    <row r="112" spans="1:11" x14ac:dyDescent="0.25">
      <c r="A112" s="2">
        <v>111</v>
      </c>
      <c r="B112" s="1" t="s">
        <v>18</v>
      </c>
      <c r="C112" s="1" t="s">
        <v>45</v>
      </c>
      <c r="D112" t="s">
        <v>27</v>
      </c>
      <c r="E112" s="1" t="s">
        <v>7</v>
      </c>
      <c r="F112" s="1" t="s">
        <v>13</v>
      </c>
      <c r="G112" s="1">
        <v>45022</v>
      </c>
      <c r="H112" s="1"/>
      <c r="I112" s="5">
        <f>VLOOKUP(Tabela1[[#This Row],[Descrição da Demanda]],SLA!$A$1:$B$30,2,FALSE)</f>
        <v>5</v>
      </c>
      <c r="J112" s="2">
        <f ca="1">IF(Tabela1[[#This Row],[Data de Entrega]]="",TODAY()-Tabela1[[#This Row],[Data de Entrada]],Tabela1[[#This Row],[Data de Entrega]]-Tabela1[[#This Row],[Data de Entrada]])</f>
        <v>7</v>
      </c>
      <c r="K112" s="5">
        <f ca="1">IF(Tabela1[[#This Row],[Tempo de Entrega]]&gt;Tabela1[[#This Row],[SLA]],1,0)</f>
        <v>1</v>
      </c>
    </row>
    <row r="113" spans="1:11" x14ac:dyDescent="0.25">
      <c r="A113" s="2">
        <v>112</v>
      </c>
      <c r="B113" s="1" t="s">
        <v>73</v>
      </c>
      <c r="C113" s="1" t="s">
        <v>70</v>
      </c>
      <c r="D113" t="s">
        <v>35</v>
      </c>
      <c r="E113" s="1" t="s">
        <v>8</v>
      </c>
      <c r="F113" s="1" t="s">
        <v>12</v>
      </c>
      <c r="G113" s="1">
        <v>44962</v>
      </c>
      <c r="H113" s="1">
        <v>44966</v>
      </c>
      <c r="I113" s="5">
        <f>VLOOKUP(Tabela1[[#This Row],[Descrição da Demanda]],SLA!$A$1:$B$30,2,FALSE)</f>
        <v>6</v>
      </c>
      <c r="J113" s="2">
        <f ca="1">IF(Tabela1[[#This Row],[Data de Entrega]]="",TODAY()-Tabela1[[#This Row],[Data de Entrada]],Tabela1[[#This Row],[Data de Entrega]]-Tabela1[[#This Row],[Data de Entrada]])</f>
        <v>4</v>
      </c>
      <c r="K113" s="5">
        <f ca="1">IF(Tabela1[[#This Row],[Tempo de Entrega]]&gt;Tabela1[[#This Row],[SLA]],1,0)</f>
        <v>0</v>
      </c>
    </row>
    <row r="114" spans="1:11" x14ac:dyDescent="0.25">
      <c r="A114" s="2">
        <v>113</v>
      </c>
      <c r="B114" s="1" t="s">
        <v>73</v>
      </c>
      <c r="C114" s="1" t="s">
        <v>68</v>
      </c>
      <c r="D114" t="s">
        <v>36</v>
      </c>
      <c r="E114" s="1" t="s">
        <v>7</v>
      </c>
      <c r="F114" s="1" t="s">
        <v>13</v>
      </c>
      <c r="G114" s="1">
        <v>45007</v>
      </c>
      <c r="H114" s="1"/>
      <c r="I114" s="5">
        <f>VLOOKUP(Tabela1[[#This Row],[Descrição da Demanda]],SLA!$A$1:$B$30,2,FALSE)</f>
        <v>6</v>
      </c>
      <c r="J114" s="2">
        <f ca="1">IF(Tabela1[[#This Row],[Data de Entrega]]="",TODAY()-Tabela1[[#This Row],[Data de Entrada]],Tabela1[[#This Row],[Data de Entrega]]-Tabela1[[#This Row],[Data de Entrada]])</f>
        <v>22</v>
      </c>
      <c r="K114" s="5">
        <f ca="1">IF(Tabela1[[#This Row],[Tempo de Entrega]]&gt;Tabela1[[#This Row],[SLA]],1,0)</f>
        <v>1</v>
      </c>
    </row>
    <row r="115" spans="1:11" x14ac:dyDescent="0.25">
      <c r="A115" s="2">
        <v>114</v>
      </c>
      <c r="B115" s="1" t="s">
        <v>71</v>
      </c>
      <c r="C115" s="1" t="s">
        <v>46</v>
      </c>
      <c r="D115" t="s">
        <v>30</v>
      </c>
      <c r="E115" s="1" t="s">
        <v>8</v>
      </c>
      <c r="F115" s="1" t="s">
        <v>12</v>
      </c>
      <c r="G115" s="1">
        <v>45001</v>
      </c>
      <c r="H115" s="1">
        <v>45004</v>
      </c>
      <c r="I115" s="5">
        <f>VLOOKUP(Tabela1[[#This Row],[Descrição da Demanda]],SLA!$A$1:$B$30,2,FALSE)</f>
        <v>7</v>
      </c>
      <c r="J115" s="2">
        <f ca="1">IF(Tabela1[[#This Row],[Data de Entrega]]="",TODAY()-Tabela1[[#This Row],[Data de Entrada]],Tabela1[[#This Row],[Data de Entrega]]-Tabela1[[#This Row],[Data de Entrada]])</f>
        <v>3</v>
      </c>
      <c r="K115" s="5">
        <f ca="1">IF(Tabela1[[#This Row],[Tempo de Entrega]]&gt;Tabela1[[#This Row],[SLA]],1,0)</f>
        <v>0</v>
      </c>
    </row>
    <row r="116" spans="1:11" x14ac:dyDescent="0.25">
      <c r="A116" s="2">
        <v>115</v>
      </c>
      <c r="B116" s="1" t="s">
        <v>18</v>
      </c>
      <c r="C116" s="1" t="s">
        <v>46</v>
      </c>
      <c r="D116" t="s">
        <v>43</v>
      </c>
      <c r="E116" s="1" t="s">
        <v>7</v>
      </c>
      <c r="F116" s="1" t="s">
        <v>13</v>
      </c>
      <c r="G116" s="1">
        <v>45018</v>
      </c>
      <c r="H116" s="1"/>
      <c r="I116" s="5">
        <f>VLOOKUP(Tabela1[[#This Row],[Descrição da Demanda]],SLA!$A$1:$B$30,2,FALSE)</f>
        <v>3</v>
      </c>
      <c r="J116" s="2">
        <f ca="1">IF(Tabela1[[#This Row],[Data de Entrega]]="",TODAY()-Tabela1[[#This Row],[Data de Entrada]],Tabela1[[#This Row],[Data de Entrega]]-Tabela1[[#This Row],[Data de Entrada]])</f>
        <v>11</v>
      </c>
      <c r="K116" s="5">
        <f ca="1">IF(Tabela1[[#This Row],[Tempo de Entrega]]&gt;Tabela1[[#This Row],[SLA]],1,0)</f>
        <v>1</v>
      </c>
    </row>
    <row r="117" spans="1:11" x14ac:dyDescent="0.25">
      <c r="A117" s="2">
        <v>116</v>
      </c>
      <c r="B117" s="1" t="s">
        <v>71</v>
      </c>
      <c r="C117" s="1" t="s">
        <v>68</v>
      </c>
      <c r="D117" t="s">
        <v>30</v>
      </c>
      <c r="E117" s="1" t="s">
        <v>7</v>
      </c>
      <c r="F117" s="1" t="s">
        <v>13</v>
      </c>
      <c r="G117" s="1">
        <v>45024</v>
      </c>
      <c r="H117" s="1"/>
      <c r="I117" s="5">
        <f>VLOOKUP(Tabela1[[#This Row],[Descrição da Demanda]],SLA!$A$1:$B$30,2,FALSE)</f>
        <v>7</v>
      </c>
      <c r="J117" s="2">
        <f ca="1">IF(Tabela1[[#This Row],[Data de Entrega]]="",TODAY()-Tabela1[[#This Row],[Data de Entrada]],Tabela1[[#This Row],[Data de Entrega]]-Tabela1[[#This Row],[Data de Entrada]])</f>
        <v>5</v>
      </c>
      <c r="K117" s="5">
        <f ca="1">IF(Tabela1[[#This Row],[Tempo de Entrega]]&gt;Tabela1[[#This Row],[SLA]],1,0)</f>
        <v>0</v>
      </c>
    </row>
    <row r="118" spans="1:11" x14ac:dyDescent="0.25">
      <c r="A118" s="2">
        <v>117</v>
      </c>
      <c r="B118" s="1" t="s">
        <v>74</v>
      </c>
      <c r="C118" s="1" t="s">
        <v>76</v>
      </c>
      <c r="D118" t="s">
        <v>27</v>
      </c>
      <c r="E118" s="1" t="s">
        <v>7</v>
      </c>
      <c r="F118" s="1" t="s">
        <v>13</v>
      </c>
      <c r="G118" s="1">
        <v>45018</v>
      </c>
      <c r="H118" s="1"/>
      <c r="I118" s="5">
        <f>VLOOKUP(Tabela1[[#This Row],[Descrição da Demanda]],SLA!$A$1:$B$30,2,FALSE)</f>
        <v>5</v>
      </c>
      <c r="J118" s="2">
        <f ca="1">IF(Tabela1[[#This Row],[Data de Entrega]]="",TODAY()-Tabela1[[#This Row],[Data de Entrada]],Tabela1[[#This Row],[Data de Entrega]]-Tabela1[[#This Row],[Data de Entrada]])</f>
        <v>11</v>
      </c>
      <c r="K118" s="5">
        <f ca="1">IF(Tabela1[[#This Row],[Tempo de Entrega]]&gt;Tabela1[[#This Row],[SLA]],1,0)</f>
        <v>1</v>
      </c>
    </row>
    <row r="119" spans="1:11" x14ac:dyDescent="0.25">
      <c r="A119" s="2">
        <v>118</v>
      </c>
      <c r="B119" s="1" t="s">
        <v>18</v>
      </c>
      <c r="C119" s="1" t="s">
        <v>46</v>
      </c>
      <c r="D119" t="s">
        <v>16</v>
      </c>
      <c r="E119" s="1" t="s">
        <v>6</v>
      </c>
      <c r="F119" s="1" t="s">
        <v>13</v>
      </c>
      <c r="G119" s="1">
        <v>44965</v>
      </c>
      <c r="H119" s="1"/>
      <c r="I119" s="5">
        <f>VLOOKUP(Tabela1[[#This Row],[Descrição da Demanda]],SLA!$A$1:$B$30,2,FALSE)</f>
        <v>6</v>
      </c>
      <c r="J119" s="2">
        <f ca="1">IF(Tabela1[[#This Row],[Data de Entrega]]="",TODAY()-Tabela1[[#This Row],[Data de Entrada]],Tabela1[[#This Row],[Data de Entrega]]-Tabela1[[#This Row],[Data de Entrada]])</f>
        <v>64</v>
      </c>
      <c r="K119" s="5">
        <f ca="1">IF(Tabela1[[#This Row],[Tempo de Entrega]]&gt;Tabela1[[#This Row],[SLA]],1,0)</f>
        <v>1</v>
      </c>
    </row>
    <row r="120" spans="1:11" x14ac:dyDescent="0.25">
      <c r="A120" s="2">
        <v>119</v>
      </c>
      <c r="B120" s="1" t="s">
        <v>71</v>
      </c>
      <c r="C120" s="1" t="s">
        <v>45</v>
      </c>
      <c r="D120" t="s">
        <v>30</v>
      </c>
      <c r="E120" s="1" t="s">
        <v>8</v>
      </c>
      <c r="F120" s="1" t="s">
        <v>12</v>
      </c>
      <c r="G120" s="1">
        <v>44976</v>
      </c>
      <c r="H120" s="1">
        <v>44980</v>
      </c>
      <c r="I120" s="5">
        <f>VLOOKUP(Tabela1[[#This Row],[Descrição da Demanda]],SLA!$A$1:$B$30,2,FALSE)</f>
        <v>7</v>
      </c>
      <c r="J120" s="2">
        <f ca="1">IF(Tabela1[[#This Row],[Data de Entrega]]="",TODAY()-Tabela1[[#This Row],[Data de Entrada]],Tabela1[[#This Row],[Data de Entrega]]-Tabela1[[#This Row],[Data de Entrada]])</f>
        <v>4</v>
      </c>
      <c r="K120" s="5">
        <f ca="1">IF(Tabela1[[#This Row],[Tempo de Entrega]]&gt;Tabela1[[#This Row],[SLA]],1,0)</f>
        <v>0</v>
      </c>
    </row>
    <row r="121" spans="1:11" x14ac:dyDescent="0.25">
      <c r="A121" s="2">
        <v>120</v>
      </c>
      <c r="B121" s="1" t="s">
        <v>74</v>
      </c>
      <c r="C121" s="1" t="s">
        <v>68</v>
      </c>
      <c r="D121" t="s">
        <v>30</v>
      </c>
      <c r="E121" s="1" t="s">
        <v>7</v>
      </c>
      <c r="F121" s="1" t="s">
        <v>13</v>
      </c>
      <c r="G121" s="1">
        <v>45005</v>
      </c>
      <c r="H121" s="1"/>
      <c r="I121" s="5">
        <f>VLOOKUP(Tabela1[[#This Row],[Descrição da Demanda]],SLA!$A$1:$B$30,2,FALSE)</f>
        <v>7</v>
      </c>
      <c r="J121" s="2">
        <f ca="1">IF(Tabela1[[#This Row],[Data de Entrega]]="",TODAY()-Tabela1[[#This Row],[Data de Entrada]],Tabela1[[#This Row],[Data de Entrega]]-Tabela1[[#This Row],[Data de Entrada]])</f>
        <v>24</v>
      </c>
      <c r="K121" s="5">
        <f ca="1">IF(Tabela1[[#This Row],[Tempo de Entrega]]&gt;Tabela1[[#This Row],[SLA]],1,0)</f>
        <v>1</v>
      </c>
    </row>
    <row r="122" spans="1:11" x14ac:dyDescent="0.25">
      <c r="A122" s="2">
        <v>121</v>
      </c>
      <c r="B122" s="1" t="s">
        <v>72</v>
      </c>
      <c r="C122" s="1" t="s">
        <v>45</v>
      </c>
      <c r="D122" t="s">
        <v>31</v>
      </c>
      <c r="E122" s="1" t="s">
        <v>7</v>
      </c>
      <c r="F122" s="1" t="s">
        <v>13</v>
      </c>
      <c r="G122" s="1">
        <v>45008</v>
      </c>
      <c r="H122" s="1"/>
      <c r="I122" s="5">
        <f>VLOOKUP(Tabela1[[#This Row],[Descrição da Demanda]],SLA!$A$1:$B$30,2,FALSE)</f>
        <v>6</v>
      </c>
      <c r="J122" s="2">
        <f ca="1">IF(Tabela1[[#This Row],[Data de Entrega]]="",TODAY()-Tabela1[[#This Row],[Data de Entrada]],Tabela1[[#This Row],[Data de Entrega]]-Tabela1[[#This Row],[Data de Entrada]])</f>
        <v>21</v>
      </c>
      <c r="K122" s="5">
        <f ca="1">IF(Tabela1[[#This Row],[Tempo de Entrega]]&gt;Tabela1[[#This Row],[SLA]],1,0)</f>
        <v>1</v>
      </c>
    </row>
    <row r="123" spans="1:11" x14ac:dyDescent="0.25">
      <c r="A123" s="2">
        <v>122</v>
      </c>
      <c r="B123" s="1" t="s">
        <v>18</v>
      </c>
      <c r="C123" s="1" t="s">
        <v>45</v>
      </c>
      <c r="D123" t="s">
        <v>20</v>
      </c>
      <c r="E123" s="1" t="s">
        <v>8</v>
      </c>
      <c r="F123" s="1" t="s">
        <v>12</v>
      </c>
      <c r="G123" s="1">
        <v>44996</v>
      </c>
      <c r="H123" s="1">
        <v>44998</v>
      </c>
      <c r="I123" s="5">
        <f>VLOOKUP(Tabela1[[#This Row],[Descrição da Demanda]],SLA!$A$1:$B$30,2,FALSE)</f>
        <v>6</v>
      </c>
      <c r="J123" s="2">
        <f ca="1">IF(Tabela1[[#This Row],[Data de Entrega]]="",TODAY()-Tabela1[[#This Row],[Data de Entrada]],Tabela1[[#This Row],[Data de Entrega]]-Tabela1[[#This Row],[Data de Entrada]])</f>
        <v>2</v>
      </c>
      <c r="K123" s="5">
        <f ca="1">IF(Tabela1[[#This Row],[Tempo de Entrega]]&gt;Tabela1[[#This Row],[SLA]],1,0)</f>
        <v>0</v>
      </c>
    </row>
    <row r="124" spans="1:11" x14ac:dyDescent="0.25">
      <c r="A124" s="2">
        <v>123</v>
      </c>
      <c r="B124" s="1" t="s">
        <v>18</v>
      </c>
      <c r="C124" s="1" t="s">
        <v>69</v>
      </c>
      <c r="D124" t="s">
        <v>22</v>
      </c>
      <c r="E124" s="1" t="s">
        <v>8</v>
      </c>
      <c r="F124" s="1" t="s">
        <v>12</v>
      </c>
      <c r="G124" s="1">
        <v>44969</v>
      </c>
      <c r="H124" s="1">
        <v>44970</v>
      </c>
      <c r="I124" s="5">
        <f>VLOOKUP(Tabela1[[#This Row],[Descrição da Demanda]],SLA!$A$1:$B$30,2,FALSE)</f>
        <v>6</v>
      </c>
      <c r="J124" s="2">
        <f ca="1">IF(Tabela1[[#This Row],[Data de Entrega]]="",TODAY()-Tabela1[[#This Row],[Data de Entrada]],Tabela1[[#This Row],[Data de Entrega]]-Tabela1[[#This Row],[Data de Entrada]])</f>
        <v>1</v>
      </c>
      <c r="K124" s="5">
        <f ca="1">IF(Tabela1[[#This Row],[Tempo de Entrega]]&gt;Tabela1[[#This Row],[SLA]],1,0)</f>
        <v>0</v>
      </c>
    </row>
    <row r="125" spans="1:11" x14ac:dyDescent="0.25">
      <c r="A125" s="2">
        <v>124</v>
      </c>
      <c r="B125" s="1" t="s">
        <v>74</v>
      </c>
      <c r="C125" s="1" t="s">
        <v>76</v>
      </c>
      <c r="D125" t="s">
        <v>21</v>
      </c>
      <c r="E125" s="1" t="s">
        <v>8</v>
      </c>
      <c r="F125" s="1" t="s">
        <v>12</v>
      </c>
      <c r="G125" s="1">
        <v>45010</v>
      </c>
      <c r="H125" s="1">
        <v>45010</v>
      </c>
      <c r="I125" s="5">
        <f>VLOOKUP(Tabela1[[#This Row],[Descrição da Demanda]],SLA!$A$1:$B$30,2,FALSE)</f>
        <v>6</v>
      </c>
      <c r="J125" s="2">
        <f ca="1">IF(Tabela1[[#This Row],[Data de Entrega]]="",TODAY()-Tabela1[[#This Row],[Data de Entrada]],Tabela1[[#This Row],[Data de Entrega]]-Tabela1[[#This Row],[Data de Entrada]])</f>
        <v>0</v>
      </c>
      <c r="K125" s="5">
        <f ca="1">IF(Tabela1[[#This Row],[Tempo de Entrega]]&gt;Tabela1[[#This Row],[SLA]],1,0)</f>
        <v>0</v>
      </c>
    </row>
    <row r="126" spans="1:11" x14ac:dyDescent="0.25">
      <c r="A126" s="2">
        <v>125</v>
      </c>
      <c r="B126" s="1" t="s">
        <v>75</v>
      </c>
      <c r="C126" s="1" t="s">
        <v>70</v>
      </c>
      <c r="D126" t="s">
        <v>23</v>
      </c>
      <c r="E126" s="1" t="s">
        <v>8</v>
      </c>
      <c r="F126" s="1" t="s">
        <v>12</v>
      </c>
      <c r="G126" s="1">
        <v>45021</v>
      </c>
      <c r="H126" s="1">
        <v>45021</v>
      </c>
      <c r="I126" s="5">
        <f>VLOOKUP(Tabela1[[#This Row],[Descrição da Demanda]],SLA!$A$1:$B$30,2,FALSE)</f>
        <v>8</v>
      </c>
      <c r="J126" s="2">
        <f ca="1">IF(Tabela1[[#This Row],[Data de Entrega]]="",TODAY()-Tabela1[[#This Row],[Data de Entrada]],Tabela1[[#This Row],[Data de Entrega]]-Tabela1[[#This Row],[Data de Entrada]])</f>
        <v>0</v>
      </c>
      <c r="K126" s="5">
        <f ca="1">IF(Tabela1[[#This Row],[Tempo de Entrega]]&gt;Tabela1[[#This Row],[SLA]],1,0)</f>
        <v>0</v>
      </c>
    </row>
    <row r="127" spans="1:11" x14ac:dyDescent="0.25">
      <c r="A127" s="2">
        <v>126</v>
      </c>
      <c r="B127" s="1" t="s">
        <v>71</v>
      </c>
      <c r="C127" s="1" t="s">
        <v>76</v>
      </c>
      <c r="D127" t="s">
        <v>3</v>
      </c>
      <c r="E127" s="1" t="s">
        <v>8</v>
      </c>
      <c r="F127" s="1" t="s">
        <v>12</v>
      </c>
      <c r="G127" s="1">
        <v>45015</v>
      </c>
      <c r="H127" s="1">
        <v>45015</v>
      </c>
      <c r="I127" s="5">
        <f>VLOOKUP(Tabela1[[#This Row],[Descrição da Demanda]],SLA!$A$1:$B$30,2,FALSE)</f>
        <v>6</v>
      </c>
      <c r="J127" s="2">
        <f ca="1">IF(Tabela1[[#This Row],[Data de Entrega]]="",TODAY()-Tabela1[[#This Row],[Data de Entrada]],Tabela1[[#This Row],[Data de Entrega]]-Tabela1[[#This Row],[Data de Entrada]])</f>
        <v>0</v>
      </c>
      <c r="K127" s="5">
        <f ca="1">IF(Tabela1[[#This Row],[Tempo de Entrega]]&gt;Tabela1[[#This Row],[SLA]],1,0)</f>
        <v>0</v>
      </c>
    </row>
    <row r="128" spans="1:11" x14ac:dyDescent="0.25">
      <c r="A128" s="2">
        <v>127</v>
      </c>
      <c r="B128" s="1" t="s">
        <v>74</v>
      </c>
      <c r="C128" s="1" t="s">
        <v>68</v>
      </c>
      <c r="D128" t="s">
        <v>16</v>
      </c>
      <c r="E128" s="1" t="s">
        <v>8</v>
      </c>
      <c r="F128" s="1" t="s">
        <v>12</v>
      </c>
      <c r="G128" s="1">
        <v>45009</v>
      </c>
      <c r="H128" s="1">
        <v>45009</v>
      </c>
      <c r="I128" s="5">
        <f>VLOOKUP(Tabela1[[#This Row],[Descrição da Demanda]],SLA!$A$1:$B$30,2,FALSE)</f>
        <v>6</v>
      </c>
      <c r="J128" s="2">
        <f ca="1">IF(Tabela1[[#This Row],[Data de Entrega]]="",TODAY()-Tabela1[[#This Row],[Data de Entrada]],Tabela1[[#This Row],[Data de Entrega]]-Tabela1[[#This Row],[Data de Entrada]])</f>
        <v>0</v>
      </c>
      <c r="K128" s="5">
        <f ca="1">IF(Tabela1[[#This Row],[Tempo de Entrega]]&gt;Tabela1[[#This Row],[SLA]],1,0)</f>
        <v>0</v>
      </c>
    </row>
    <row r="129" spans="1:11" x14ac:dyDescent="0.25">
      <c r="A129" s="2">
        <v>128</v>
      </c>
      <c r="B129" s="1" t="s">
        <v>74</v>
      </c>
      <c r="C129" s="1" t="s">
        <v>76</v>
      </c>
      <c r="D129" t="s">
        <v>32</v>
      </c>
      <c r="E129" s="1" t="s">
        <v>8</v>
      </c>
      <c r="F129" s="1" t="s">
        <v>12</v>
      </c>
      <c r="G129" s="1">
        <v>45018</v>
      </c>
      <c r="H129" s="1">
        <v>45018</v>
      </c>
      <c r="I129" s="5">
        <f>VLOOKUP(Tabela1[[#This Row],[Descrição da Demanda]],SLA!$A$1:$B$30,2,FALSE)</f>
        <v>8</v>
      </c>
      <c r="J129" s="2">
        <f ca="1">IF(Tabela1[[#This Row],[Data de Entrega]]="",TODAY()-Tabela1[[#This Row],[Data de Entrada]],Tabela1[[#This Row],[Data de Entrega]]-Tabela1[[#This Row],[Data de Entrada]])</f>
        <v>0</v>
      </c>
      <c r="K129" s="5">
        <f ca="1">IF(Tabela1[[#This Row],[Tempo de Entrega]]&gt;Tabela1[[#This Row],[SLA]],1,0)</f>
        <v>0</v>
      </c>
    </row>
    <row r="130" spans="1:11" x14ac:dyDescent="0.25">
      <c r="A130" s="2">
        <v>129</v>
      </c>
      <c r="B130" s="1" t="s">
        <v>74</v>
      </c>
      <c r="C130" s="1" t="s">
        <v>45</v>
      </c>
      <c r="D130" t="s">
        <v>24</v>
      </c>
      <c r="E130" s="1" t="s">
        <v>8</v>
      </c>
      <c r="F130" s="1" t="s">
        <v>12</v>
      </c>
      <c r="G130" s="1">
        <v>45023</v>
      </c>
      <c r="H130" s="1">
        <v>45023</v>
      </c>
      <c r="I130" s="5">
        <f>VLOOKUP(Tabela1[[#This Row],[Descrição da Demanda]],SLA!$A$1:$B$30,2,FALSE)</f>
        <v>7</v>
      </c>
      <c r="J130" s="2">
        <f ca="1">IF(Tabela1[[#This Row],[Data de Entrega]]="",TODAY()-Tabela1[[#This Row],[Data de Entrada]],Tabela1[[#This Row],[Data de Entrega]]-Tabela1[[#This Row],[Data de Entrada]])</f>
        <v>0</v>
      </c>
      <c r="K130" s="5">
        <f ca="1">IF(Tabela1[[#This Row],[Tempo de Entrega]]&gt;Tabela1[[#This Row],[SLA]],1,0)</f>
        <v>0</v>
      </c>
    </row>
    <row r="131" spans="1:11" x14ac:dyDescent="0.25">
      <c r="A131" s="2">
        <v>130</v>
      </c>
      <c r="B131" s="1" t="s">
        <v>74</v>
      </c>
      <c r="C131" s="1" t="s">
        <v>76</v>
      </c>
      <c r="D131" t="s">
        <v>33</v>
      </c>
      <c r="E131" s="1" t="s">
        <v>8</v>
      </c>
      <c r="F131" s="1" t="s">
        <v>12</v>
      </c>
      <c r="G131" s="1">
        <v>45013</v>
      </c>
      <c r="H131" s="1">
        <v>45013</v>
      </c>
      <c r="I131" s="5">
        <f>VLOOKUP(Tabela1[[#This Row],[Descrição da Demanda]],SLA!$A$1:$B$30,2,FALSE)</f>
        <v>6</v>
      </c>
      <c r="J131" s="2">
        <f ca="1">IF(Tabela1[[#This Row],[Data de Entrega]]="",TODAY()-Tabela1[[#This Row],[Data de Entrada]],Tabela1[[#This Row],[Data de Entrega]]-Tabela1[[#This Row],[Data de Entrada]])</f>
        <v>0</v>
      </c>
      <c r="K131" s="5">
        <f ca="1">IF(Tabela1[[#This Row],[Tempo de Entrega]]&gt;Tabela1[[#This Row],[SLA]],1,0)</f>
        <v>0</v>
      </c>
    </row>
    <row r="132" spans="1:11" x14ac:dyDescent="0.25">
      <c r="A132" s="2">
        <v>131</v>
      </c>
      <c r="B132" s="1" t="s">
        <v>71</v>
      </c>
      <c r="C132" s="1" t="s">
        <v>46</v>
      </c>
      <c r="D132" t="s">
        <v>30</v>
      </c>
      <c r="E132" s="1" t="s">
        <v>8</v>
      </c>
      <c r="F132" s="1" t="s">
        <v>12</v>
      </c>
      <c r="G132" s="1">
        <v>45026</v>
      </c>
      <c r="H132" s="1">
        <v>45026</v>
      </c>
      <c r="I132" s="5">
        <f>VLOOKUP(Tabela1[[#This Row],[Descrição da Demanda]],SLA!$A$1:$B$30,2,FALSE)</f>
        <v>7</v>
      </c>
      <c r="J132" s="2">
        <f ca="1">IF(Tabela1[[#This Row],[Data de Entrega]]="",TODAY()-Tabela1[[#This Row],[Data de Entrada]],Tabela1[[#This Row],[Data de Entrega]]-Tabela1[[#This Row],[Data de Entrada]])</f>
        <v>0</v>
      </c>
      <c r="K132" s="5">
        <f ca="1">IF(Tabela1[[#This Row],[Tempo de Entrega]]&gt;Tabela1[[#This Row],[SLA]],1,0)</f>
        <v>0</v>
      </c>
    </row>
    <row r="133" spans="1:11" x14ac:dyDescent="0.25">
      <c r="A133" s="2">
        <v>132</v>
      </c>
      <c r="B133" s="1" t="s">
        <v>74</v>
      </c>
      <c r="C133" s="1" t="s">
        <v>45</v>
      </c>
      <c r="D133" t="s">
        <v>29</v>
      </c>
      <c r="E133" s="1" t="s">
        <v>8</v>
      </c>
      <c r="F133" s="1" t="s">
        <v>12</v>
      </c>
      <c r="G133" s="1">
        <v>45023</v>
      </c>
      <c r="H133" s="1">
        <v>45023</v>
      </c>
      <c r="I133" s="5">
        <f>VLOOKUP(Tabela1[[#This Row],[Descrição da Demanda]],SLA!$A$1:$B$30,2,FALSE)</f>
        <v>7</v>
      </c>
      <c r="J133" s="2">
        <f ca="1">IF(Tabela1[[#This Row],[Data de Entrega]]="",TODAY()-Tabela1[[#This Row],[Data de Entrada]],Tabela1[[#This Row],[Data de Entrega]]-Tabela1[[#This Row],[Data de Entrada]])</f>
        <v>0</v>
      </c>
      <c r="K133" s="5">
        <f ca="1">IF(Tabela1[[#This Row],[Tempo de Entrega]]&gt;Tabela1[[#This Row],[SLA]],1,0)</f>
        <v>0</v>
      </c>
    </row>
    <row r="134" spans="1:11" x14ac:dyDescent="0.25">
      <c r="A134" s="2">
        <v>133</v>
      </c>
      <c r="B134" s="1" t="s">
        <v>73</v>
      </c>
      <c r="C134" s="1" t="s">
        <v>70</v>
      </c>
      <c r="D134" t="s">
        <v>38</v>
      </c>
      <c r="E134" s="1" t="s">
        <v>8</v>
      </c>
      <c r="F134" s="1" t="s">
        <v>12</v>
      </c>
      <c r="G134" s="1">
        <v>45018</v>
      </c>
      <c r="H134" s="1">
        <v>45018</v>
      </c>
      <c r="I134" s="5">
        <f>VLOOKUP(Tabela1[[#This Row],[Descrição da Demanda]],SLA!$A$1:$B$30,2,FALSE)</f>
        <v>6</v>
      </c>
      <c r="J134" s="2">
        <f ca="1">IF(Tabela1[[#This Row],[Data de Entrega]]="",TODAY()-Tabela1[[#This Row],[Data de Entrada]],Tabela1[[#This Row],[Data de Entrega]]-Tabela1[[#This Row],[Data de Entrada]])</f>
        <v>0</v>
      </c>
      <c r="K134" s="5">
        <f ca="1">IF(Tabela1[[#This Row],[Tempo de Entrega]]&gt;Tabela1[[#This Row],[SLA]],1,0)</f>
        <v>0</v>
      </c>
    </row>
    <row r="135" spans="1:11" x14ac:dyDescent="0.25">
      <c r="A135" s="2">
        <v>134</v>
      </c>
      <c r="B135" s="1" t="s">
        <v>73</v>
      </c>
      <c r="C135" s="1" t="s">
        <v>70</v>
      </c>
      <c r="D135" t="s">
        <v>26</v>
      </c>
      <c r="E135" s="1" t="s">
        <v>8</v>
      </c>
      <c r="F135" s="1" t="s">
        <v>12</v>
      </c>
      <c r="G135" s="1">
        <v>45017</v>
      </c>
      <c r="H135" s="1">
        <v>45017</v>
      </c>
      <c r="I135" s="5">
        <f>VLOOKUP(Tabela1[[#This Row],[Descrição da Demanda]],SLA!$A$1:$B$30,2,FALSE)</f>
        <v>6</v>
      </c>
      <c r="J135" s="2">
        <f ca="1">IF(Tabela1[[#This Row],[Data de Entrega]]="",TODAY()-Tabela1[[#This Row],[Data de Entrada]],Tabela1[[#This Row],[Data de Entrega]]-Tabela1[[#This Row],[Data de Entrada]])</f>
        <v>0</v>
      </c>
      <c r="K135" s="5">
        <f ca="1">IF(Tabela1[[#This Row],[Tempo de Entrega]]&gt;Tabela1[[#This Row],[SLA]],1,0)</f>
        <v>0</v>
      </c>
    </row>
    <row r="136" spans="1:11" x14ac:dyDescent="0.25">
      <c r="A136" s="2">
        <v>135</v>
      </c>
      <c r="B136" s="1" t="s">
        <v>71</v>
      </c>
      <c r="C136" s="1" t="s">
        <v>76</v>
      </c>
      <c r="D136" t="s">
        <v>30</v>
      </c>
      <c r="E136" s="1" t="s">
        <v>8</v>
      </c>
      <c r="F136" s="1" t="s">
        <v>12</v>
      </c>
      <c r="G136" s="1">
        <v>45005</v>
      </c>
      <c r="H136" s="1">
        <v>45005</v>
      </c>
      <c r="I136" s="5">
        <f>VLOOKUP(Tabela1[[#This Row],[Descrição da Demanda]],SLA!$A$1:$B$30,2,FALSE)</f>
        <v>7</v>
      </c>
      <c r="J136" s="2">
        <f ca="1">IF(Tabela1[[#This Row],[Data de Entrega]]="",TODAY()-Tabela1[[#This Row],[Data de Entrada]],Tabela1[[#This Row],[Data de Entrega]]-Tabela1[[#This Row],[Data de Entrada]])</f>
        <v>0</v>
      </c>
      <c r="K136" s="5">
        <f ca="1">IF(Tabela1[[#This Row],[Tempo de Entrega]]&gt;Tabela1[[#This Row],[SLA]],1,0)</f>
        <v>0</v>
      </c>
    </row>
    <row r="137" spans="1:11" x14ac:dyDescent="0.25">
      <c r="A137" s="2">
        <v>136</v>
      </c>
      <c r="B137" s="1" t="s">
        <v>74</v>
      </c>
      <c r="C137" s="1" t="s">
        <v>70</v>
      </c>
      <c r="D137" t="s">
        <v>40</v>
      </c>
      <c r="E137" s="1" t="s">
        <v>8</v>
      </c>
      <c r="F137" s="1" t="s">
        <v>12</v>
      </c>
      <c r="G137" s="1">
        <v>45020</v>
      </c>
      <c r="H137" s="1">
        <v>45020</v>
      </c>
      <c r="I137" s="5">
        <f>VLOOKUP(Tabela1[[#This Row],[Descrição da Demanda]],SLA!$A$1:$B$30,2,FALSE)</f>
        <v>3</v>
      </c>
      <c r="J137" s="2">
        <f ca="1">IF(Tabela1[[#This Row],[Data de Entrega]]="",TODAY()-Tabela1[[#This Row],[Data de Entrada]],Tabela1[[#This Row],[Data de Entrega]]-Tabela1[[#This Row],[Data de Entrada]])</f>
        <v>0</v>
      </c>
      <c r="K137" s="5">
        <f ca="1">IF(Tabela1[[#This Row],[Tempo de Entrega]]&gt;Tabela1[[#This Row],[SLA]],1,0)</f>
        <v>0</v>
      </c>
    </row>
    <row r="138" spans="1:11" x14ac:dyDescent="0.25">
      <c r="A138" s="2">
        <v>137</v>
      </c>
      <c r="B138" s="1" t="s">
        <v>74</v>
      </c>
      <c r="C138" s="1" t="s">
        <v>45</v>
      </c>
      <c r="D138" t="s">
        <v>9</v>
      </c>
      <c r="E138" s="1" t="s">
        <v>8</v>
      </c>
      <c r="F138" s="1" t="s">
        <v>12</v>
      </c>
      <c r="G138" s="1">
        <v>45011</v>
      </c>
      <c r="H138" s="1">
        <v>45011</v>
      </c>
      <c r="I138" s="5">
        <f>VLOOKUP(Tabela1[[#This Row],[Descrição da Demanda]],SLA!$A$1:$B$30,2,FALSE)</f>
        <v>6</v>
      </c>
      <c r="J138" s="2">
        <f ca="1">IF(Tabela1[[#This Row],[Data de Entrega]]="",TODAY()-Tabela1[[#This Row],[Data de Entrada]],Tabela1[[#This Row],[Data de Entrega]]-Tabela1[[#This Row],[Data de Entrada]])</f>
        <v>0</v>
      </c>
      <c r="K138" s="5">
        <f ca="1">IF(Tabela1[[#This Row],[Tempo de Entrega]]&gt;Tabela1[[#This Row],[SLA]],1,0)</f>
        <v>0</v>
      </c>
    </row>
    <row r="139" spans="1:11" x14ac:dyDescent="0.25">
      <c r="A139" s="2">
        <v>138</v>
      </c>
      <c r="B139" s="1" t="s">
        <v>74</v>
      </c>
      <c r="C139" s="1" t="s">
        <v>45</v>
      </c>
      <c r="D139" t="s">
        <v>43</v>
      </c>
      <c r="E139" s="1" t="s">
        <v>8</v>
      </c>
      <c r="F139" s="1" t="s">
        <v>12</v>
      </c>
      <c r="G139" s="1">
        <v>45010</v>
      </c>
      <c r="H139" s="1">
        <v>45010</v>
      </c>
      <c r="I139" s="5">
        <f>VLOOKUP(Tabela1[[#This Row],[Descrição da Demanda]],SLA!$A$1:$B$30,2,FALSE)</f>
        <v>3</v>
      </c>
      <c r="J139" s="2">
        <f ca="1">IF(Tabela1[[#This Row],[Data de Entrega]]="",TODAY()-Tabela1[[#This Row],[Data de Entrada]],Tabela1[[#This Row],[Data de Entrega]]-Tabela1[[#This Row],[Data de Entrada]])</f>
        <v>0</v>
      </c>
      <c r="K139" s="5">
        <f ca="1">IF(Tabela1[[#This Row],[Tempo de Entrega]]&gt;Tabela1[[#This Row],[SLA]],1,0)</f>
        <v>0</v>
      </c>
    </row>
    <row r="140" spans="1:11" x14ac:dyDescent="0.25">
      <c r="A140" s="2">
        <v>139</v>
      </c>
      <c r="B140" s="1" t="s">
        <v>74</v>
      </c>
      <c r="C140" s="1" t="s">
        <v>69</v>
      </c>
      <c r="D140" t="s">
        <v>16</v>
      </c>
      <c r="E140" s="1" t="s">
        <v>8</v>
      </c>
      <c r="F140" s="1" t="s">
        <v>12</v>
      </c>
      <c r="G140" s="1">
        <v>45024</v>
      </c>
      <c r="H140" s="1">
        <v>45024</v>
      </c>
      <c r="I140" s="5">
        <f>VLOOKUP(Tabela1[[#This Row],[Descrição da Demanda]],SLA!$A$1:$B$30,2,FALSE)</f>
        <v>6</v>
      </c>
      <c r="J140" s="2">
        <f ca="1">IF(Tabela1[[#This Row],[Data de Entrega]]="",TODAY()-Tabela1[[#This Row],[Data de Entrada]],Tabela1[[#This Row],[Data de Entrega]]-Tabela1[[#This Row],[Data de Entrada]])</f>
        <v>0</v>
      </c>
      <c r="K140" s="5">
        <f ca="1">IF(Tabela1[[#This Row],[Tempo de Entrega]]&gt;Tabela1[[#This Row],[SLA]],1,0)</f>
        <v>0</v>
      </c>
    </row>
    <row r="141" spans="1:11" x14ac:dyDescent="0.25">
      <c r="A141" s="2">
        <v>140</v>
      </c>
      <c r="B141" s="1" t="s">
        <v>71</v>
      </c>
      <c r="C141" s="1" t="s">
        <v>69</v>
      </c>
      <c r="D141" t="s">
        <v>30</v>
      </c>
      <c r="E141" s="1" t="s">
        <v>8</v>
      </c>
      <c r="F141" s="1" t="s">
        <v>12</v>
      </c>
      <c r="G141" s="1">
        <v>45025</v>
      </c>
      <c r="H141" s="1">
        <v>45025</v>
      </c>
      <c r="I141" s="5">
        <f>VLOOKUP(Tabela1[[#This Row],[Descrição da Demanda]],SLA!$A$1:$B$30,2,FALSE)</f>
        <v>7</v>
      </c>
      <c r="J141" s="2">
        <f ca="1">IF(Tabela1[[#This Row],[Data de Entrega]]="",TODAY()-Tabela1[[#This Row],[Data de Entrada]],Tabela1[[#This Row],[Data de Entrega]]-Tabela1[[#This Row],[Data de Entrada]])</f>
        <v>0</v>
      </c>
      <c r="K141" s="5">
        <f ca="1">IF(Tabela1[[#This Row],[Tempo de Entrega]]&gt;Tabela1[[#This Row],[SLA]],1,0)</f>
        <v>0</v>
      </c>
    </row>
    <row r="142" spans="1:11" x14ac:dyDescent="0.25">
      <c r="A142" s="2">
        <v>141</v>
      </c>
      <c r="B142" s="1" t="s">
        <v>74</v>
      </c>
      <c r="C142" s="1" t="s">
        <v>70</v>
      </c>
      <c r="D142" t="s">
        <v>28</v>
      </c>
      <c r="E142" s="1" t="s">
        <v>8</v>
      </c>
      <c r="F142" s="1" t="s">
        <v>12</v>
      </c>
      <c r="G142" s="1">
        <v>44942</v>
      </c>
      <c r="H142" s="1">
        <v>44947</v>
      </c>
      <c r="I142" s="5">
        <f>VLOOKUP(Tabela1[[#This Row],[Descrição da Demanda]],SLA!$A$1:$B$30,2,FALSE)</f>
        <v>6</v>
      </c>
      <c r="J142" s="2">
        <f ca="1">IF(Tabela1[[#This Row],[Data de Entrega]]="",TODAY()-Tabela1[[#This Row],[Data de Entrada]],Tabela1[[#This Row],[Data de Entrega]]-Tabela1[[#This Row],[Data de Entrada]])</f>
        <v>5</v>
      </c>
      <c r="K142" s="5">
        <f ca="1">IF(Tabela1[[#This Row],[Tempo de Entrega]]&gt;Tabela1[[#This Row],[SLA]],1,0)</f>
        <v>0</v>
      </c>
    </row>
    <row r="143" spans="1:11" x14ac:dyDescent="0.25">
      <c r="A143" s="2">
        <v>142</v>
      </c>
      <c r="B143" s="1" t="s">
        <v>74</v>
      </c>
      <c r="C143" s="1" t="s">
        <v>46</v>
      </c>
      <c r="D143" t="s">
        <v>29</v>
      </c>
      <c r="E143" s="1" t="s">
        <v>8</v>
      </c>
      <c r="F143" s="1" t="s">
        <v>12</v>
      </c>
      <c r="G143" s="1">
        <v>45009</v>
      </c>
      <c r="H143" s="1">
        <v>45009</v>
      </c>
      <c r="I143" s="5">
        <f>VLOOKUP(Tabela1[[#This Row],[Descrição da Demanda]],SLA!$A$1:$B$30,2,FALSE)</f>
        <v>7</v>
      </c>
      <c r="J143" s="2">
        <f ca="1">IF(Tabela1[[#This Row],[Data de Entrega]]="",TODAY()-Tabela1[[#This Row],[Data de Entrada]],Tabela1[[#This Row],[Data de Entrega]]-Tabela1[[#This Row],[Data de Entrada]])</f>
        <v>0</v>
      </c>
      <c r="K143" s="5">
        <f ca="1">IF(Tabela1[[#This Row],[Tempo de Entrega]]&gt;Tabela1[[#This Row],[SLA]],1,0)</f>
        <v>0</v>
      </c>
    </row>
    <row r="144" spans="1:11" x14ac:dyDescent="0.25">
      <c r="A144" s="2">
        <v>143</v>
      </c>
      <c r="B144" s="1" t="s">
        <v>72</v>
      </c>
      <c r="C144" s="1" t="s">
        <v>68</v>
      </c>
      <c r="D144" t="s">
        <v>31</v>
      </c>
      <c r="E144" s="1" t="s">
        <v>8</v>
      </c>
      <c r="F144" s="1" t="s">
        <v>12</v>
      </c>
      <c r="G144" s="1">
        <v>45024</v>
      </c>
      <c r="H144" s="1">
        <v>45024</v>
      </c>
      <c r="I144" s="5">
        <f>VLOOKUP(Tabela1[[#This Row],[Descrição da Demanda]],SLA!$A$1:$B$30,2,FALSE)</f>
        <v>6</v>
      </c>
      <c r="J144" s="2">
        <f ca="1">IF(Tabela1[[#This Row],[Data de Entrega]]="",TODAY()-Tabela1[[#This Row],[Data de Entrada]],Tabela1[[#This Row],[Data de Entrega]]-Tabela1[[#This Row],[Data de Entrada]])</f>
        <v>0</v>
      </c>
      <c r="K144" s="5">
        <f ca="1">IF(Tabela1[[#This Row],[Tempo de Entrega]]&gt;Tabela1[[#This Row],[SLA]],1,0)</f>
        <v>0</v>
      </c>
    </row>
    <row r="145" spans="1:11" x14ac:dyDescent="0.25">
      <c r="A145" s="2">
        <v>144</v>
      </c>
      <c r="B145" s="1" t="s">
        <v>74</v>
      </c>
      <c r="C145" s="1" t="s">
        <v>68</v>
      </c>
      <c r="D145" t="s">
        <v>20</v>
      </c>
      <c r="E145" s="1" t="s">
        <v>8</v>
      </c>
      <c r="F145" s="1" t="s">
        <v>12</v>
      </c>
      <c r="G145" s="1">
        <v>45015</v>
      </c>
      <c r="H145" s="1">
        <v>45015</v>
      </c>
      <c r="I145" s="5">
        <f>VLOOKUP(Tabela1[[#This Row],[Descrição da Demanda]],SLA!$A$1:$B$30,2,FALSE)</f>
        <v>6</v>
      </c>
      <c r="J145" s="2">
        <f ca="1">IF(Tabela1[[#This Row],[Data de Entrega]]="",TODAY()-Tabela1[[#This Row],[Data de Entrada]],Tabela1[[#This Row],[Data de Entrega]]-Tabela1[[#This Row],[Data de Entrada]])</f>
        <v>0</v>
      </c>
      <c r="K145" s="5">
        <f ca="1">IF(Tabela1[[#This Row],[Tempo de Entrega]]&gt;Tabela1[[#This Row],[SLA]],1,0)</f>
        <v>0</v>
      </c>
    </row>
    <row r="146" spans="1:11" x14ac:dyDescent="0.25">
      <c r="A146" s="2">
        <v>145</v>
      </c>
      <c r="B146" s="1" t="s">
        <v>74</v>
      </c>
      <c r="C146" s="1" t="s">
        <v>76</v>
      </c>
      <c r="D146" t="s">
        <v>22</v>
      </c>
      <c r="E146" s="1" t="s">
        <v>8</v>
      </c>
      <c r="F146" s="1" t="s">
        <v>12</v>
      </c>
      <c r="G146" s="1">
        <v>45019</v>
      </c>
      <c r="H146" s="1">
        <v>45019</v>
      </c>
      <c r="I146" s="5">
        <f>VLOOKUP(Tabela1[[#This Row],[Descrição da Demanda]],SLA!$A$1:$B$30,2,FALSE)</f>
        <v>6</v>
      </c>
      <c r="J146" s="2">
        <f ca="1">IF(Tabela1[[#This Row],[Data de Entrega]]="",TODAY()-Tabela1[[#This Row],[Data de Entrada]],Tabela1[[#This Row],[Data de Entrega]]-Tabela1[[#This Row],[Data de Entrada]])</f>
        <v>0</v>
      </c>
      <c r="K146" s="5">
        <f ca="1">IF(Tabela1[[#This Row],[Tempo de Entrega]]&gt;Tabela1[[#This Row],[SLA]],1,0)</f>
        <v>0</v>
      </c>
    </row>
    <row r="147" spans="1:11" x14ac:dyDescent="0.25">
      <c r="A147" s="2">
        <v>146</v>
      </c>
      <c r="B147" s="1" t="s">
        <v>74</v>
      </c>
      <c r="C147" s="1" t="s">
        <v>46</v>
      </c>
      <c r="D147" t="s">
        <v>21</v>
      </c>
      <c r="E147" s="1" t="s">
        <v>8</v>
      </c>
      <c r="F147" s="1" t="s">
        <v>12</v>
      </c>
      <c r="G147" s="1">
        <v>45008</v>
      </c>
      <c r="H147" s="1">
        <v>45008</v>
      </c>
      <c r="I147" s="5">
        <f>VLOOKUP(Tabela1[[#This Row],[Descrição da Demanda]],SLA!$A$1:$B$30,2,FALSE)</f>
        <v>6</v>
      </c>
      <c r="J147" s="2">
        <f ca="1">IF(Tabela1[[#This Row],[Data de Entrega]]="",TODAY()-Tabela1[[#This Row],[Data de Entrada]],Tabela1[[#This Row],[Data de Entrega]]-Tabela1[[#This Row],[Data de Entrada]])</f>
        <v>0</v>
      </c>
      <c r="K147" s="5">
        <f ca="1">IF(Tabela1[[#This Row],[Tempo de Entrega]]&gt;Tabela1[[#This Row],[SLA]],1,0)</f>
        <v>0</v>
      </c>
    </row>
    <row r="148" spans="1:11" x14ac:dyDescent="0.25">
      <c r="A148" s="2">
        <v>147</v>
      </c>
      <c r="B148" s="1" t="s">
        <v>75</v>
      </c>
      <c r="C148" s="1" t="s">
        <v>46</v>
      </c>
      <c r="D148" t="s">
        <v>23</v>
      </c>
      <c r="E148" s="1" t="s">
        <v>8</v>
      </c>
      <c r="F148" s="1" t="s">
        <v>12</v>
      </c>
      <c r="G148" s="1">
        <v>45005</v>
      </c>
      <c r="H148" s="1">
        <v>45005</v>
      </c>
      <c r="I148" s="5">
        <f>VLOOKUP(Tabela1[[#This Row],[Descrição da Demanda]],SLA!$A$1:$B$30,2,FALSE)</f>
        <v>8</v>
      </c>
      <c r="J148" s="2">
        <f ca="1">IF(Tabela1[[#This Row],[Data de Entrega]]="",TODAY()-Tabela1[[#This Row],[Data de Entrada]],Tabela1[[#This Row],[Data de Entrega]]-Tabela1[[#This Row],[Data de Entrada]])</f>
        <v>0</v>
      </c>
      <c r="K148" s="5">
        <f ca="1">IF(Tabela1[[#This Row],[Tempo de Entrega]]&gt;Tabela1[[#This Row],[SLA]],1,0)</f>
        <v>0</v>
      </c>
    </row>
    <row r="149" spans="1:11" x14ac:dyDescent="0.25">
      <c r="A149" s="2">
        <v>148</v>
      </c>
      <c r="B149" s="1" t="s">
        <v>71</v>
      </c>
      <c r="C149" s="1" t="s">
        <v>46</v>
      </c>
      <c r="D149" t="s">
        <v>30</v>
      </c>
      <c r="E149" s="1" t="s">
        <v>6</v>
      </c>
      <c r="F149" s="1" t="s">
        <v>13</v>
      </c>
      <c r="G149" s="1">
        <v>44946</v>
      </c>
      <c r="H149" s="1"/>
      <c r="I149" s="5">
        <f>VLOOKUP(Tabela1[[#This Row],[Descrição da Demanda]],SLA!$A$1:$B$30,2,FALSE)</f>
        <v>7</v>
      </c>
      <c r="J149" s="2">
        <f ca="1">IF(Tabela1[[#This Row],[Data de Entrega]]="",TODAY()-Tabela1[[#This Row],[Data de Entrada]],Tabela1[[#This Row],[Data de Entrega]]-Tabela1[[#This Row],[Data de Entrada]])</f>
        <v>83</v>
      </c>
      <c r="K149" s="5">
        <f ca="1">IF(Tabela1[[#This Row],[Tempo de Entrega]]&gt;Tabela1[[#This Row],[SLA]],1,0)</f>
        <v>1</v>
      </c>
    </row>
    <row r="150" spans="1:11" x14ac:dyDescent="0.25">
      <c r="A150" s="2">
        <v>149</v>
      </c>
      <c r="B150" s="1" t="s">
        <v>74</v>
      </c>
      <c r="C150" s="1" t="s">
        <v>68</v>
      </c>
      <c r="D150" t="s">
        <v>16</v>
      </c>
      <c r="E150" s="1" t="s">
        <v>6</v>
      </c>
      <c r="F150" s="1" t="s">
        <v>13</v>
      </c>
      <c r="G150" s="1">
        <v>44928</v>
      </c>
      <c r="H150" s="1"/>
      <c r="I150" s="5">
        <f>VLOOKUP(Tabela1[[#This Row],[Descrição da Demanda]],SLA!$A$1:$B$30,2,FALSE)</f>
        <v>6</v>
      </c>
      <c r="J150" s="2">
        <f ca="1">IF(Tabela1[[#This Row],[Data de Entrega]]="",TODAY()-Tabela1[[#This Row],[Data de Entrada]],Tabela1[[#This Row],[Data de Entrega]]-Tabela1[[#This Row],[Data de Entrada]])</f>
        <v>101</v>
      </c>
      <c r="K150" s="5">
        <f ca="1">IF(Tabela1[[#This Row],[Tempo de Entrega]]&gt;Tabela1[[#This Row],[SLA]],1,0)</f>
        <v>1</v>
      </c>
    </row>
    <row r="151" spans="1:11" x14ac:dyDescent="0.25">
      <c r="A151" s="2">
        <v>150</v>
      </c>
      <c r="B151" s="1" t="s">
        <v>74</v>
      </c>
      <c r="C151" s="1" t="s">
        <v>68</v>
      </c>
      <c r="D151" t="s">
        <v>32</v>
      </c>
      <c r="E151" s="1" t="s">
        <v>8</v>
      </c>
      <c r="F151" s="1" t="s">
        <v>12</v>
      </c>
      <c r="G151" s="1">
        <v>44973</v>
      </c>
      <c r="H151" s="1">
        <v>44974</v>
      </c>
      <c r="I151" s="5">
        <f>VLOOKUP(Tabela1[[#This Row],[Descrição da Demanda]],SLA!$A$1:$B$30,2,FALSE)</f>
        <v>8</v>
      </c>
      <c r="J151" s="2">
        <f ca="1">IF(Tabela1[[#This Row],[Data de Entrega]]="",TODAY()-Tabela1[[#This Row],[Data de Entrada]],Tabela1[[#This Row],[Data de Entrega]]-Tabela1[[#This Row],[Data de Entrada]])</f>
        <v>1</v>
      </c>
      <c r="K151" s="5">
        <f ca="1">IF(Tabela1[[#This Row],[Tempo de Entrega]]&gt;Tabela1[[#This Row],[SLA]],1,0)</f>
        <v>0</v>
      </c>
    </row>
    <row r="152" spans="1:11" x14ac:dyDescent="0.25">
      <c r="A152" s="2">
        <v>151</v>
      </c>
      <c r="B152" s="1" t="s">
        <v>74</v>
      </c>
      <c r="C152" s="1" t="s">
        <v>76</v>
      </c>
      <c r="D152" t="s">
        <v>33</v>
      </c>
      <c r="E152" s="1" t="s">
        <v>8</v>
      </c>
      <c r="F152" s="1" t="s">
        <v>12</v>
      </c>
      <c r="G152" s="1">
        <v>44935</v>
      </c>
      <c r="H152" s="1">
        <v>44939</v>
      </c>
      <c r="I152" s="5">
        <f>VLOOKUP(Tabela1[[#This Row],[Descrição da Demanda]],SLA!$A$1:$B$30,2,FALSE)</f>
        <v>6</v>
      </c>
      <c r="J152" s="2">
        <f ca="1">IF(Tabela1[[#This Row],[Data de Entrega]]="",TODAY()-Tabela1[[#This Row],[Data de Entrada]],Tabela1[[#This Row],[Data de Entrega]]-Tabela1[[#This Row],[Data de Entrada]])</f>
        <v>4</v>
      </c>
      <c r="K152" s="5">
        <f ca="1">IF(Tabela1[[#This Row],[Tempo de Entrega]]&gt;Tabela1[[#This Row],[SLA]],1,0)</f>
        <v>0</v>
      </c>
    </row>
    <row r="153" spans="1:11" x14ac:dyDescent="0.25">
      <c r="A153" s="2">
        <v>152</v>
      </c>
      <c r="B153" s="1" t="s">
        <v>71</v>
      </c>
      <c r="C153" s="1" t="s">
        <v>68</v>
      </c>
      <c r="D153" t="s">
        <v>30</v>
      </c>
      <c r="E153" s="1" t="s">
        <v>8</v>
      </c>
      <c r="F153" s="1" t="s">
        <v>12</v>
      </c>
      <c r="G153" s="1">
        <v>44999</v>
      </c>
      <c r="H153" s="1">
        <v>45002</v>
      </c>
      <c r="I153" s="5">
        <f>VLOOKUP(Tabela1[[#This Row],[Descrição da Demanda]],SLA!$A$1:$B$30,2,FALSE)</f>
        <v>7</v>
      </c>
      <c r="J153" s="2">
        <f ca="1">IF(Tabela1[[#This Row],[Data de Entrega]]="",TODAY()-Tabela1[[#This Row],[Data de Entrada]],Tabela1[[#This Row],[Data de Entrega]]-Tabela1[[#This Row],[Data de Entrada]])</f>
        <v>3</v>
      </c>
      <c r="K153" s="5">
        <f ca="1">IF(Tabela1[[#This Row],[Tempo de Entrega]]&gt;Tabela1[[#This Row],[SLA]],1,0)</f>
        <v>0</v>
      </c>
    </row>
    <row r="154" spans="1:11" x14ac:dyDescent="0.25">
      <c r="A154" s="2">
        <v>153</v>
      </c>
      <c r="B154" s="1" t="s">
        <v>74</v>
      </c>
      <c r="C154" s="1" t="s">
        <v>45</v>
      </c>
      <c r="D154" t="s">
        <v>27</v>
      </c>
      <c r="E154" s="1" t="s">
        <v>8</v>
      </c>
      <c r="F154" s="1" t="s">
        <v>12</v>
      </c>
      <c r="G154" s="1">
        <v>44994</v>
      </c>
      <c r="H154" s="1">
        <v>45004</v>
      </c>
      <c r="I154" s="5">
        <f>VLOOKUP(Tabela1[[#This Row],[Descrição da Demanda]],SLA!$A$1:$B$30,2,FALSE)</f>
        <v>5</v>
      </c>
      <c r="J154" s="2">
        <f ca="1">IF(Tabela1[[#This Row],[Data de Entrega]]="",TODAY()-Tabela1[[#This Row],[Data de Entrada]],Tabela1[[#This Row],[Data de Entrega]]-Tabela1[[#This Row],[Data de Entrada]])</f>
        <v>10</v>
      </c>
      <c r="K154" s="5">
        <f ca="1">IF(Tabela1[[#This Row],[Tempo de Entrega]]&gt;Tabela1[[#This Row],[SLA]],1,0)</f>
        <v>1</v>
      </c>
    </row>
    <row r="155" spans="1:11" x14ac:dyDescent="0.25">
      <c r="A155" s="2">
        <v>154</v>
      </c>
      <c r="B155" s="1" t="s">
        <v>73</v>
      </c>
      <c r="C155" s="1" t="s">
        <v>46</v>
      </c>
      <c r="D155" t="s">
        <v>39</v>
      </c>
      <c r="E155" s="1" t="s">
        <v>8</v>
      </c>
      <c r="F155" s="1" t="s">
        <v>12</v>
      </c>
      <c r="G155" s="1">
        <v>44956</v>
      </c>
      <c r="H155" s="1">
        <v>44961</v>
      </c>
      <c r="I155" s="5">
        <f>VLOOKUP(Tabela1[[#This Row],[Descrição da Demanda]],SLA!$A$1:$B$30,2,FALSE)</f>
        <v>6</v>
      </c>
      <c r="J155" s="2">
        <f ca="1">IF(Tabela1[[#This Row],[Data de Entrega]]="",TODAY()-Tabela1[[#This Row],[Data de Entrada]],Tabela1[[#This Row],[Data de Entrega]]-Tabela1[[#This Row],[Data de Entrada]])</f>
        <v>5</v>
      </c>
      <c r="K155" s="5">
        <f ca="1">IF(Tabela1[[#This Row],[Tempo de Entrega]]&gt;Tabela1[[#This Row],[SLA]],1,0)</f>
        <v>0</v>
      </c>
    </row>
    <row r="156" spans="1:11" x14ac:dyDescent="0.25">
      <c r="A156" s="2">
        <v>155</v>
      </c>
      <c r="B156" s="1" t="s">
        <v>73</v>
      </c>
      <c r="C156" s="1" t="s">
        <v>45</v>
      </c>
      <c r="D156" t="s">
        <v>40</v>
      </c>
      <c r="E156" s="1" t="s">
        <v>8</v>
      </c>
      <c r="F156" s="1" t="s">
        <v>12</v>
      </c>
      <c r="G156" s="1">
        <v>44945</v>
      </c>
      <c r="H156" s="1">
        <v>44948</v>
      </c>
      <c r="I156" s="5">
        <f>VLOOKUP(Tabela1[[#This Row],[Descrição da Demanda]],SLA!$A$1:$B$30,2,FALSE)</f>
        <v>3</v>
      </c>
      <c r="J156" s="2">
        <f ca="1">IF(Tabela1[[#This Row],[Data de Entrega]]="",TODAY()-Tabela1[[#This Row],[Data de Entrada]],Tabela1[[#This Row],[Data de Entrega]]-Tabela1[[#This Row],[Data de Entrada]])</f>
        <v>3</v>
      </c>
      <c r="K156" s="5">
        <f ca="1">IF(Tabela1[[#This Row],[Tempo de Entrega]]&gt;Tabela1[[#This Row],[SLA]],1,0)</f>
        <v>0</v>
      </c>
    </row>
    <row r="157" spans="1:11" x14ac:dyDescent="0.25">
      <c r="A157" s="2">
        <v>156</v>
      </c>
      <c r="B157" s="1" t="s">
        <v>74</v>
      </c>
      <c r="C157" s="1" t="s">
        <v>76</v>
      </c>
      <c r="D157" t="s">
        <v>16</v>
      </c>
      <c r="E157" s="1" t="s">
        <v>8</v>
      </c>
      <c r="F157" s="1" t="s">
        <v>12</v>
      </c>
      <c r="G157" s="1">
        <v>45020</v>
      </c>
      <c r="H157" s="1">
        <v>45020</v>
      </c>
      <c r="I157" s="5">
        <f>VLOOKUP(Tabela1[[#This Row],[Descrição da Demanda]],SLA!$A$1:$B$30,2,FALSE)</f>
        <v>6</v>
      </c>
      <c r="J157" s="2">
        <f ca="1">IF(Tabela1[[#This Row],[Data de Entrega]]="",TODAY()-Tabela1[[#This Row],[Data de Entrada]],Tabela1[[#This Row],[Data de Entrega]]-Tabela1[[#This Row],[Data de Entrada]])</f>
        <v>0</v>
      </c>
      <c r="K157" s="5">
        <f ca="1">IF(Tabela1[[#This Row],[Tempo de Entrega]]&gt;Tabela1[[#This Row],[SLA]],1,0)</f>
        <v>0</v>
      </c>
    </row>
    <row r="158" spans="1:11" x14ac:dyDescent="0.25">
      <c r="A158" s="2">
        <v>157</v>
      </c>
      <c r="B158" s="1" t="s">
        <v>71</v>
      </c>
      <c r="C158" s="1" t="s">
        <v>68</v>
      </c>
      <c r="D158" t="s">
        <v>30</v>
      </c>
      <c r="E158" s="1" t="s">
        <v>8</v>
      </c>
      <c r="F158" s="1" t="s">
        <v>12</v>
      </c>
      <c r="G158" s="1">
        <v>45011</v>
      </c>
      <c r="H158" s="1">
        <v>45011</v>
      </c>
      <c r="I158" s="5">
        <f>VLOOKUP(Tabela1[[#This Row],[Descrição da Demanda]],SLA!$A$1:$B$30,2,FALSE)</f>
        <v>7</v>
      </c>
      <c r="J158" s="2">
        <f ca="1">IF(Tabela1[[#This Row],[Data de Entrega]]="",TODAY()-Tabela1[[#This Row],[Data de Entrada]],Tabela1[[#This Row],[Data de Entrega]]-Tabela1[[#This Row],[Data de Entrada]])</f>
        <v>0</v>
      </c>
      <c r="K158" s="5">
        <f ca="1">IF(Tabela1[[#This Row],[Tempo de Entrega]]&gt;Tabela1[[#This Row],[SLA]],1,0)</f>
        <v>0</v>
      </c>
    </row>
    <row r="159" spans="1:11" x14ac:dyDescent="0.25">
      <c r="A159" s="2">
        <v>158</v>
      </c>
      <c r="B159" s="1" t="s">
        <v>74</v>
      </c>
      <c r="C159" s="1" t="s">
        <v>76</v>
      </c>
      <c r="D159" t="s">
        <v>43</v>
      </c>
      <c r="E159" s="1" t="s">
        <v>8</v>
      </c>
      <c r="F159" s="1" t="s">
        <v>12</v>
      </c>
      <c r="G159" s="1">
        <v>45012</v>
      </c>
      <c r="H159" s="1">
        <v>45012</v>
      </c>
      <c r="I159" s="5">
        <f>VLOOKUP(Tabela1[[#This Row],[Descrição da Demanda]],SLA!$A$1:$B$30,2,FALSE)</f>
        <v>3</v>
      </c>
      <c r="J159" s="2">
        <f ca="1">IF(Tabela1[[#This Row],[Data de Entrega]]="",TODAY()-Tabela1[[#This Row],[Data de Entrada]],Tabela1[[#This Row],[Data de Entrega]]-Tabela1[[#This Row],[Data de Entrada]])</f>
        <v>0</v>
      </c>
      <c r="K159" s="5">
        <f ca="1">IF(Tabela1[[#This Row],[Tempo de Entrega]]&gt;Tabela1[[#This Row],[SLA]],1,0)</f>
        <v>0</v>
      </c>
    </row>
    <row r="160" spans="1:11" x14ac:dyDescent="0.25">
      <c r="A160" s="2">
        <v>159</v>
      </c>
      <c r="B160" s="1" t="s">
        <v>74</v>
      </c>
      <c r="C160" s="1" t="s">
        <v>45</v>
      </c>
      <c r="D160" t="s">
        <v>16</v>
      </c>
      <c r="E160" s="1" t="s">
        <v>8</v>
      </c>
      <c r="F160" s="1" t="s">
        <v>12</v>
      </c>
      <c r="G160" s="1">
        <v>45019</v>
      </c>
      <c r="H160" s="1">
        <v>45019</v>
      </c>
      <c r="I160" s="5">
        <f>VLOOKUP(Tabela1[[#This Row],[Descrição da Demanda]],SLA!$A$1:$B$30,2,FALSE)</f>
        <v>6</v>
      </c>
      <c r="J160" s="2">
        <f ca="1">IF(Tabela1[[#This Row],[Data de Entrega]]="",TODAY()-Tabela1[[#This Row],[Data de Entrada]],Tabela1[[#This Row],[Data de Entrega]]-Tabela1[[#This Row],[Data de Entrada]])</f>
        <v>0</v>
      </c>
      <c r="K160" s="5">
        <f ca="1">IF(Tabela1[[#This Row],[Tempo de Entrega]]&gt;Tabela1[[#This Row],[SLA]],1,0)</f>
        <v>0</v>
      </c>
    </row>
    <row r="161" spans="1:11" x14ac:dyDescent="0.25">
      <c r="A161" s="2">
        <v>160</v>
      </c>
      <c r="B161" s="1" t="s">
        <v>74</v>
      </c>
      <c r="C161" s="1" t="s">
        <v>68</v>
      </c>
      <c r="D161" t="s">
        <v>29</v>
      </c>
      <c r="E161" s="1" t="s">
        <v>8</v>
      </c>
      <c r="F161" s="1" t="s">
        <v>12</v>
      </c>
      <c r="G161" s="1">
        <v>44950</v>
      </c>
      <c r="H161" s="1">
        <v>44957</v>
      </c>
      <c r="I161" s="5">
        <f>VLOOKUP(Tabela1[[#This Row],[Descrição da Demanda]],SLA!$A$1:$B$30,2,FALSE)</f>
        <v>7</v>
      </c>
      <c r="J161" s="2">
        <f ca="1">IF(Tabela1[[#This Row],[Data de Entrega]]="",TODAY()-Tabela1[[#This Row],[Data de Entrada]],Tabela1[[#This Row],[Data de Entrega]]-Tabela1[[#This Row],[Data de Entrada]])</f>
        <v>7</v>
      </c>
      <c r="K161" s="5">
        <f ca="1">IF(Tabela1[[#This Row],[Tempo de Entrega]]&gt;Tabela1[[#This Row],[SLA]],1,0)</f>
        <v>0</v>
      </c>
    </row>
    <row r="162" spans="1:11" x14ac:dyDescent="0.25">
      <c r="A162" s="2">
        <v>161</v>
      </c>
      <c r="B162" s="1" t="s">
        <v>74</v>
      </c>
      <c r="C162" s="1" t="s">
        <v>76</v>
      </c>
      <c r="D162" t="s">
        <v>30</v>
      </c>
      <c r="E162" s="1" t="s">
        <v>8</v>
      </c>
      <c r="F162" s="1" t="s">
        <v>12</v>
      </c>
      <c r="G162" s="1">
        <v>44934</v>
      </c>
      <c r="H162" s="1">
        <v>44936</v>
      </c>
      <c r="I162" s="5">
        <f>VLOOKUP(Tabela1[[#This Row],[Descrição da Demanda]],SLA!$A$1:$B$30,2,FALSE)</f>
        <v>7</v>
      </c>
      <c r="J162" s="2">
        <f ca="1">IF(Tabela1[[#This Row],[Data de Entrega]]="",TODAY()-Tabela1[[#This Row],[Data de Entrada]],Tabela1[[#This Row],[Data de Entrega]]-Tabela1[[#This Row],[Data de Entrada]])</f>
        <v>2</v>
      </c>
      <c r="K162" s="5">
        <f ca="1">IF(Tabela1[[#This Row],[Tempo de Entrega]]&gt;Tabela1[[#This Row],[SLA]],1,0)</f>
        <v>0</v>
      </c>
    </row>
    <row r="163" spans="1:11" x14ac:dyDescent="0.25">
      <c r="A163" s="2">
        <v>162</v>
      </c>
      <c r="B163" s="1" t="s">
        <v>72</v>
      </c>
      <c r="C163" s="1" t="s">
        <v>69</v>
      </c>
      <c r="D163" t="s">
        <v>31</v>
      </c>
      <c r="E163" s="1" t="s">
        <v>8</v>
      </c>
      <c r="F163" s="1" t="s">
        <v>12</v>
      </c>
      <c r="G163" s="1">
        <v>44956</v>
      </c>
      <c r="H163" s="1">
        <v>44958</v>
      </c>
      <c r="I163" s="5">
        <f>VLOOKUP(Tabela1[[#This Row],[Descrição da Demanda]],SLA!$A$1:$B$30,2,FALSE)</f>
        <v>6</v>
      </c>
      <c r="J163" s="2">
        <f ca="1">IF(Tabela1[[#This Row],[Data de Entrega]]="",TODAY()-Tabela1[[#This Row],[Data de Entrada]],Tabela1[[#This Row],[Data de Entrega]]-Tabela1[[#This Row],[Data de Entrada]])</f>
        <v>2</v>
      </c>
      <c r="K163" s="5">
        <f ca="1">IF(Tabela1[[#This Row],[Tempo de Entrega]]&gt;Tabela1[[#This Row],[SLA]],1,0)</f>
        <v>0</v>
      </c>
    </row>
    <row r="164" spans="1:11" x14ac:dyDescent="0.25">
      <c r="A164" s="2">
        <v>163</v>
      </c>
      <c r="B164" s="1" t="s">
        <v>74</v>
      </c>
      <c r="C164" s="1" t="s">
        <v>46</v>
      </c>
      <c r="D164" t="s">
        <v>20</v>
      </c>
      <c r="E164" s="1" t="s">
        <v>8</v>
      </c>
      <c r="F164" s="1" t="s">
        <v>12</v>
      </c>
      <c r="G164" s="1">
        <v>45026</v>
      </c>
      <c r="H164" s="1">
        <v>45026</v>
      </c>
      <c r="I164" s="5">
        <f>VLOOKUP(Tabela1[[#This Row],[Descrição da Demanda]],SLA!$A$1:$B$30,2,FALSE)</f>
        <v>6</v>
      </c>
      <c r="J164" s="2">
        <f ca="1">IF(Tabela1[[#This Row],[Data de Entrega]]="",TODAY()-Tabela1[[#This Row],[Data de Entrada]],Tabela1[[#This Row],[Data de Entrega]]-Tabela1[[#This Row],[Data de Entrada]])</f>
        <v>0</v>
      </c>
      <c r="K164" s="5">
        <f ca="1">IF(Tabela1[[#This Row],[Tempo de Entrega]]&gt;Tabela1[[#This Row],[SLA]],1,0)</f>
        <v>0</v>
      </c>
    </row>
    <row r="165" spans="1:11" x14ac:dyDescent="0.25">
      <c r="A165" s="2">
        <v>164</v>
      </c>
      <c r="B165" s="1" t="s">
        <v>74</v>
      </c>
      <c r="C165" s="1" t="s">
        <v>70</v>
      </c>
      <c r="D165" t="s">
        <v>22</v>
      </c>
      <c r="E165" s="1" t="s">
        <v>8</v>
      </c>
      <c r="F165" s="1" t="s">
        <v>12</v>
      </c>
      <c r="G165" s="1">
        <v>45008</v>
      </c>
      <c r="H165" s="1">
        <v>45008</v>
      </c>
      <c r="I165" s="5">
        <f>VLOOKUP(Tabela1[[#This Row],[Descrição da Demanda]],SLA!$A$1:$B$30,2,FALSE)</f>
        <v>6</v>
      </c>
      <c r="J165" s="2">
        <f ca="1">IF(Tabela1[[#This Row],[Data de Entrega]]="",TODAY()-Tabela1[[#This Row],[Data de Entrada]],Tabela1[[#This Row],[Data de Entrega]]-Tabela1[[#This Row],[Data de Entrada]])</f>
        <v>0</v>
      </c>
      <c r="K165" s="5">
        <f ca="1">IF(Tabela1[[#This Row],[Tempo de Entrega]]&gt;Tabela1[[#This Row],[SLA]],1,0)</f>
        <v>0</v>
      </c>
    </row>
    <row r="166" spans="1:11" x14ac:dyDescent="0.25">
      <c r="A166" s="2">
        <v>165</v>
      </c>
      <c r="B166" s="1" t="s">
        <v>74</v>
      </c>
      <c r="C166" s="1" t="s">
        <v>76</v>
      </c>
      <c r="D166" t="s">
        <v>21</v>
      </c>
      <c r="E166" s="1" t="s">
        <v>8</v>
      </c>
      <c r="F166" s="1" t="s">
        <v>12</v>
      </c>
      <c r="G166" s="1">
        <v>45006</v>
      </c>
      <c r="H166" s="1">
        <v>45006</v>
      </c>
      <c r="I166" s="5">
        <f>VLOOKUP(Tabela1[[#This Row],[Descrição da Demanda]],SLA!$A$1:$B$30,2,FALSE)</f>
        <v>6</v>
      </c>
      <c r="J166" s="2">
        <f ca="1">IF(Tabela1[[#This Row],[Data de Entrega]]="",TODAY()-Tabela1[[#This Row],[Data de Entrada]],Tabela1[[#This Row],[Data de Entrega]]-Tabela1[[#This Row],[Data de Entrada]])</f>
        <v>0</v>
      </c>
      <c r="K166" s="5">
        <f ca="1">IF(Tabela1[[#This Row],[Tempo de Entrega]]&gt;Tabela1[[#This Row],[SLA]],1,0)</f>
        <v>0</v>
      </c>
    </row>
    <row r="167" spans="1:11" x14ac:dyDescent="0.25">
      <c r="A167" s="2">
        <v>166</v>
      </c>
      <c r="B167" s="1" t="s">
        <v>75</v>
      </c>
      <c r="C167" s="1" t="s">
        <v>46</v>
      </c>
      <c r="D167" t="s">
        <v>23</v>
      </c>
      <c r="E167" s="1" t="s">
        <v>8</v>
      </c>
      <c r="F167" s="1" t="s">
        <v>12</v>
      </c>
      <c r="G167" s="1">
        <v>45022</v>
      </c>
      <c r="H167" s="1">
        <v>45022</v>
      </c>
      <c r="I167" s="5">
        <f>VLOOKUP(Tabela1[[#This Row],[Descrição da Demanda]],SLA!$A$1:$B$30,2,FALSE)</f>
        <v>8</v>
      </c>
      <c r="J167" s="2">
        <f ca="1">IF(Tabela1[[#This Row],[Data de Entrega]]="",TODAY()-Tabela1[[#This Row],[Data de Entrada]],Tabela1[[#This Row],[Data de Entrega]]-Tabela1[[#This Row],[Data de Entrada]])</f>
        <v>0</v>
      </c>
      <c r="K167" s="5">
        <f ca="1">IF(Tabela1[[#This Row],[Tempo de Entrega]]&gt;Tabela1[[#This Row],[SLA]],1,0)</f>
        <v>0</v>
      </c>
    </row>
    <row r="168" spans="1:11" x14ac:dyDescent="0.25">
      <c r="A168" s="2">
        <v>167</v>
      </c>
      <c r="B168" s="1" t="s">
        <v>71</v>
      </c>
      <c r="C168" s="1" t="s">
        <v>70</v>
      </c>
      <c r="D168" t="s">
        <v>30</v>
      </c>
      <c r="E168" s="1" t="s">
        <v>8</v>
      </c>
      <c r="F168" s="1" t="s">
        <v>12</v>
      </c>
      <c r="G168" s="1">
        <v>45018</v>
      </c>
      <c r="H168" s="1">
        <v>45018</v>
      </c>
      <c r="I168" s="5">
        <f>VLOOKUP(Tabela1[[#This Row],[Descrição da Demanda]],SLA!$A$1:$B$30,2,FALSE)</f>
        <v>7</v>
      </c>
      <c r="J168" s="2">
        <f ca="1">IF(Tabela1[[#This Row],[Data de Entrega]]="",TODAY()-Tabela1[[#This Row],[Data de Entrada]],Tabela1[[#This Row],[Data de Entrega]]-Tabela1[[#This Row],[Data de Entrada]])</f>
        <v>0</v>
      </c>
      <c r="K168" s="5">
        <f ca="1">IF(Tabela1[[#This Row],[Tempo de Entrega]]&gt;Tabela1[[#This Row],[SLA]],1,0)</f>
        <v>0</v>
      </c>
    </row>
    <row r="169" spans="1:11" x14ac:dyDescent="0.25">
      <c r="A169" s="2">
        <v>168</v>
      </c>
      <c r="B169" s="1" t="s">
        <v>74</v>
      </c>
      <c r="C169" s="1" t="s">
        <v>68</v>
      </c>
      <c r="D169" t="s">
        <v>2</v>
      </c>
      <c r="E169" s="1" t="s">
        <v>8</v>
      </c>
      <c r="F169" s="1" t="s">
        <v>12</v>
      </c>
      <c r="G169" s="1">
        <v>44997</v>
      </c>
      <c r="H169" s="1">
        <v>45007</v>
      </c>
      <c r="I169" s="5">
        <f>VLOOKUP(Tabela1[[#This Row],[Descrição da Demanda]],SLA!$A$1:$B$30,2,FALSE)</f>
        <v>8</v>
      </c>
      <c r="J169" s="2">
        <f ca="1">IF(Tabela1[[#This Row],[Data de Entrega]]="",TODAY()-Tabela1[[#This Row],[Data de Entrada]],Tabela1[[#This Row],[Data de Entrega]]-Tabela1[[#This Row],[Data de Entrada]])</f>
        <v>10</v>
      </c>
      <c r="K169" s="5">
        <f ca="1">IF(Tabela1[[#This Row],[Tempo de Entrega]]&gt;Tabela1[[#This Row],[SLA]],1,0)</f>
        <v>1</v>
      </c>
    </row>
    <row r="170" spans="1:11" x14ac:dyDescent="0.25">
      <c r="A170" s="2">
        <v>169</v>
      </c>
      <c r="B170" s="1" t="s">
        <v>74</v>
      </c>
      <c r="C170" s="1" t="s">
        <v>76</v>
      </c>
      <c r="D170" t="s">
        <v>32</v>
      </c>
      <c r="E170" s="1" t="s">
        <v>8</v>
      </c>
      <c r="F170" s="1" t="s">
        <v>12</v>
      </c>
      <c r="G170" s="1">
        <v>45012</v>
      </c>
      <c r="H170" s="1">
        <v>45012</v>
      </c>
      <c r="I170" s="5">
        <f>VLOOKUP(Tabela1[[#This Row],[Descrição da Demanda]],SLA!$A$1:$B$30,2,FALSE)</f>
        <v>8</v>
      </c>
      <c r="J170" s="2">
        <f ca="1">IF(Tabela1[[#This Row],[Data de Entrega]]="",TODAY()-Tabela1[[#This Row],[Data de Entrada]],Tabela1[[#This Row],[Data de Entrega]]-Tabela1[[#This Row],[Data de Entrada]])</f>
        <v>0</v>
      </c>
      <c r="K170" s="5">
        <f ca="1">IF(Tabela1[[#This Row],[Tempo de Entrega]]&gt;Tabela1[[#This Row],[SLA]],1,0)</f>
        <v>0</v>
      </c>
    </row>
    <row r="171" spans="1:11" x14ac:dyDescent="0.25">
      <c r="A171" s="2">
        <v>170</v>
      </c>
      <c r="B171" s="1" t="s">
        <v>74</v>
      </c>
      <c r="C171" s="1" t="s">
        <v>76</v>
      </c>
      <c r="D171" t="s">
        <v>16</v>
      </c>
      <c r="E171" s="1" t="s">
        <v>8</v>
      </c>
      <c r="F171" s="1" t="s">
        <v>12</v>
      </c>
      <c r="G171" s="1">
        <v>44981</v>
      </c>
      <c r="H171" s="1">
        <v>44982</v>
      </c>
      <c r="I171" s="5">
        <f>VLOOKUP(Tabela1[[#This Row],[Descrição da Demanda]],SLA!$A$1:$B$30,2,FALSE)</f>
        <v>6</v>
      </c>
      <c r="J171" s="2">
        <f ca="1">IF(Tabela1[[#This Row],[Data de Entrega]]="",TODAY()-Tabela1[[#This Row],[Data de Entrada]],Tabela1[[#This Row],[Data de Entrega]]-Tabela1[[#This Row],[Data de Entrada]])</f>
        <v>1</v>
      </c>
      <c r="K171" s="5">
        <f ca="1">IF(Tabela1[[#This Row],[Tempo de Entrega]]&gt;Tabela1[[#This Row],[SLA]],1,0)</f>
        <v>0</v>
      </c>
    </row>
    <row r="172" spans="1:11" x14ac:dyDescent="0.25">
      <c r="A172" s="2">
        <v>171</v>
      </c>
      <c r="B172" s="1" t="s">
        <v>74</v>
      </c>
      <c r="C172" s="1" t="s">
        <v>70</v>
      </c>
      <c r="D172" t="s">
        <v>33</v>
      </c>
      <c r="E172" s="1" t="s">
        <v>8</v>
      </c>
      <c r="F172" s="1" t="s">
        <v>12</v>
      </c>
      <c r="G172" s="1">
        <v>44950</v>
      </c>
      <c r="H172" s="1">
        <v>44951</v>
      </c>
      <c r="I172" s="5">
        <f>VLOOKUP(Tabela1[[#This Row],[Descrição da Demanda]],SLA!$A$1:$B$30,2,FALSE)</f>
        <v>6</v>
      </c>
      <c r="J172" s="2">
        <f ca="1">IF(Tabela1[[#This Row],[Data de Entrega]]="",TODAY()-Tabela1[[#This Row],[Data de Entrada]],Tabela1[[#This Row],[Data de Entrega]]-Tabela1[[#This Row],[Data de Entrada]])</f>
        <v>1</v>
      </c>
      <c r="K172" s="5">
        <f ca="1">IF(Tabela1[[#This Row],[Tempo de Entrega]]&gt;Tabela1[[#This Row],[SLA]],1,0)</f>
        <v>0</v>
      </c>
    </row>
    <row r="173" spans="1:11" x14ac:dyDescent="0.25">
      <c r="A173" s="2">
        <v>172</v>
      </c>
      <c r="B173" s="1" t="s">
        <v>71</v>
      </c>
      <c r="C173" s="1" t="s">
        <v>70</v>
      </c>
      <c r="D173" t="s">
        <v>30</v>
      </c>
      <c r="E173" s="1" t="s">
        <v>8</v>
      </c>
      <c r="F173" s="1" t="s">
        <v>12</v>
      </c>
      <c r="G173" s="1">
        <v>45021</v>
      </c>
      <c r="H173" s="1">
        <v>45024</v>
      </c>
      <c r="I173" s="5">
        <f>VLOOKUP(Tabela1[[#This Row],[Descrição da Demanda]],SLA!$A$1:$B$30,2,FALSE)</f>
        <v>7</v>
      </c>
      <c r="J173" s="2">
        <f ca="1">IF(Tabela1[[#This Row],[Data de Entrega]]="",TODAY()-Tabela1[[#This Row],[Data de Entrada]],Tabela1[[#This Row],[Data de Entrega]]-Tabela1[[#This Row],[Data de Entrada]])</f>
        <v>3</v>
      </c>
      <c r="K173" s="5">
        <f ca="1">IF(Tabela1[[#This Row],[Tempo de Entrega]]&gt;Tabela1[[#This Row],[SLA]],1,0)</f>
        <v>0</v>
      </c>
    </row>
    <row r="174" spans="1:11" x14ac:dyDescent="0.25">
      <c r="A174" s="2">
        <v>173</v>
      </c>
      <c r="B174" s="1" t="s">
        <v>74</v>
      </c>
      <c r="C174" s="1" t="s">
        <v>45</v>
      </c>
      <c r="D174" t="s">
        <v>2</v>
      </c>
      <c r="E174" s="1" t="s">
        <v>8</v>
      </c>
      <c r="F174" s="1" t="s">
        <v>12</v>
      </c>
      <c r="G174" s="1">
        <v>45016</v>
      </c>
      <c r="H174" s="1">
        <v>45016</v>
      </c>
      <c r="I174" s="5">
        <f>VLOOKUP(Tabela1[[#This Row],[Descrição da Demanda]],SLA!$A$1:$B$30,2,FALSE)</f>
        <v>8</v>
      </c>
      <c r="J174" s="2">
        <f ca="1">IF(Tabela1[[#This Row],[Data de Entrega]]="",TODAY()-Tabela1[[#This Row],[Data de Entrada]],Tabela1[[#This Row],[Data de Entrega]]-Tabela1[[#This Row],[Data de Entrada]])</f>
        <v>0</v>
      </c>
      <c r="K174" s="5">
        <f ca="1">IF(Tabela1[[#This Row],[Tempo de Entrega]]&gt;Tabela1[[#This Row],[SLA]],1,0)</f>
        <v>0</v>
      </c>
    </row>
    <row r="175" spans="1:11" x14ac:dyDescent="0.25">
      <c r="A175" s="2">
        <v>174</v>
      </c>
      <c r="B175" s="1" t="s">
        <v>73</v>
      </c>
      <c r="C175" s="1" t="s">
        <v>76</v>
      </c>
      <c r="D175" t="s">
        <v>38</v>
      </c>
      <c r="E175" s="1" t="s">
        <v>8</v>
      </c>
      <c r="F175" s="1" t="s">
        <v>12</v>
      </c>
      <c r="G175" s="1">
        <v>44937</v>
      </c>
      <c r="H175" s="1">
        <v>44942</v>
      </c>
      <c r="I175" s="5">
        <f>VLOOKUP(Tabela1[[#This Row],[Descrição da Demanda]],SLA!$A$1:$B$30,2,FALSE)</f>
        <v>6</v>
      </c>
      <c r="J175" s="2">
        <f ca="1">IF(Tabela1[[#This Row],[Data de Entrega]]="",TODAY()-Tabela1[[#This Row],[Data de Entrada]],Tabela1[[#This Row],[Data de Entrega]]-Tabela1[[#This Row],[Data de Entrada]])</f>
        <v>5</v>
      </c>
      <c r="K175" s="5">
        <f ca="1">IF(Tabela1[[#This Row],[Tempo de Entrega]]&gt;Tabela1[[#This Row],[SLA]],1,0)</f>
        <v>0</v>
      </c>
    </row>
    <row r="176" spans="1:11" x14ac:dyDescent="0.25">
      <c r="A176" s="2">
        <v>175</v>
      </c>
      <c r="B176" s="1" t="s">
        <v>73</v>
      </c>
      <c r="C176" s="1" t="s">
        <v>46</v>
      </c>
      <c r="D176" t="s">
        <v>26</v>
      </c>
      <c r="E176" s="1" t="s">
        <v>8</v>
      </c>
      <c r="F176" s="1" t="s">
        <v>12</v>
      </c>
      <c r="G176" s="1">
        <v>44968</v>
      </c>
      <c r="H176" s="1">
        <v>44971</v>
      </c>
      <c r="I176" s="5">
        <f>VLOOKUP(Tabela1[[#This Row],[Descrição da Demanda]],SLA!$A$1:$B$30,2,FALSE)</f>
        <v>6</v>
      </c>
      <c r="J176" s="2">
        <f ca="1">IF(Tabela1[[#This Row],[Data de Entrega]]="",TODAY()-Tabela1[[#This Row],[Data de Entrada]],Tabela1[[#This Row],[Data de Entrega]]-Tabela1[[#This Row],[Data de Entrada]])</f>
        <v>3</v>
      </c>
      <c r="K176" s="5">
        <f ca="1">IF(Tabela1[[#This Row],[Tempo de Entrega]]&gt;Tabela1[[#This Row],[SLA]],1,0)</f>
        <v>0</v>
      </c>
    </row>
    <row r="177" spans="1:11" x14ac:dyDescent="0.25">
      <c r="A177" s="2">
        <v>176</v>
      </c>
      <c r="B177" s="1" t="s">
        <v>74</v>
      </c>
      <c r="C177" s="1" t="s">
        <v>46</v>
      </c>
      <c r="D177" t="s">
        <v>39</v>
      </c>
      <c r="E177" s="1" t="s">
        <v>8</v>
      </c>
      <c r="F177" s="1" t="s">
        <v>12</v>
      </c>
      <c r="G177" s="1">
        <v>45022</v>
      </c>
      <c r="H177" s="1">
        <v>45024</v>
      </c>
      <c r="I177" s="5">
        <f>VLOOKUP(Tabela1[[#This Row],[Descrição da Demanda]],SLA!$A$1:$B$30,2,FALSE)</f>
        <v>6</v>
      </c>
      <c r="J177" s="2">
        <f ca="1">IF(Tabela1[[#This Row],[Data de Entrega]]="",TODAY()-Tabela1[[#This Row],[Data de Entrada]],Tabela1[[#This Row],[Data de Entrega]]-Tabela1[[#This Row],[Data de Entrada]])</f>
        <v>2</v>
      </c>
      <c r="K177" s="5">
        <f ca="1">IF(Tabela1[[#This Row],[Tempo de Entrega]]&gt;Tabela1[[#This Row],[SLA]],1,0)</f>
        <v>0</v>
      </c>
    </row>
    <row r="178" spans="1:11" x14ac:dyDescent="0.25">
      <c r="A178" s="2">
        <v>177</v>
      </c>
      <c r="B178" s="1" t="s">
        <v>74</v>
      </c>
      <c r="C178" s="1" t="s">
        <v>46</v>
      </c>
      <c r="D178" t="s">
        <v>40</v>
      </c>
      <c r="E178" s="1" t="s">
        <v>8</v>
      </c>
      <c r="F178" s="1" t="s">
        <v>12</v>
      </c>
      <c r="G178" s="1">
        <v>45012</v>
      </c>
      <c r="H178" s="1">
        <v>45012</v>
      </c>
      <c r="I178" s="5">
        <f>VLOOKUP(Tabela1[[#This Row],[Descrição da Demanda]],SLA!$A$1:$B$30,2,FALSE)</f>
        <v>3</v>
      </c>
      <c r="J178" s="2">
        <f ca="1">IF(Tabela1[[#This Row],[Data de Entrega]]="",TODAY()-Tabela1[[#This Row],[Data de Entrada]],Tabela1[[#This Row],[Data de Entrega]]-Tabela1[[#This Row],[Data de Entrada]])</f>
        <v>0</v>
      </c>
      <c r="K178" s="5">
        <f ca="1">IF(Tabela1[[#This Row],[Tempo de Entrega]]&gt;Tabela1[[#This Row],[SLA]],1,0)</f>
        <v>0</v>
      </c>
    </row>
    <row r="179" spans="1:11" x14ac:dyDescent="0.25">
      <c r="A179" s="2">
        <v>178</v>
      </c>
      <c r="B179" s="1" t="s">
        <v>71</v>
      </c>
      <c r="C179" s="1" t="s">
        <v>68</v>
      </c>
      <c r="D179" t="s">
        <v>30</v>
      </c>
      <c r="E179" s="1" t="s">
        <v>8</v>
      </c>
      <c r="F179" s="1" t="s">
        <v>12</v>
      </c>
      <c r="G179" s="1">
        <v>45005</v>
      </c>
      <c r="H179" s="1">
        <v>45012</v>
      </c>
      <c r="I179" s="5">
        <f>VLOOKUP(Tabela1[[#This Row],[Descrição da Demanda]],SLA!$A$1:$B$30,2,FALSE)</f>
        <v>7</v>
      </c>
      <c r="J179" s="2">
        <f ca="1">IF(Tabela1[[#This Row],[Data de Entrega]]="",TODAY()-Tabela1[[#This Row],[Data de Entrada]],Tabela1[[#This Row],[Data de Entrega]]-Tabela1[[#This Row],[Data de Entrada]])</f>
        <v>7</v>
      </c>
      <c r="K179" s="5">
        <f ca="1">IF(Tabela1[[#This Row],[Tempo de Entrega]]&gt;Tabela1[[#This Row],[SLA]],1,0)</f>
        <v>0</v>
      </c>
    </row>
    <row r="180" spans="1:11" x14ac:dyDescent="0.25">
      <c r="A180" s="2">
        <v>179</v>
      </c>
      <c r="B180" s="1" t="s">
        <v>74</v>
      </c>
      <c r="C180" s="1" t="s">
        <v>68</v>
      </c>
      <c r="D180" t="s">
        <v>43</v>
      </c>
      <c r="E180" s="1" t="s">
        <v>8</v>
      </c>
      <c r="F180" s="1" t="s">
        <v>12</v>
      </c>
      <c r="G180" s="1">
        <v>44972</v>
      </c>
      <c r="H180" s="1">
        <v>44977</v>
      </c>
      <c r="I180" s="5">
        <f>VLOOKUP(Tabela1[[#This Row],[Descrição da Demanda]],SLA!$A$1:$B$30,2,FALSE)</f>
        <v>3</v>
      </c>
      <c r="J180" s="2">
        <f ca="1">IF(Tabela1[[#This Row],[Data de Entrega]]="",TODAY()-Tabela1[[#This Row],[Data de Entrada]],Tabela1[[#This Row],[Data de Entrega]]-Tabela1[[#This Row],[Data de Entrada]])</f>
        <v>5</v>
      </c>
      <c r="K180" s="5">
        <f ca="1">IF(Tabela1[[#This Row],[Tempo de Entrega]]&gt;Tabela1[[#This Row],[SLA]],1,0)</f>
        <v>1</v>
      </c>
    </row>
    <row r="181" spans="1:11" x14ac:dyDescent="0.25">
      <c r="A181" s="2">
        <v>180</v>
      </c>
      <c r="B181" s="1" t="s">
        <v>74</v>
      </c>
      <c r="C181" s="1" t="s">
        <v>68</v>
      </c>
      <c r="D181" t="s">
        <v>27</v>
      </c>
      <c r="E181" s="1" t="s">
        <v>8</v>
      </c>
      <c r="F181" s="1" t="s">
        <v>12</v>
      </c>
      <c r="G181" s="1">
        <v>45020</v>
      </c>
      <c r="H181" s="1">
        <v>45024</v>
      </c>
      <c r="I181" s="5">
        <f>VLOOKUP(Tabela1[[#This Row],[Descrição da Demanda]],SLA!$A$1:$B$30,2,FALSE)</f>
        <v>5</v>
      </c>
      <c r="J181" s="2">
        <f ca="1">IF(Tabela1[[#This Row],[Data de Entrega]]="",TODAY()-Tabela1[[#This Row],[Data de Entrada]],Tabela1[[#This Row],[Data de Entrega]]-Tabela1[[#This Row],[Data de Entrada]])</f>
        <v>4</v>
      </c>
      <c r="K181" s="5">
        <f ca="1">IF(Tabela1[[#This Row],[Tempo de Entrega]]&gt;Tabela1[[#This Row],[SLA]],1,0)</f>
        <v>0</v>
      </c>
    </row>
    <row r="182" spans="1:11" x14ac:dyDescent="0.25">
      <c r="A182" s="2">
        <v>181</v>
      </c>
      <c r="B182" s="1" t="s">
        <v>71</v>
      </c>
      <c r="C182" s="1" t="s">
        <v>69</v>
      </c>
      <c r="D182" t="s">
        <v>30</v>
      </c>
      <c r="E182" s="1" t="s">
        <v>8</v>
      </c>
      <c r="F182" s="1" t="s">
        <v>12</v>
      </c>
      <c r="G182" s="1">
        <v>45022</v>
      </c>
      <c r="H182" s="1">
        <v>45024</v>
      </c>
      <c r="I182" s="5">
        <f>VLOOKUP(Tabela1[[#This Row],[Descrição da Demanda]],SLA!$A$1:$B$30,2,FALSE)</f>
        <v>7</v>
      </c>
      <c r="J182" s="2">
        <f ca="1">IF(Tabela1[[#This Row],[Data de Entrega]]="",TODAY()-Tabela1[[#This Row],[Data de Entrada]],Tabela1[[#This Row],[Data de Entrega]]-Tabela1[[#This Row],[Data de Entrada]])</f>
        <v>2</v>
      </c>
      <c r="K182" s="5">
        <f ca="1">IF(Tabela1[[#This Row],[Tempo de Entrega]]&gt;Tabela1[[#This Row],[SLA]],1,0)</f>
        <v>0</v>
      </c>
    </row>
    <row r="183" spans="1:11" x14ac:dyDescent="0.25">
      <c r="A183" s="2">
        <v>182</v>
      </c>
      <c r="B183" s="1" t="s">
        <v>74</v>
      </c>
      <c r="C183" s="1" t="s">
        <v>45</v>
      </c>
      <c r="D183" t="s">
        <v>29</v>
      </c>
      <c r="E183" s="1" t="s">
        <v>6</v>
      </c>
      <c r="F183" s="1" t="s">
        <v>13</v>
      </c>
      <c r="G183" s="1">
        <v>45010</v>
      </c>
      <c r="H183" s="1"/>
      <c r="I183" s="5">
        <f>VLOOKUP(Tabela1[[#This Row],[Descrição da Demanda]],SLA!$A$1:$B$30,2,FALSE)</f>
        <v>7</v>
      </c>
      <c r="J183" s="2">
        <f ca="1">IF(Tabela1[[#This Row],[Data de Entrega]]="",TODAY()-Tabela1[[#This Row],[Data de Entrada]],Tabela1[[#This Row],[Data de Entrega]]-Tabela1[[#This Row],[Data de Entrada]])</f>
        <v>19</v>
      </c>
      <c r="K183" s="5">
        <f ca="1">IF(Tabela1[[#This Row],[Tempo de Entrega]]&gt;Tabela1[[#This Row],[SLA]],1,0)</f>
        <v>1</v>
      </c>
    </row>
    <row r="184" spans="1:11" x14ac:dyDescent="0.25">
      <c r="A184" s="2">
        <v>183</v>
      </c>
      <c r="B184" s="1" t="s">
        <v>74</v>
      </c>
      <c r="C184" s="1" t="s">
        <v>45</v>
      </c>
      <c r="D184" t="s">
        <v>30</v>
      </c>
      <c r="E184" s="1" t="s">
        <v>8</v>
      </c>
      <c r="F184" s="1" t="s">
        <v>12</v>
      </c>
      <c r="G184" s="1">
        <v>45024</v>
      </c>
      <c r="H184" s="1">
        <v>45024</v>
      </c>
      <c r="I184" s="5">
        <f>VLOOKUP(Tabela1[[#This Row],[Descrição da Demanda]],SLA!$A$1:$B$30,2,FALSE)</f>
        <v>7</v>
      </c>
      <c r="J184" s="2">
        <f ca="1">IF(Tabela1[[#This Row],[Data de Entrega]]="",TODAY()-Tabela1[[#This Row],[Data de Entrada]],Tabela1[[#This Row],[Data de Entrega]]-Tabela1[[#This Row],[Data de Entrada]])</f>
        <v>0</v>
      </c>
      <c r="K184" s="5">
        <f ca="1">IF(Tabela1[[#This Row],[Tempo de Entrega]]&gt;Tabela1[[#This Row],[SLA]],1,0)</f>
        <v>0</v>
      </c>
    </row>
    <row r="185" spans="1:11" x14ac:dyDescent="0.25">
      <c r="A185" s="2">
        <v>184</v>
      </c>
      <c r="B185" s="1" t="s">
        <v>72</v>
      </c>
      <c r="C185" s="1" t="s">
        <v>45</v>
      </c>
      <c r="D185" t="s">
        <v>31</v>
      </c>
      <c r="E185" s="1" t="s">
        <v>8</v>
      </c>
      <c r="F185" s="1" t="s">
        <v>12</v>
      </c>
      <c r="G185" s="1">
        <v>45005</v>
      </c>
      <c r="H185" s="1">
        <v>45006</v>
      </c>
      <c r="I185" s="5">
        <f>VLOOKUP(Tabela1[[#This Row],[Descrição da Demanda]],SLA!$A$1:$B$30,2,FALSE)</f>
        <v>6</v>
      </c>
      <c r="J185" s="2">
        <f ca="1">IF(Tabela1[[#This Row],[Data de Entrega]]="",TODAY()-Tabela1[[#This Row],[Data de Entrada]],Tabela1[[#This Row],[Data de Entrega]]-Tabela1[[#This Row],[Data de Entrada]])</f>
        <v>1</v>
      </c>
      <c r="K185" s="5">
        <f ca="1">IF(Tabela1[[#This Row],[Tempo de Entrega]]&gt;Tabela1[[#This Row],[SLA]],1,0)</f>
        <v>0</v>
      </c>
    </row>
    <row r="186" spans="1:11" x14ac:dyDescent="0.25">
      <c r="A186" s="2">
        <v>185</v>
      </c>
      <c r="B186" s="1" t="s">
        <v>18</v>
      </c>
      <c r="C186" s="1" t="s">
        <v>76</v>
      </c>
      <c r="D186" t="s">
        <v>20</v>
      </c>
      <c r="E186" s="1" t="s">
        <v>8</v>
      </c>
      <c r="F186" s="1" t="s">
        <v>12</v>
      </c>
      <c r="G186" s="1">
        <v>45019</v>
      </c>
      <c r="H186" s="1">
        <v>45024</v>
      </c>
      <c r="I186" s="5">
        <f>VLOOKUP(Tabela1[[#This Row],[Descrição da Demanda]],SLA!$A$1:$B$30,2,FALSE)</f>
        <v>6</v>
      </c>
      <c r="J186" s="2">
        <f ca="1">IF(Tabela1[[#This Row],[Data de Entrega]]="",TODAY()-Tabela1[[#This Row],[Data de Entrada]],Tabela1[[#This Row],[Data de Entrega]]-Tabela1[[#This Row],[Data de Entrada]])</f>
        <v>5</v>
      </c>
      <c r="K186" s="5">
        <f ca="1">IF(Tabela1[[#This Row],[Tempo de Entrega]]&gt;Tabela1[[#This Row],[SLA]],1,0)</f>
        <v>0</v>
      </c>
    </row>
    <row r="187" spans="1:11" x14ac:dyDescent="0.25">
      <c r="A187" s="2">
        <v>186</v>
      </c>
      <c r="B187" s="1" t="s">
        <v>18</v>
      </c>
      <c r="C187" s="1" t="s">
        <v>68</v>
      </c>
      <c r="D187" t="s">
        <v>22</v>
      </c>
      <c r="E187" s="1" t="s">
        <v>8</v>
      </c>
      <c r="F187" s="1" t="s">
        <v>12</v>
      </c>
      <c r="G187" s="1">
        <v>45017</v>
      </c>
      <c r="H187" s="1">
        <v>45024</v>
      </c>
      <c r="I187" s="5">
        <f>VLOOKUP(Tabela1[[#This Row],[Descrição da Demanda]],SLA!$A$1:$B$30,2,FALSE)</f>
        <v>6</v>
      </c>
      <c r="J187" s="2">
        <f ca="1">IF(Tabela1[[#This Row],[Data de Entrega]]="",TODAY()-Tabela1[[#This Row],[Data de Entrada]],Tabela1[[#This Row],[Data de Entrega]]-Tabela1[[#This Row],[Data de Entrada]])</f>
        <v>7</v>
      </c>
      <c r="K187" s="5">
        <f ca="1">IF(Tabela1[[#This Row],[Tempo de Entrega]]&gt;Tabela1[[#This Row],[SLA]],1,0)</f>
        <v>1</v>
      </c>
    </row>
    <row r="188" spans="1:11" x14ac:dyDescent="0.25">
      <c r="A188" s="2">
        <v>187</v>
      </c>
      <c r="B188" s="1" t="s">
        <v>18</v>
      </c>
      <c r="C188" s="1" t="s">
        <v>46</v>
      </c>
      <c r="D188" t="s">
        <v>21</v>
      </c>
      <c r="E188" s="1" t="s">
        <v>8</v>
      </c>
      <c r="F188" s="1" t="s">
        <v>12</v>
      </c>
      <c r="G188" s="1">
        <v>45007</v>
      </c>
      <c r="H188" s="1">
        <v>45012</v>
      </c>
      <c r="I188" s="5">
        <f>VLOOKUP(Tabela1[[#This Row],[Descrição da Demanda]],SLA!$A$1:$B$30,2,FALSE)</f>
        <v>6</v>
      </c>
      <c r="J188" s="2">
        <f ca="1">IF(Tabela1[[#This Row],[Data de Entrega]]="",TODAY()-Tabela1[[#This Row],[Data de Entrada]],Tabela1[[#This Row],[Data de Entrega]]-Tabela1[[#This Row],[Data de Entrada]])</f>
        <v>5</v>
      </c>
      <c r="K188" s="5">
        <f ca="1">IF(Tabela1[[#This Row],[Tempo de Entrega]]&gt;Tabela1[[#This Row],[SLA]],1,0)</f>
        <v>0</v>
      </c>
    </row>
    <row r="189" spans="1:11" x14ac:dyDescent="0.25">
      <c r="A189" s="2">
        <v>188</v>
      </c>
      <c r="B189" s="1" t="s">
        <v>75</v>
      </c>
      <c r="C189" s="1" t="s">
        <v>70</v>
      </c>
      <c r="D189" t="s">
        <v>23</v>
      </c>
      <c r="E189" s="1" t="s">
        <v>8</v>
      </c>
      <c r="F189" s="1" t="s">
        <v>12</v>
      </c>
      <c r="G189" s="1">
        <v>45025</v>
      </c>
      <c r="H189" s="1">
        <v>45027</v>
      </c>
      <c r="I189" s="5">
        <f>VLOOKUP(Tabela1[[#This Row],[Descrição da Demanda]],SLA!$A$1:$B$30,2,FALSE)</f>
        <v>8</v>
      </c>
      <c r="J189" s="2">
        <f ca="1">IF(Tabela1[[#This Row],[Data de Entrega]]="",TODAY()-Tabela1[[#This Row],[Data de Entrada]],Tabela1[[#This Row],[Data de Entrega]]-Tabela1[[#This Row],[Data de Entrada]])</f>
        <v>2</v>
      </c>
      <c r="K189" s="5">
        <f ca="1">IF(Tabela1[[#This Row],[Tempo de Entrega]]&gt;Tabela1[[#This Row],[SLA]],1,0)</f>
        <v>0</v>
      </c>
    </row>
    <row r="190" spans="1:11" x14ac:dyDescent="0.25">
      <c r="A190" s="2">
        <v>189</v>
      </c>
      <c r="B190" s="1" t="s">
        <v>71</v>
      </c>
      <c r="C190" s="1" t="s">
        <v>68</v>
      </c>
      <c r="D190" t="s">
        <v>3</v>
      </c>
      <c r="E190" s="1" t="s">
        <v>8</v>
      </c>
      <c r="F190" s="1" t="s">
        <v>12</v>
      </c>
      <c r="G190" s="1">
        <v>44955</v>
      </c>
      <c r="H190" s="1">
        <v>44961</v>
      </c>
      <c r="I190" s="5">
        <f>VLOOKUP(Tabela1[[#This Row],[Descrição da Demanda]],SLA!$A$1:$B$30,2,FALSE)</f>
        <v>6</v>
      </c>
      <c r="J190" s="2">
        <f ca="1">IF(Tabela1[[#This Row],[Data de Entrega]]="",TODAY()-Tabela1[[#This Row],[Data de Entrada]],Tabela1[[#This Row],[Data de Entrega]]-Tabela1[[#This Row],[Data de Entrada]])</f>
        <v>6</v>
      </c>
      <c r="K190" s="5">
        <f ca="1">IF(Tabela1[[#This Row],[Tempo de Entrega]]&gt;Tabela1[[#This Row],[SLA]],1,0)</f>
        <v>0</v>
      </c>
    </row>
    <row r="191" spans="1:11" x14ac:dyDescent="0.25">
      <c r="A191" s="2">
        <v>190</v>
      </c>
      <c r="B191" s="1" t="s">
        <v>18</v>
      </c>
      <c r="C191" s="1" t="s">
        <v>45</v>
      </c>
      <c r="D191" t="s">
        <v>2</v>
      </c>
      <c r="E191" s="1" t="s">
        <v>7</v>
      </c>
      <c r="F191" s="1" t="s">
        <v>13</v>
      </c>
      <c r="G191" s="1">
        <v>45014</v>
      </c>
      <c r="H191" s="1"/>
      <c r="I191" s="5">
        <f>VLOOKUP(Tabela1[[#This Row],[Descrição da Demanda]],SLA!$A$1:$B$30,2,FALSE)</f>
        <v>8</v>
      </c>
      <c r="J191" s="2">
        <f ca="1">IF(Tabela1[[#This Row],[Data de Entrega]]="",TODAY()-Tabela1[[#This Row],[Data de Entrada]],Tabela1[[#This Row],[Data de Entrega]]-Tabela1[[#This Row],[Data de Entrada]])</f>
        <v>15</v>
      </c>
      <c r="K191" s="5">
        <f ca="1">IF(Tabela1[[#This Row],[Tempo de Entrega]]&gt;Tabela1[[#This Row],[SLA]],1,0)</f>
        <v>1</v>
      </c>
    </row>
    <row r="192" spans="1:11" x14ac:dyDescent="0.25">
      <c r="A192" s="2">
        <v>191</v>
      </c>
      <c r="B192" s="1" t="s">
        <v>74</v>
      </c>
      <c r="C192" s="1" t="s">
        <v>46</v>
      </c>
      <c r="D192" t="s">
        <v>32</v>
      </c>
      <c r="E192" s="1" t="s">
        <v>8</v>
      </c>
      <c r="F192" s="1" t="s">
        <v>12</v>
      </c>
      <c r="G192" s="1">
        <v>44956</v>
      </c>
      <c r="H192" s="1">
        <v>44962</v>
      </c>
      <c r="I192" s="5">
        <f>VLOOKUP(Tabela1[[#This Row],[Descrição da Demanda]],SLA!$A$1:$B$30,2,FALSE)</f>
        <v>8</v>
      </c>
      <c r="J192" s="2">
        <f ca="1">IF(Tabela1[[#This Row],[Data de Entrega]]="",TODAY()-Tabela1[[#This Row],[Data de Entrada]],Tabela1[[#This Row],[Data de Entrega]]-Tabela1[[#This Row],[Data de Entrada]])</f>
        <v>6</v>
      </c>
      <c r="K192" s="5">
        <f ca="1">IF(Tabela1[[#This Row],[Tempo de Entrega]]&gt;Tabela1[[#This Row],[SLA]],1,0)</f>
        <v>0</v>
      </c>
    </row>
    <row r="193" spans="1:11" x14ac:dyDescent="0.25">
      <c r="A193" s="2">
        <v>194</v>
      </c>
      <c r="B193" s="1" t="s">
        <v>71</v>
      </c>
      <c r="C193" s="1" t="s">
        <v>69</v>
      </c>
      <c r="D193" t="s">
        <v>30</v>
      </c>
      <c r="E193" s="1" t="s">
        <v>8</v>
      </c>
      <c r="F193" s="1" t="s">
        <v>12</v>
      </c>
      <c r="G193" s="1">
        <v>45026</v>
      </c>
      <c r="H193" s="1">
        <v>45028</v>
      </c>
      <c r="I193" s="5">
        <f>VLOOKUP(Tabela1[[#This Row],[Descrição da Demanda]],SLA!$A$1:$B$30,2,FALSE)</f>
        <v>7</v>
      </c>
      <c r="J193" s="2">
        <f ca="1">IF(Tabela1[[#This Row],[Data de Entrega]]="",TODAY()-Tabela1[[#This Row],[Data de Entrada]],Tabela1[[#This Row],[Data de Entrega]]-Tabela1[[#This Row],[Data de Entrada]])</f>
        <v>2</v>
      </c>
      <c r="K193" s="5">
        <f ca="1">IF(Tabela1[[#This Row],[Tempo de Entrega]]&gt;Tabela1[[#This Row],[SLA]],1,0)</f>
        <v>0</v>
      </c>
    </row>
    <row r="194" spans="1:11" x14ac:dyDescent="0.25">
      <c r="A194" s="2">
        <v>195</v>
      </c>
      <c r="B194" s="1" t="s">
        <v>18</v>
      </c>
      <c r="C194" s="1" t="s">
        <v>45</v>
      </c>
      <c r="D194" t="s">
        <v>41</v>
      </c>
      <c r="E194" s="1" t="s">
        <v>8</v>
      </c>
      <c r="F194" s="1" t="s">
        <v>12</v>
      </c>
      <c r="G194" s="1">
        <v>44950</v>
      </c>
      <c r="H194" s="1">
        <v>44952</v>
      </c>
      <c r="I194" s="5">
        <f>VLOOKUP(Tabela1[[#This Row],[Descrição da Demanda]],SLA!$A$1:$B$30,2,FALSE)</f>
        <v>6</v>
      </c>
      <c r="J194" s="2">
        <f ca="1">IF(Tabela1[[#This Row],[Data de Entrega]]="",TODAY()-Tabela1[[#This Row],[Data de Entrada]],Tabela1[[#This Row],[Data de Entrega]]-Tabela1[[#This Row],[Data de Entrada]])</f>
        <v>2</v>
      </c>
      <c r="K194" s="5">
        <f ca="1">IF(Tabela1[[#This Row],[Tempo de Entrega]]&gt;Tabela1[[#This Row],[SLA]],1,0)</f>
        <v>0</v>
      </c>
    </row>
    <row r="195" spans="1:11" x14ac:dyDescent="0.25">
      <c r="A195" s="2">
        <v>196</v>
      </c>
      <c r="B195" s="1" t="s">
        <v>73</v>
      </c>
      <c r="C195" s="1" t="s">
        <v>69</v>
      </c>
      <c r="D195" t="s">
        <v>38</v>
      </c>
      <c r="E195" s="1" t="s">
        <v>6</v>
      </c>
      <c r="F195" s="1" t="s">
        <v>13</v>
      </c>
      <c r="G195" s="1">
        <v>45024</v>
      </c>
      <c r="H195" s="1"/>
      <c r="I195" s="5">
        <f>VLOOKUP(Tabela1[[#This Row],[Descrição da Demanda]],SLA!$A$1:$B$30,2,FALSE)</f>
        <v>6</v>
      </c>
      <c r="J195" s="2">
        <f ca="1">IF(Tabela1[[#This Row],[Data de Entrega]]="",TODAY()-Tabela1[[#This Row],[Data de Entrada]],Tabela1[[#This Row],[Data de Entrega]]-Tabela1[[#This Row],[Data de Entrada]])</f>
        <v>5</v>
      </c>
      <c r="K195" s="5">
        <f ca="1">IF(Tabela1[[#This Row],[Tempo de Entrega]]&gt;Tabela1[[#This Row],[SLA]],1,0)</f>
        <v>0</v>
      </c>
    </row>
    <row r="196" spans="1:11" x14ac:dyDescent="0.25">
      <c r="A196" s="2">
        <v>197</v>
      </c>
      <c r="B196" s="1" t="s">
        <v>73</v>
      </c>
      <c r="C196" s="1" t="s">
        <v>76</v>
      </c>
      <c r="D196" t="s">
        <v>26</v>
      </c>
      <c r="E196" s="1" t="s">
        <v>6</v>
      </c>
      <c r="F196" s="1" t="s">
        <v>13</v>
      </c>
      <c r="G196" s="1">
        <v>45018</v>
      </c>
      <c r="H196" s="1"/>
      <c r="I196" s="5">
        <f>VLOOKUP(Tabela1[[#This Row],[Descrição da Demanda]],SLA!$A$1:$B$30,2,FALSE)</f>
        <v>6</v>
      </c>
      <c r="J196" s="2">
        <f ca="1">IF(Tabela1[[#This Row],[Data de Entrega]]="",TODAY()-Tabela1[[#This Row],[Data de Entrada]],Tabela1[[#This Row],[Data de Entrega]]-Tabela1[[#This Row],[Data de Entrada]])</f>
        <v>11</v>
      </c>
      <c r="K196" s="5">
        <f ca="1">IF(Tabela1[[#This Row],[Tempo de Entrega]]&gt;Tabela1[[#This Row],[SLA]],1,0)</f>
        <v>1</v>
      </c>
    </row>
    <row r="197" spans="1:11" x14ac:dyDescent="0.25">
      <c r="A197" s="2">
        <v>199</v>
      </c>
      <c r="B197" s="1" t="s">
        <v>74</v>
      </c>
      <c r="C197" s="1" t="s">
        <v>46</v>
      </c>
      <c r="D197" t="s">
        <v>40</v>
      </c>
      <c r="E197" s="1" t="s">
        <v>7</v>
      </c>
      <c r="F197" s="1" t="s">
        <v>13</v>
      </c>
      <c r="G197" s="1">
        <v>45024</v>
      </c>
      <c r="H197" s="1"/>
      <c r="I197" s="5">
        <f>VLOOKUP(Tabela1[[#This Row],[Descrição da Demanda]],SLA!$A$1:$B$30,2,FALSE)</f>
        <v>3</v>
      </c>
      <c r="J197" s="2">
        <f ca="1">IF(Tabela1[[#This Row],[Data de Entrega]]="",TODAY()-Tabela1[[#This Row],[Data de Entrada]],Tabela1[[#This Row],[Data de Entrega]]-Tabela1[[#This Row],[Data de Entrada]])</f>
        <v>5</v>
      </c>
      <c r="K197" s="5">
        <f ca="1">IF(Tabela1[[#This Row],[Tempo de Entrega]]&gt;Tabela1[[#This Row],[SLA]],1,0)</f>
        <v>1</v>
      </c>
    </row>
    <row r="198" spans="1:11" x14ac:dyDescent="0.25">
      <c r="A198" s="2">
        <v>202</v>
      </c>
      <c r="B198" s="1" t="s">
        <v>74</v>
      </c>
      <c r="C198" s="1" t="s">
        <v>76</v>
      </c>
      <c r="D198" t="s">
        <v>27</v>
      </c>
      <c r="E198" s="1" t="s">
        <v>6</v>
      </c>
      <c r="F198" s="1" t="s">
        <v>13</v>
      </c>
      <c r="G198" s="1">
        <v>45024</v>
      </c>
      <c r="H198" s="1"/>
      <c r="I198" s="5">
        <f>VLOOKUP(Tabela1[[#This Row],[Descrição da Demanda]],SLA!$A$1:$B$30,2,FALSE)</f>
        <v>5</v>
      </c>
      <c r="J198" s="2">
        <f ca="1">IF(Tabela1[[#This Row],[Data de Entrega]]="",TODAY()-Tabela1[[#This Row],[Data de Entrada]],Tabela1[[#This Row],[Data de Entrega]]-Tabela1[[#This Row],[Data de Entrada]])</f>
        <v>5</v>
      </c>
      <c r="K198" s="5">
        <f ca="1">IF(Tabela1[[#This Row],[Tempo de Entrega]]&gt;Tabela1[[#This Row],[SLA]],1,0)</f>
        <v>0</v>
      </c>
    </row>
    <row r="199" spans="1:11" x14ac:dyDescent="0.25">
      <c r="A199" s="2">
        <v>204</v>
      </c>
      <c r="B199" s="1" t="s">
        <v>71</v>
      </c>
      <c r="C199" s="1" t="s">
        <v>76</v>
      </c>
      <c r="D199" t="s">
        <v>30</v>
      </c>
      <c r="E199" s="1" t="s">
        <v>7</v>
      </c>
      <c r="F199" s="1" t="s">
        <v>13</v>
      </c>
      <c r="G199" s="1">
        <v>45023</v>
      </c>
      <c r="H199" s="1"/>
      <c r="I199" s="5">
        <f>VLOOKUP(Tabela1[[#This Row],[Descrição da Demanda]],SLA!$A$1:$B$30,2,FALSE)</f>
        <v>7</v>
      </c>
      <c r="J199" s="2">
        <f ca="1">IF(Tabela1[[#This Row],[Data de Entrega]]="",TODAY()-Tabela1[[#This Row],[Data de Entrada]],Tabela1[[#This Row],[Data de Entrega]]-Tabela1[[#This Row],[Data de Entrada]])</f>
        <v>6</v>
      </c>
      <c r="K199" s="5">
        <f ca="1">IF(Tabela1[[#This Row],[Tempo de Entrega]]&gt;Tabela1[[#This Row],[SLA]],1,0)</f>
        <v>0</v>
      </c>
    </row>
    <row r="200" spans="1:11" x14ac:dyDescent="0.25">
      <c r="A200" s="2">
        <v>205</v>
      </c>
      <c r="B200" s="1" t="s">
        <v>18</v>
      </c>
      <c r="C200" s="1" t="s">
        <v>68</v>
      </c>
      <c r="D200" t="s">
        <v>30</v>
      </c>
      <c r="E200" s="1" t="s">
        <v>6</v>
      </c>
      <c r="F200" s="1" t="s">
        <v>13</v>
      </c>
      <c r="G200" s="1">
        <v>45020</v>
      </c>
      <c r="H200" s="1"/>
      <c r="I200" s="5">
        <f>VLOOKUP(Tabela1[[#This Row],[Descrição da Demanda]],SLA!$A$1:$B$30,2,FALSE)</f>
        <v>7</v>
      </c>
      <c r="J200" s="2">
        <f ca="1">IF(Tabela1[[#This Row],[Data de Entrega]]="",TODAY()-Tabela1[[#This Row],[Data de Entrada]],Tabela1[[#This Row],[Data de Entrega]]-Tabela1[[#This Row],[Data de Entrada]])</f>
        <v>9</v>
      </c>
      <c r="K200" s="5">
        <f ca="1">IF(Tabela1[[#This Row],[Tempo de Entrega]]&gt;Tabela1[[#This Row],[SLA]],1,0)</f>
        <v>1</v>
      </c>
    </row>
    <row r="201" spans="1:11" x14ac:dyDescent="0.25">
      <c r="A201" s="2">
        <v>206</v>
      </c>
      <c r="B201" s="1" t="s">
        <v>19</v>
      </c>
      <c r="C201" s="1" t="s">
        <v>68</v>
      </c>
      <c r="D201" t="s">
        <v>31</v>
      </c>
      <c r="E201" s="1" t="s">
        <v>8</v>
      </c>
      <c r="F201" s="1" t="s">
        <v>12</v>
      </c>
      <c r="G201" s="1">
        <v>44986</v>
      </c>
      <c r="H201" s="1">
        <v>44989</v>
      </c>
      <c r="I201" s="5">
        <f>VLOOKUP(Tabela1[[#This Row],[Descrição da Demanda]],SLA!$A$1:$B$30,2,FALSE)</f>
        <v>6</v>
      </c>
      <c r="J201" s="2">
        <f ca="1">IF(Tabela1[[#This Row],[Data de Entrega]]="",TODAY()-Tabela1[[#This Row],[Data de Entrada]],Tabela1[[#This Row],[Data de Entrega]]-Tabela1[[#This Row],[Data de Entrada]])</f>
        <v>3</v>
      </c>
      <c r="K201" s="5">
        <f ca="1">IF(Tabela1[[#This Row],[Tempo de Entrega]]&gt;Tabela1[[#This Row],[SLA]],1,0)</f>
        <v>0</v>
      </c>
    </row>
    <row r="202" spans="1:11" x14ac:dyDescent="0.25">
      <c r="A202" s="2">
        <v>207</v>
      </c>
      <c r="B202" s="1" t="s">
        <v>72</v>
      </c>
      <c r="C202" s="1" t="s">
        <v>70</v>
      </c>
      <c r="D202" t="s">
        <v>20</v>
      </c>
      <c r="E202" s="1" t="s">
        <v>7</v>
      </c>
      <c r="F202" s="1" t="s">
        <v>13</v>
      </c>
      <c r="G202" s="1">
        <v>45026</v>
      </c>
      <c r="H202" s="1"/>
      <c r="I202" s="5">
        <f>VLOOKUP(Tabela1[[#This Row],[Descrição da Demanda]],SLA!$A$1:$B$30,2,FALSE)</f>
        <v>6</v>
      </c>
      <c r="J202" s="2">
        <f ca="1">IF(Tabela1[[#This Row],[Data de Entrega]]="",TODAY()-Tabela1[[#This Row],[Data de Entrada]],Tabela1[[#This Row],[Data de Entrega]]-Tabela1[[#This Row],[Data de Entrada]])</f>
        <v>3</v>
      </c>
      <c r="K202" s="5">
        <f ca="1">IF(Tabela1[[#This Row],[Tempo de Entrega]]&gt;Tabela1[[#This Row],[SLA]],1,0)</f>
        <v>0</v>
      </c>
    </row>
    <row r="203" spans="1:11" x14ac:dyDescent="0.25">
      <c r="A203" s="2">
        <v>208</v>
      </c>
      <c r="B203" s="1" t="s">
        <v>18</v>
      </c>
      <c r="C203" s="1" t="s">
        <v>76</v>
      </c>
      <c r="D203" t="s">
        <v>22</v>
      </c>
      <c r="E203" s="1" t="s">
        <v>6</v>
      </c>
      <c r="F203" s="1" t="s">
        <v>13</v>
      </c>
      <c r="G203" s="1">
        <v>45013</v>
      </c>
      <c r="H203" s="1"/>
      <c r="I203" s="5">
        <f>VLOOKUP(Tabela1[[#This Row],[Descrição da Demanda]],SLA!$A$1:$B$30,2,FALSE)</f>
        <v>6</v>
      </c>
      <c r="J203" s="2">
        <f ca="1">IF(Tabela1[[#This Row],[Data de Entrega]]="",TODAY()-Tabela1[[#This Row],[Data de Entrada]],Tabela1[[#This Row],[Data de Entrega]]-Tabela1[[#This Row],[Data de Entrada]])</f>
        <v>16</v>
      </c>
      <c r="K203" s="5">
        <f ca="1">IF(Tabela1[[#This Row],[Tempo de Entrega]]&gt;Tabela1[[#This Row],[SLA]],1,0)</f>
        <v>1</v>
      </c>
    </row>
    <row r="204" spans="1:11" x14ac:dyDescent="0.25">
      <c r="A204" s="2">
        <v>209</v>
      </c>
      <c r="B204" s="1" t="s">
        <v>18</v>
      </c>
      <c r="C204" s="1" t="s">
        <v>45</v>
      </c>
      <c r="D204" t="s">
        <v>21</v>
      </c>
      <c r="E204" s="1" t="s">
        <v>8</v>
      </c>
      <c r="F204" s="1" t="s">
        <v>12</v>
      </c>
      <c r="G204" s="1">
        <v>44997</v>
      </c>
      <c r="H204" s="1">
        <v>45003</v>
      </c>
      <c r="I204" s="5">
        <f>VLOOKUP(Tabela1[[#This Row],[Descrição da Demanda]],SLA!$A$1:$B$30,2,FALSE)</f>
        <v>6</v>
      </c>
      <c r="J204" s="2">
        <f ca="1">IF(Tabela1[[#This Row],[Data de Entrega]]="",TODAY()-Tabela1[[#This Row],[Data de Entrada]],Tabela1[[#This Row],[Data de Entrega]]-Tabela1[[#This Row],[Data de Entrada]])</f>
        <v>6</v>
      </c>
      <c r="K204" s="5">
        <f ca="1">IF(Tabela1[[#This Row],[Tempo de Entrega]]&gt;Tabela1[[#This Row],[SLA]],1,0)</f>
        <v>0</v>
      </c>
    </row>
    <row r="205" spans="1:11" x14ac:dyDescent="0.25">
      <c r="A205" s="2">
        <v>210</v>
      </c>
      <c r="B205" s="1" t="s">
        <v>75</v>
      </c>
      <c r="C205" s="1" t="s">
        <v>70</v>
      </c>
      <c r="D205" t="s">
        <v>23</v>
      </c>
      <c r="E205" s="1" t="s">
        <v>6</v>
      </c>
      <c r="F205" s="1" t="s">
        <v>13</v>
      </c>
      <c r="G205" s="1">
        <v>45021</v>
      </c>
      <c r="H205" s="1"/>
      <c r="I205" s="5">
        <f>VLOOKUP(Tabela1[[#This Row],[Descrição da Demanda]],SLA!$A$1:$B$30,2,FALSE)</f>
        <v>8</v>
      </c>
      <c r="J205" s="2">
        <f ca="1">IF(Tabela1[[#This Row],[Data de Entrega]]="",TODAY()-Tabela1[[#This Row],[Data de Entrada]],Tabela1[[#This Row],[Data de Entrega]]-Tabela1[[#This Row],[Data de Entrada]])</f>
        <v>8</v>
      </c>
      <c r="K205" s="5">
        <f ca="1">IF(Tabela1[[#This Row],[Tempo de Entrega]]&gt;Tabela1[[#This Row],[SLA]],1,0)</f>
        <v>0</v>
      </c>
    </row>
    <row r="206" spans="1:11" x14ac:dyDescent="0.25">
      <c r="A206" s="2">
        <v>211</v>
      </c>
      <c r="B206" s="1" t="s">
        <v>71</v>
      </c>
      <c r="C206" s="1" t="s">
        <v>46</v>
      </c>
      <c r="D206" t="s">
        <v>3</v>
      </c>
      <c r="E206" s="1" t="s">
        <v>6</v>
      </c>
      <c r="F206" s="1" t="s">
        <v>13</v>
      </c>
      <c r="G206" s="1">
        <v>45026</v>
      </c>
      <c r="H206" s="1"/>
      <c r="I206" s="5">
        <f>VLOOKUP(Tabela1[[#This Row],[Descrição da Demanda]],SLA!$A$1:$B$30,2,FALSE)</f>
        <v>6</v>
      </c>
      <c r="J206" s="2">
        <f ca="1">IF(Tabela1[[#This Row],[Data de Entrega]]="",TODAY()-Tabela1[[#This Row],[Data de Entrada]],Tabela1[[#This Row],[Data de Entrega]]-Tabela1[[#This Row],[Data de Entrada]])</f>
        <v>3</v>
      </c>
      <c r="K206" s="5">
        <f ca="1">IF(Tabela1[[#This Row],[Tempo de Entrega]]&gt;Tabela1[[#This Row],[SLA]],1,0)</f>
        <v>0</v>
      </c>
    </row>
    <row r="207" spans="1:11" x14ac:dyDescent="0.25">
      <c r="A207" s="2">
        <v>212</v>
      </c>
      <c r="B207" s="1" t="s">
        <v>18</v>
      </c>
      <c r="C207" s="1" t="s">
        <v>76</v>
      </c>
      <c r="D207" t="s">
        <v>2</v>
      </c>
      <c r="E207" s="1" t="s">
        <v>8</v>
      </c>
      <c r="F207" s="1" t="s">
        <v>12</v>
      </c>
      <c r="G207" s="1">
        <v>44956</v>
      </c>
      <c r="H207" s="1">
        <v>44959</v>
      </c>
      <c r="I207" s="5">
        <f>VLOOKUP(Tabela1[[#This Row],[Descrição da Demanda]],SLA!$A$1:$B$30,2,FALSE)</f>
        <v>8</v>
      </c>
      <c r="J207" s="2">
        <f ca="1">IF(Tabela1[[#This Row],[Data de Entrega]]="",TODAY()-Tabela1[[#This Row],[Data de Entrada]],Tabela1[[#This Row],[Data de Entrega]]-Tabela1[[#This Row],[Data de Entrada]])</f>
        <v>3</v>
      </c>
      <c r="K207" s="5">
        <f ca="1">IF(Tabela1[[#This Row],[Tempo de Entrega]]&gt;Tabela1[[#This Row],[SLA]],1,0)</f>
        <v>0</v>
      </c>
    </row>
    <row r="208" spans="1:11" x14ac:dyDescent="0.25">
      <c r="A208" s="2">
        <v>214</v>
      </c>
      <c r="B208" s="1" t="s">
        <v>18</v>
      </c>
      <c r="C208" s="1" t="s">
        <v>68</v>
      </c>
      <c r="D208" t="s">
        <v>24</v>
      </c>
      <c r="E208" s="1" t="s">
        <v>7</v>
      </c>
      <c r="F208" s="1" t="s">
        <v>13</v>
      </c>
      <c r="G208" s="1">
        <v>45022</v>
      </c>
      <c r="H208" s="1"/>
      <c r="I208" s="5">
        <f>VLOOKUP(Tabela1[[#This Row],[Descrição da Demanda]],SLA!$A$1:$B$30,2,FALSE)</f>
        <v>7</v>
      </c>
      <c r="J208" s="2">
        <f ca="1">IF(Tabela1[[#This Row],[Data de Entrega]]="",TODAY()-Tabela1[[#This Row],[Data de Entrada]],Tabela1[[#This Row],[Data de Entrega]]-Tabela1[[#This Row],[Data de Entrada]])</f>
        <v>7</v>
      </c>
      <c r="K208" s="5">
        <f ca="1">IF(Tabela1[[#This Row],[Tempo de Entrega]]&gt;Tabela1[[#This Row],[SLA]],1,0)</f>
        <v>0</v>
      </c>
    </row>
    <row r="209" spans="1:11" x14ac:dyDescent="0.25">
      <c r="A209" s="2">
        <v>215</v>
      </c>
      <c r="B209" s="1" t="s">
        <v>74</v>
      </c>
      <c r="C209" s="1" t="s">
        <v>68</v>
      </c>
      <c r="D209" t="s">
        <v>33</v>
      </c>
      <c r="E209" s="1" t="s">
        <v>8</v>
      </c>
      <c r="F209" s="1" t="s">
        <v>12</v>
      </c>
      <c r="G209" s="1">
        <v>44936</v>
      </c>
      <c r="H209" s="1">
        <v>44941</v>
      </c>
      <c r="I209" s="5">
        <f>VLOOKUP(Tabela1[[#This Row],[Descrição da Demanda]],SLA!$A$1:$B$30,2,FALSE)</f>
        <v>6</v>
      </c>
      <c r="J209" s="2">
        <f ca="1">IF(Tabela1[[#This Row],[Data de Entrega]]="",TODAY()-Tabela1[[#This Row],[Data de Entrada]],Tabela1[[#This Row],[Data de Entrega]]-Tabela1[[#This Row],[Data de Entrada]])</f>
        <v>5</v>
      </c>
      <c r="K209" s="5">
        <f ca="1">IF(Tabela1[[#This Row],[Tempo de Entrega]]&gt;Tabela1[[#This Row],[SLA]],1,0)</f>
        <v>0</v>
      </c>
    </row>
    <row r="210" spans="1:11" x14ac:dyDescent="0.25">
      <c r="A210" s="2">
        <v>217</v>
      </c>
      <c r="B210" s="1" t="s">
        <v>73</v>
      </c>
      <c r="C210" s="1" t="s">
        <v>69</v>
      </c>
      <c r="D210" t="s">
        <v>38</v>
      </c>
      <c r="E210" s="1" t="s">
        <v>8</v>
      </c>
      <c r="F210" s="1" t="s">
        <v>12</v>
      </c>
      <c r="G210" s="1">
        <v>44968</v>
      </c>
      <c r="H210" s="1">
        <v>44977</v>
      </c>
      <c r="I210" s="5">
        <f>VLOOKUP(Tabela1[[#This Row],[Descrição da Demanda]],SLA!$A$1:$B$30,2,FALSE)</f>
        <v>6</v>
      </c>
      <c r="J210" s="2">
        <f ca="1">IF(Tabela1[[#This Row],[Data de Entrega]]="",TODAY()-Tabela1[[#This Row],[Data de Entrada]],Tabela1[[#This Row],[Data de Entrega]]-Tabela1[[#This Row],[Data de Entrada]])</f>
        <v>9</v>
      </c>
      <c r="K210" s="5">
        <f ca="1">IF(Tabela1[[#This Row],[Tempo de Entrega]]&gt;Tabela1[[#This Row],[SLA]],1,0)</f>
        <v>1</v>
      </c>
    </row>
    <row r="211" spans="1:11" x14ac:dyDescent="0.25">
      <c r="A211" s="2">
        <v>218</v>
      </c>
      <c r="B211" s="1" t="s">
        <v>73</v>
      </c>
      <c r="C211" s="1" t="s">
        <v>45</v>
      </c>
      <c r="D211" t="s">
        <v>26</v>
      </c>
      <c r="E211" s="1" t="s">
        <v>7</v>
      </c>
      <c r="F211" s="1" t="s">
        <v>13</v>
      </c>
      <c r="G211" s="1">
        <v>45022</v>
      </c>
      <c r="H211" s="1"/>
      <c r="I211" s="5">
        <f>VLOOKUP(Tabela1[[#This Row],[Descrição da Demanda]],SLA!$A$1:$B$30,2,FALSE)</f>
        <v>6</v>
      </c>
      <c r="J211" s="2">
        <f ca="1">IF(Tabela1[[#This Row],[Data de Entrega]]="",TODAY()-Tabela1[[#This Row],[Data de Entrada]],Tabela1[[#This Row],[Data de Entrega]]-Tabela1[[#This Row],[Data de Entrada]])</f>
        <v>7</v>
      </c>
      <c r="K211" s="5">
        <f ca="1">IF(Tabela1[[#This Row],[Tempo de Entrega]]&gt;Tabela1[[#This Row],[SLA]],1,0)</f>
        <v>1</v>
      </c>
    </row>
    <row r="212" spans="1:11" x14ac:dyDescent="0.25">
      <c r="A212" s="2">
        <v>219</v>
      </c>
      <c r="B212" s="1" t="s">
        <v>71</v>
      </c>
      <c r="C212" s="1" t="s">
        <v>76</v>
      </c>
      <c r="D212" t="s">
        <v>30</v>
      </c>
      <c r="E212" s="1" t="s">
        <v>6</v>
      </c>
      <c r="F212" s="1" t="s">
        <v>13</v>
      </c>
      <c r="G212" s="1">
        <v>45024</v>
      </c>
      <c r="H212" s="1"/>
      <c r="I212" s="5">
        <f>VLOOKUP(Tabela1[[#This Row],[Descrição da Demanda]],SLA!$A$1:$B$30,2,FALSE)</f>
        <v>7</v>
      </c>
      <c r="J212" s="2">
        <f ca="1">IF(Tabela1[[#This Row],[Data de Entrega]]="",TODAY()-Tabela1[[#This Row],[Data de Entrada]],Tabela1[[#This Row],[Data de Entrega]]-Tabela1[[#This Row],[Data de Entrada]])</f>
        <v>5</v>
      </c>
      <c r="K212" s="5">
        <f ca="1">IF(Tabela1[[#This Row],[Tempo de Entrega]]&gt;Tabela1[[#This Row],[SLA]],1,0)</f>
        <v>0</v>
      </c>
    </row>
    <row r="213" spans="1:11" x14ac:dyDescent="0.25">
      <c r="A213" s="2">
        <v>220</v>
      </c>
      <c r="B213" s="1" t="s">
        <v>18</v>
      </c>
      <c r="C213" s="1" t="s">
        <v>69</v>
      </c>
      <c r="D213" t="s">
        <v>43</v>
      </c>
      <c r="E213" s="1" t="s">
        <v>7</v>
      </c>
      <c r="F213" s="1" t="s">
        <v>13</v>
      </c>
      <c r="G213" s="1">
        <v>45024</v>
      </c>
      <c r="H213" s="1"/>
      <c r="I213" s="5">
        <f>VLOOKUP(Tabela1[[#This Row],[Descrição da Demanda]],SLA!$A$1:$B$30,2,FALSE)</f>
        <v>3</v>
      </c>
      <c r="J213" s="2">
        <f ca="1">IF(Tabela1[[#This Row],[Data de Entrega]]="",TODAY()-Tabela1[[#This Row],[Data de Entrada]],Tabela1[[#This Row],[Data de Entrega]]-Tabela1[[#This Row],[Data de Entrada]])</f>
        <v>5</v>
      </c>
      <c r="K213" s="5">
        <f ca="1">IF(Tabela1[[#This Row],[Tempo de Entrega]]&gt;Tabela1[[#This Row],[SLA]],1,0)</f>
        <v>1</v>
      </c>
    </row>
    <row r="214" spans="1:11" x14ac:dyDescent="0.25">
      <c r="A214" s="2">
        <v>223</v>
      </c>
      <c r="B214" s="1" t="s">
        <v>18</v>
      </c>
      <c r="C214" s="1" t="s">
        <v>68</v>
      </c>
      <c r="D214" t="s">
        <v>29</v>
      </c>
      <c r="E214" s="1" t="s">
        <v>6</v>
      </c>
      <c r="F214" s="1" t="s">
        <v>13</v>
      </c>
      <c r="G214" s="1">
        <v>45020</v>
      </c>
      <c r="H214" s="1"/>
      <c r="I214" s="5">
        <f>VLOOKUP(Tabela1[[#This Row],[Descrição da Demanda]],SLA!$A$1:$B$30,2,FALSE)</f>
        <v>7</v>
      </c>
      <c r="J214" s="2">
        <f ca="1">IF(Tabela1[[#This Row],[Data de Entrega]]="",TODAY()-Tabela1[[#This Row],[Data de Entrada]],Tabela1[[#This Row],[Data de Entrega]]-Tabela1[[#This Row],[Data de Entrada]])</f>
        <v>9</v>
      </c>
      <c r="K214" s="5">
        <f ca="1">IF(Tabela1[[#This Row],[Tempo de Entrega]]&gt;Tabela1[[#This Row],[SLA]],1,0)</f>
        <v>1</v>
      </c>
    </row>
    <row r="215" spans="1:11" x14ac:dyDescent="0.25">
      <c r="A215" s="2">
        <v>224</v>
      </c>
      <c r="B215" s="1" t="s">
        <v>71</v>
      </c>
      <c r="C215" s="1" t="s">
        <v>76</v>
      </c>
      <c r="D215" t="s">
        <v>30</v>
      </c>
      <c r="E215" s="1" t="s">
        <v>7</v>
      </c>
      <c r="F215" s="1" t="s">
        <v>13</v>
      </c>
      <c r="G215" s="1">
        <v>45023</v>
      </c>
      <c r="H215" s="1"/>
      <c r="I215" s="5">
        <f>VLOOKUP(Tabela1[[#This Row],[Descrição da Demanda]],SLA!$A$1:$B$30,2,FALSE)</f>
        <v>7</v>
      </c>
      <c r="J215" s="2">
        <f ca="1">IF(Tabela1[[#This Row],[Data de Entrega]]="",TODAY()-Tabela1[[#This Row],[Data de Entrada]],Tabela1[[#This Row],[Data de Entrega]]-Tabela1[[#This Row],[Data de Entrada]])</f>
        <v>6</v>
      </c>
      <c r="K215" s="5">
        <f ca="1">IF(Tabela1[[#This Row],[Tempo de Entrega]]&gt;Tabela1[[#This Row],[SLA]],1,0)</f>
        <v>0</v>
      </c>
    </row>
    <row r="216" spans="1:11" x14ac:dyDescent="0.25">
      <c r="A216" s="2">
        <v>226</v>
      </c>
      <c r="B216" s="1" t="s">
        <v>18</v>
      </c>
      <c r="C216" s="1" t="s">
        <v>68</v>
      </c>
      <c r="D216" t="s">
        <v>20</v>
      </c>
      <c r="E216" s="1" t="s">
        <v>6</v>
      </c>
      <c r="F216" s="1" t="s">
        <v>13</v>
      </c>
      <c r="G216" s="1">
        <v>45020</v>
      </c>
      <c r="H216" s="1"/>
      <c r="I216" s="5">
        <f>VLOOKUP(Tabela1[[#This Row],[Descrição da Demanda]],SLA!$A$1:$B$30,2,FALSE)</f>
        <v>6</v>
      </c>
      <c r="J216" s="2">
        <f ca="1">IF(Tabela1[[#This Row],[Data de Entrega]]="",TODAY()-Tabela1[[#This Row],[Data de Entrada]],Tabela1[[#This Row],[Data de Entrega]]-Tabela1[[#This Row],[Data de Entrada]])</f>
        <v>9</v>
      </c>
      <c r="K216" s="5">
        <f ca="1">IF(Tabela1[[#This Row],[Tempo de Entrega]]&gt;Tabela1[[#This Row],[SLA]],1,0)</f>
        <v>1</v>
      </c>
    </row>
    <row r="217" spans="1:11" x14ac:dyDescent="0.25">
      <c r="A217" s="2">
        <v>228</v>
      </c>
      <c r="B217" s="1" t="s">
        <v>18</v>
      </c>
      <c r="C217" s="1" t="s">
        <v>46</v>
      </c>
      <c r="D217" t="s">
        <v>21</v>
      </c>
      <c r="E217" s="1" t="s">
        <v>8</v>
      </c>
      <c r="F217" s="1" t="s">
        <v>12</v>
      </c>
      <c r="G217" s="1">
        <v>44996</v>
      </c>
      <c r="H217" s="1">
        <v>44997</v>
      </c>
      <c r="I217" s="5">
        <f>VLOOKUP(Tabela1[[#This Row],[Descrição da Demanda]],SLA!$A$1:$B$30,2,FALSE)</f>
        <v>6</v>
      </c>
      <c r="J217" s="2">
        <f ca="1">IF(Tabela1[[#This Row],[Data de Entrega]]="",TODAY()-Tabela1[[#This Row],[Data de Entrada]],Tabela1[[#This Row],[Data de Entrega]]-Tabela1[[#This Row],[Data de Entrada]])</f>
        <v>1</v>
      </c>
      <c r="K217" s="5">
        <f ca="1">IF(Tabela1[[#This Row],[Tempo de Entrega]]&gt;Tabela1[[#This Row],[SLA]],1,0)</f>
        <v>0</v>
      </c>
    </row>
    <row r="218" spans="1:11" x14ac:dyDescent="0.25">
      <c r="A218" s="2">
        <v>229</v>
      </c>
      <c r="B218" s="1" t="s">
        <v>75</v>
      </c>
      <c r="C218" s="1" t="s">
        <v>76</v>
      </c>
      <c r="D218" t="s">
        <v>23</v>
      </c>
      <c r="E218" s="1" t="s">
        <v>6</v>
      </c>
      <c r="F218" s="1" t="s">
        <v>13</v>
      </c>
      <c r="G218" s="1">
        <v>45018</v>
      </c>
      <c r="H218" s="1"/>
      <c r="I218" s="5">
        <f>VLOOKUP(Tabela1[[#This Row],[Descrição da Demanda]],SLA!$A$1:$B$30,2,FALSE)</f>
        <v>8</v>
      </c>
      <c r="J218" s="2">
        <f ca="1">IF(Tabela1[[#This Row],[Data de Entrega]]="",TODAY()-Tabela1[[#This Row],[Data de Entrada]],Tabela1[[#This Row],[Data de Entrega]]-Tabela1[[#This Row],[Data de Entrada]])</f>
        <v>11</v>
      </c>
      <c r="K218" s="5">
        <f ca="1">IF(Tabela1[[#This Row],[Tempo de Entrega]]&gt;Tabela1[[#This Row],[SLA]],1,0)</f>
        <v>1</v>
      </c>
    </row>
    <row r="219" spans="1:11" x14ac:dyDescent="0.25">
      <c r="A219" s="2">
        <v>230</v>
      </c>
      <c r="B219" s="1" t="s">
        <v>71</v>
      </c>
      <c r="C219" s="1" t="s">
        <v>45</v>
      </c>
      <c r="D219" t="s">
        <v>3</v>
      </c>
      <c r="E219" s="1" t="s">
        <v>7</v>
      </c>
      <c r="F219" s="1" t="s">
        <v>13</v>
      </c>
      <c r="G219" s="1">
        <v>45017</v>
      </c>
      <c r="H219" s="1"/>
      <c r="I219" s="5">
        <f>VLOOKUP(Tabela1[[#This Row],[Descrição da Demanda]],SLA!$A$1:$B$30,2,FALSE)</f>
        <v>6</v>
      </c>
      <c r="J219" s="2">
        <f ca="1">IF(Tabela1[[#This Row],[Data de Entrega]]="",TODAY()-Tabela1[[#This Row],[Data de Entrada]],Tabela1[[#This Row],[Data de Entrega]]-Tabela1[[#This Row],[Data de Entrada]])</f>
        <v>12</v>
      </c>
      <c r="K219" s="5">
        <f ca="1">IF(Tabela1[[#This Row],[Tempo de Entrega]]&gt;Tabela1[[#This Row],[SLA]],1,0)</f>
        <v>1</v>
      </c>
    </row>
    <row r="220" spans="1:11" x14ac:dyDescent="0.25">
      <c r="A220" s="2">
        <v>231</v>
      </c>
      <c r="B220" s="1" t="s">
        <v>71</v>
      </c>
      <c r="C220" s="1" t="s">
        <v>68</v>
      </c>
      <c r="D220" t="s">
        <v>30</v>
      </c>
      <c r="E220" s="1" t="s">
        <v>7</v>
      </c>
      <c r="F220" s="1" t="s">
        <v>13</v>
      </c>
      <c r="G220" s="1">
        <v>45020</v>
      </c>
      <c r="H220" s="1"/>
      <c r="I220" s="5">
        <f>VLOOKUP(Tabela1[[#This Row],[Descrição da Demanda]],SLA!$A$1:$B$30,2,FALSE)</f>
        <v>7</v>
      </c>
      <c r="J220" s="2">
        <f ca="1">IF(Tabela1[[#This Row],[Data de Entrega]]="",TODAY()-Tabela1[[#This Row],[Data de Entrada]],Tabela1[[#This Row],[Data de Entrega]]-Tabela1[[#This Row],[Data de Entrada]])</f>
        <v>9</v>
      </c>
      <c r="K220" s="5">
        <f ca="1">IF(Tabela1[[#This Row],[Tempo de Entrega]]&gt;Tabela1[[#This Row],[SLA]],1,0)</f>
        <v>1</v>
      </c>
    </row>
    <row r="221" spans="1:11" x14ac:dyDescent="0.25">
      <c r="A221" s="2">
        <v>232</v>
      </c>
      <c r="B221" s="1" t="s">
        <v>74</v>
      </c>
      <c r="C221" s="1" t="s">
        <v>46</v>
      </c>
      <c r="D221" t="s">
        <v>32</v>
      </c>
      <c r="E221" s="1" t="s">
        <v>6</v>
      </c>
      <c r="F221" s="1" t="s">
        <v>13</v>
      </c>
      <c r="G221" s="1">
        <v>45022</v>
      </c>
      <c r="H221" s="1"/>
      <c r="I221" s="5">
        <f>VLOOKUP(Tabela1[[#This Row],[Descrição da Demanda]],SLA!$A$1:$B$30,2,FALSE)</f>
        <v>8</v>
      </c>
      <c r="J221" s="2">
        <f ca="1">IF(Tabela1[[#This Row],[Data de Entrega]]="",TODAY()-Tabela1[[#This Row],[Data de Entrada]],Tabela1[[#This Row],[Data de Entrega]]-Tabela1[[#This Row],[Data de Entrada]])</f>
        <v>7</v>
      </c>
      <c r="K221" s="5">
        <f ca="1">IF(Tabela1[[#This Row],[Tempo de Entrega]]&gt;Tabela1[[#This Row],[SLA]],1,0)</f>
        <v>0</v>
      </c>
    </row>
    <row r="222" spans="1:11" x14ac:dyDescent="0.25">
      <c r="A222" s="2">
        <v>233</v>
      </c>
      <c r="B222" s="1" t="s">
        <v>19</v>
      </c>
      <c r="C222" s="1" t="s">
        <v>46</v>
      </c>
      <c r="D222" t="s">
        <v>24</v>
      </c>
      <c r="E222" s="1" t="s">
        <v>8</v>
      </c>
      <c r="F222" s="1" t="s">
        <v>12</v>
      </c>
      <c r="G222" s="1">
        <v>45006</v>
      </c>
      <c r="H222" s="1">
        <v>45012</v>
      </c>
      <c r="I222" s="5">
        <f>VLOOKUP(Tabela1[[#This Row],[Descrição da Demanda]],SLA!$A$1:$B$30,2,FALSE)</f>
        <v>7</v>
      </c>
      <c r="J222" s="2">
        <f ca="1">IF(Tabela1[[#This Row],[Data de Entrega]]="",TODAY()-Tabela1[[#This Row],[Data de Entrada]],Tabela1[[#This Row],[Data de Entrega]]-Tabela1[[#This Row],[Data de Entrada]])</f>
        <v>6</v>
      </c>
      <c r="K222" s="5">
        <f ca="1">IF(Tabela1[[#This Row],[Tempo de Entrega]]&gt;Tabela1[[#This Row],[SLA]],1,0)</f>
        <v>0</v>
      </c>
    </row>
    <row r="223" spans="1:11" x14ac:dyDescent="0.25">
      <c r="A223" s="2">
        <v>234</v>
      </c>
      <c r="B223" s="1" t="s">
        <v>74</v>
      </c>
      <c r="C223" s="1" t="s">
        <v>45</v>
      </c>
      <c r="D223" t="s">
        <v>33</v>
      </c>
      <c r="E223" s="1" t="s">
        <v>8</v>
      </c>
      <c r="F223" s="1" t="s">
        <v>12</v>
      </c>
      <c r="G223" s="1">
        <v>45009</v>
      </c>
      <c r="H223" s="1">
        <v>45012</v>
      </c>
      <c r="I223" s="5">
        <f>VLOOKUP(Tabela1[[#This Row],[Descrição da Demanda]],SLA!$A$1:$B$30,2,FALSE)</f>
        <v>6</v>
      </c>
      <c r="J223" s="2">
        <f ca="1">IF(Tabela1[[#This Row],[Data de Entrega]]="",TODAY()-Tabela1[[#This Row],[Data de Entrada]],Tabela1[[#This Row],[Data de Entrega]]-Tabela1[[#This Row],[Data de Entrada]])</f>
        <v>3</v>
      </c>
      <c r="K223" s="5">
        <f ca="1">IF(Tabela1[[#This Row],[Tempo de Entrega]]&gt;Tabela1[[#This Row],[SLA]],1,0)</f>
        <v>0</v>
      </c>
    </row>
    <row r="224" spans="1:11" x14ac:dyDescent="0.25">
      <c r="A224" s="2">
        <v>235</v>
      </c>
      <c r="B224" s="1" t="s">
        <v>18</v>
      </c>
      <c r="C224" s="1" t="s">
        <v>46</v>
      </c>
      <c r="D224" t="s">
        <v>42</v>
      </c>
      <c r="E224" s="1" t="s">
        <v>8</v>
      </c>
      <c r="F224" s="1" t="s">
        <v>12</v>
      </c>
      <c r="G224" s="1">
        <v>44988</v>
      </c>
      <c r="H224" s="1">
        <v>44997</v>
      </c>
      <c r="I224" s="5">
        <f>VLOOKUP(Tabela1[[#This Row],[Descrição da Demanda]],SLA!$A$1:$B$30,2,FALSE)</f>
        <v>6</v>
      </c>
      <c r="J224" s="2">
        <f ca="1">IF(Tabela1[[#This Row],[Data de Entrega]]="",TODAY()-Tabela1[[#This Row],[Data de Entrada]],Tabela1[[#This Row],[Data de Entrega]]-Tabela1[[#This Row],[Data de Entrada]])</f>
        <v>9</v>
      </c>
      <c r="K224" s="5">
        <f ca="1">IF(Tabela1[[#This Row],[Tempo de Entrega]]&gt;Tabela1[[#This Row],[SLA]],1,0)</f>
        <v>1</v>
      </c>
    </row>
    <row r="225" spans="1:11" x14ac:dyDescent="0.25">
      <c r="A225" s="2">
        <v>236</v>
      </c>
      <c r="B225" s="1" t="s">
        <v>73</v>
      </c>
      <c r="C225" s="1" t="s">
        <v>45</v>
      </c>
      <c r="D225" t="s">
        <v>38</v>
      </c>
      <c r="E225" s="1" t="s">
        <v>7</v>
      </c>
      <c r="F225" s="1" t="s">
        <v>13</v>
      </c>
      <c r="G225" s="1">
        <v>45022</v>
      </c>
      <c r="H225" s="1"/>
      <c r="I225" s="5">
        <f>VLOOKUP(Tabela1[[#This Row],[Descrição da Demanda]],SLA!$A$1:$B$30,2,FALSE)</f>
        <v>6</v>
      </c>
      <c r="J225" s="2">
        <f ca="1">IF(Tabela1[[#This Row],[Data de Entrega]]="",TODAY()-Tabela1[[#This Row],[Data de Entrada]],Tabela1[[#This Row],[Data de Entrega]]-Tabela1[[#This Row],[Data de Entrada]])</f>
        <v>7</v>
      </c>
      <c r="K225" s="5">
        <f ca="1">IF(Tabela1[[#This Row],[Tempo de Entrega]]&gt;Tabela1[[#This Row],[SLA]],1,0)</f>
        <v>1</v>
      </c>
    </row>
    <row r="226" spans="1:11" x14ac:dyDescent="0.25">
      <c r="A226" s="2">
        <v>237</v>
      </c>
      <c r="B226" s="1" t="s">
        <v>73</v>
      </c>
      <c r="C226" s="1" t="s">
        <v>76</v>
      </c>
      <c r="D226" t="s">
        <v>26</v>
      </c>
      <c r="E226" s="1" t="s">
        <v>7</v>
      </c>
      <c r="F226" s="1" t="s">
        <v>13</v>
      </c>
      <c r="G226" s="1">
        <v>45009</v>
      </c>
      <c r="H226" s="1"/>
      <c r="I226" s="5">
        <f>VLOOKUP(Tabela1[[#This Row],[Descrição da Demanda]],SLA!$A$1:$B$30,2,FALSE)</f>
        <v>6</v>
      </c>
      <c r="J226" s="2">
        <f ca="1">IF(Tabela1[[#This Row],[Data de Entrega]]="",TODAY()-Tabela1[[#This Row],[Data de Entrada]],Tabela1[[#This Row],[Data de Entrega]]-Tabela1[[#This Row],[Data de Entrada]])</f>
        <v>20</v>
      </c>
      <c r="K226" s="5">
        <f ca="1">IF(Tabela1[[#This Row],[Tempo de Entrega]]&gt;Tabela1[[#This Row],[SLA]],1,0)</f>
        <v>1</v>
      </c>
    </row>
    <row r="227" spans="1:11" x14ac:dyDescent="0.25">
      <c r="A227" s="2">
        <v>238</v>
      </c>
      <c r="B227" s="1" t="s">
        <v>18</v>
      </c>
      <c r="C227" s="1" t="s">
        <v>68</v>
      </c>
      <c r="D227" t="s">
        <v>9</v>
      </c>
      <c r="E227" s="1" t="s">
        <v>6</v>
      </c>
      <c r="F227" s="1" t="s">
        <v>13</v>
      </c>
      <c r="G227" s="1">
        <v>45023</v>
      </c>
      <c r="H227" s="1"/>
      <c r="I227" s="5">
        <f>VLOOKUP(Tabela1[[#This Row],[Descrição da Demanda]],SLA!$A$1:$B$30,2,FALSE)</f>
        <v>6</v>
      </c>
      <c r="J227" s="2">
        <f ca="1">IF(Tabela1[[#This Row],[Data de Entrega]]="",TODAY()-Tabela1[[#This Row],[Data de Entrada]],Tabela1[[#This Row],[Data de Entrega]]-Tabela1[[#This Row],[Data de Entrada]])</f>
        <v>6</v>
      </c>
      <c r="K227" s="5">
        <f ca="1">IF(Tabela1[[#This Row],[Tempo de Entrega]]&gt;Tabela1[[#This Row],[SLA]],1,0)</f>
        <v>0</v>
      </c>
    </row>
    <row r="228" spans="1:11" x14ac:dyDescent="0.25">
      <c r="A228" s="2">
        <v>239</v>
      </c>
      <c r="B228" s="1" t="s">
        <v>18</v>
      </c>
      <c r="C228" s="1" t="s">
        <v>45</v>
      </c>
      <c r="D228" t="s">
        <v>43</v>
      </c>
      <c r="E228" s="1" t="s">
        <v>7</v>
      </c>
      <c r="F228" s="1" t="s">
        <v>13</v>
      </c>
      <c r="G228" s="1">
        <v>45025</v>
      </c>
      <c r="H228" s="1"/>
      <c r="I228" s="5">
        <f>VLOOKUP(Tabela1[[#This Row],[Descrição da Demanda]],SLA!$A$1:$B$30,2,FALSE)</f>
        <v>3</v>
      </c>
      <c r="J228" s="2">
        <f ca="1">IF(Tabela1[[#This Row],[Data de Entrega]]="",TODAY()-Tabela1[[#This Row],[Data de Entrada]],Tabela1[[#This Row],[Data de Entrega]]-Tabela1[[#This Row],[Data de Entrada]])</f>
        <v>4</v>
      </c>
      <c r="K228" s="5">
        <f ca="1">IF(Tabela1[[#This Row],[Tempo de Entrega]]&gt;Tabela1[[#This Row],[SLA]],1,0)</f>
        <v>1</v>
      </c>
    </row>
    <row r="229" spans="1:11" x14ac:dyDescent="0.25">
      <c r="A229" s="2">
        <v>240</v>
      </c>
      <c r="B229" s="1" t="s">
        <v>19</v>
      </c>
      <c r="C229" s="1" t="s">
        <v>76</v>
      </c>
      <c r="D229" t="s">
        <v>27</v>
      </c>
      <c r="E229" s="1" t="s">
        <v>6</v>
      </c>
      <c r="F229" s="1" t="s">
        <v>13</v>
      </c>
      <c r="G229" s="1">
        <v>45012</v>
      </c>
      <c r="H229" s="1"/>
      <c r="I229" s="5">
        <f>VLOOKUP(Tabela1[[#This Row],[Descrição da Demanda]],SLA!$A$1:$B$30,2,FALSE)</f>
        <v>5</v>
      </c>
      <c r="J229" s="2">
        <f ca="1">IF(Tabela1[[#This Row],[Data de Entrega]]="",TODAY()-Tabela1[[#This Row],[Data de Entrada]],Tabela1[[#This Row],[Data de Entrega]]-Tabela1[[#This Row],[Data de Entrada]])</f>
        <v>17</v>
      </c>
      <c r="K229" s="5">
        <f ca="1">IF(Tabela1[[#This Row],[Tempo de Entrega]]&gt;Tabela1[[#This Row],[SLA]],1,0)</f>
        <v>1</v>
      </c>
    </row>
    <row r="230" spans="1:11" x14ac:dyDescent="0.25">
      <c r="A230" s="2">
        <v>241</v>
      </c>
      <c r="B230" s="1" t="s">
        <v>74</v>
      </c>
      <c r="C230" s="1" t="s">
        <v>69</v>
      </c>
      <c r="D230" t="s">
        <v>28</v>
      </c>
      <c r="E230" s="1" t="s">
        <v>6</v>
      </c>
      <c r="F230" s="1" t="s">
        <v>13</v>
      </c>
      <c r="G230" s="1">
        <v>45026</v>
      </c>
      <c r="H230" s="1"/>
      <c r="I230" s="5">
        <f>VLOOKUP(Tabela1[[#This Row],[Descrição da Demanda]],SLA!$A$1:$B$30,2,FALSE)</f>
        <v>6</v>
      </c>
      <c r="J230" s="2">
        <f ca="1">IF(Tabela1[[#This Row],[Data de Entrega]]="",TODAY()-Tabela1[[#This Row],[Data de Entrada]],Tabela1[[#This Row],[Data de Entrega]]-Tabela1[[#This Row],[Data de Entrada]])</f>
        <v>3</v>
      </c>
      <c r="K230" s="5">
        <f ca="1">IF(Tabela1[[#This Row],[Tempo de Entrega]]&gt;Tabela1[[#This Row],[SLA]],1,0)</f>
        <v>0</v>
      </c>
    </row>
    <row r="231" spans="1:11" x14ac:dyDescent="0.25">
      <c r="A231" s="2">
        <v>242</v>
      </c>
      <c r="B231" s="1" t="s">
        <v>19</v>
      </c>
      <c r="C231" s="1" t="s">
        <v>69</v>
      </c>
      <c r="D231" t="s">
        <v>29</v>
      </c>
      <c r="E231" s="1" t="s">
        <v>7</v>
      </c>
      <c r="F231" s="1" t="s">
        <v>13</v>
      </c>
      <c r="G231" s="1">
        <v>45026</v>
      </c>
      <c r="H231" s="1"/>
      <c r="I231" s="5">
        <f>VLOOKUP(Tabela1[[#This Row],[Descrição da Demanda]],SLA!$A$1:$B$30,2,FALSE)</f>
        <v>7</v>
      </c>
      <c r="J231" s="2">
        <f ca="1">IF(Tabela1[[#This Row],[Data de Entrega]]="",TODAY()-Tabela1[[#This Row],[Data de Entrada]],Tabela1[[#This Row],[Data de Entrega]]-Tabela1[[#This Row],[Data de Entrada]])</f>
        <v>3</v>
      </c>
      <c r="K231" s="5">
        <f ca="1">IF(Tabela1[[#This Row],[Tempo de Entrega]]&gt;Tabela1[[#This Row],[SLA]],1,0)</f>
        <v>0</v>
      </c>
    </row>
    <row r="232" spans="1:11" x14ac:dyDescent="0.25">
      <c r="A232" s="2">
        <v>243</v>
      </c>
      <c r="B232" s="1" t="s">
        <v>74</v>
      </c>
      <c r="C232" s="1" t="s">
        <v>70</v>
      </c>
      <c r="D232" t="s">
        <v>30</v>
      </c>
      <c r="E232" s="1" t="s">
        <v>6</v>
      </c>
      <c r="F232" s="1" t="s">
        <v>13</v>
      </c>
      <c r="G232" s="1">
        <v>45020</v>
      </c>
      <c r="H232" s="1"/>
      <c r="I232" s="5">
        <f>VLOOKUP(Tabela1[[#This Row],[Descrição da Demanda]],SLA!$A$1:$B$30,2,FALSE)</f>
        <v>7</v>
      </c>
      <c r="J232" s="2">
        <f ca="1">IF(Tabela1[[#This Row],[Data de Entrega]]="",TODAY()-Tabela1[[#This Row],[Data de Entrada]],Tabela1[[#This Row],[Data de Entrega]]-Tabela1[[#This Row],[Data de Entrada]])</f>
        <v>9</v>
      </c>
      <c r="K232" s="5">
        <f ca="1">IF(Tabela1[[#This Row],[Tempo de Entrega]]&gt;Tabela1[[#This Row],[SLA]],1,0)</f>
        <v>1</v>
      </c>
    </row>
    <row r="233" spans="1:11" x14ac:dyDescent="0.25">
      <c r="A233" s="2">
        <v>244</v>
      </c>
      <c r="B233" s="1" t="s">
        <v>72</v>
      </c>
      <c r="C233" s="1" t="s">
        <v>76</v>
      </c>
      <c r="D233" t="s">
        <v>31</v>
      </c>
      <c r="E233" s="1" t="s">
        <v>6</v>
      </c>
      <c r="F233" s="1" t="s">
        <v>13</v>
      </c>
      <c r="G233" s="1">
        <v>45016</v>
      </c>
      <c r="H233" s="1"/>
      <c r="I233" s="5">
        <f>VLOOKUP(Tabela1[[#This Row],[Descrição da Demanda]],SLA!$A$1:$B$30,2,FALSE)</f>
        <v>6</v>
      </c>
      <c r="J233" s="2">
        <f ca="1">IF(Tabela1[[#This Row],[Data de Entrega]]="",TODAY()-Tabela1[[#This Row],[Data de Entrada]],Tabela1[[#This Row],[Data de Entrega]]-Tabela1[[#This Row],[Data de Entrada]])</f>
        <v>13</v>
      </c>
      <c r="K233" s="5">
        <f ca="1">IF(Tabela1[[#This Row],[Tempo de Entrega]]&gt;Tabela1[[#This Row],[SLA]],1,0)</f>
        <v>1</v>
      </c>
    </row>
    <row r="234" spans="1:11" x14ac:dyDescent="0.25">
      <c r="A234" s="2">
        <v>245</v>
      </c>
      <c r="B234" s="1" t="s">
        <v>18</v>
      </c>
      <c r="C234" s="1" t="s">
        <v>68</v>
      </c>
      <c r="D234" t="s">
        <v>20</v>
      </c>
      <c r="E234" s="1" t="s">
        <v>8</v>
      </c>
      <c r="F234" s="1" t="s">
        <v>12</v>
      </c>
      <c r="G234" s="1">
        <v>44951</v>
      </c>
      <c r="H234" s="1">
        <v>44954</v>
      </c>
      <c r="I234" s="5">
        <f>VLOOKUP(Tabela1[[#This Row],[Descrição da Demanda]],SLA!$A$1:$B$30,2,FALSE)</f>
        <v>6</v>
      </c>
      <c r="J234" s="2">
        <f ca="1">IF(Tabela1[[#This Row],[Data de Entrega]]="",TODAY()-Tabela1[[#This Row],[Data de Entrada]],Tabela1[[#This Row],[Data de Entrega]]-Tabela1[[#This Row],[Data de Entrada]])</f>
        <v>3</v>
      </c>
      <c r="K234" s="5">
        <f ca="1">IF(Tabela1[[#This Row],[Tempo de Entrega]]&gt;Tabela1[[#This Row],[SLA]],1,0)</f>
        <v>0</v>
      </c>
    </row>
    <row r="235" spans="1:11" x14ac:dyDescent="0.25">
      <c r="A235" s="2">
        <v>246</v>
      </c>
      <c r="B235" s="1" t="s">
        <v>18</v>
      </c>
      <c r="C235" s="1" t="s">
        <v>45</v>
      </c>
      <c r="D235" t="s">
        <v>22</v>
      </c>
      <c r="E235" s="1" t="s">
        <v>7</v>
      </c>
      <c r="F235" s="1" t="s">
        <v>13</v>
      </c>
      <c r="G235" s="1">
        <v>45018</v>
      </c>
      <c r="H235" s="1"/>
      <c r="I235" s="5">
        <f>VLOOKUP(Tabela1[[#This Row],[Descrição da Demanda]],SLA!$A$1:$B$30,2,FALSE)</f>
        <v>6</v>
      </c>
      <c r="J235" s="2">
        <f ca="1">IF(Tabela1[[#This Row],[Data de Entrega]]="",TODAY()-Tabela1[[#This Row],[Data de Entrada]],Tabela1[[#This Row],[Data de Entrega]]-Tabela1[[#This Row],[Data de Entrada]])</f>
        <v>11</v>
      </c>
      <c r="K235" s="5">
        <f ca="1">IF(Tabela1[[#This Row],[Tempo de Entrega]]&gt;Tabela1[[#This Row],[SLA]],1,0)</f>
        <v>1</v>
      </c>
    </row>
    <row r="236" spans="1:11" x14ac:dyDescent="0.25">
      <c r="A236" s="2">
        <v>247</v>
      </c>
      <c r="B236" s="1" t="s">
        <v>18</v>
      </c>
      <c r="C236" s="1" t="s">
        <v>46</v>
      </c>
      <c r="D236" t="s">
        <v>21</v>
      </c>
      <c r="E236" s="1" t="s">
        <v>8</v>
      </c>
      <c r="F236" s="1" t="s">
        <v>12</v>
      </c>
      <c r="G236" s="1">
        <v>44986</v>
      </c>
      <c r="H236" s="1">
        <v>44989</v>
      </c>
      <c r="I236" s="5">
        <f>VLOOKUP(Tabela1[[#This Row],[Descrição da Demanda]],SLA!$A$1:$B$30,2,FALSE)</f>
        <v>6</v>
      </c>
      <c r="J236" s="2">
        <f ca="1">IF(Tabela1[[#This Row],[Data de Entrega]]="",TODAY()-Tabela1[[#This Row],[Data de Entrada]],Tabela1[[#This Row],[Data de Entrega]]-Tabela1[[#This Row],[Data de Entrada]])</f>
        <v>3</v>
      </c>
      <c r="K236" s="5">
        <f ca="1">IF(Tabela1[[#This Row],[Tempo de Entrega]]&gt;Tabela1[[#This Row],[SLA]],1,0)</f>
        <v>0</v>
      </c>
    </row>
    <row r="237" spans="1:11" x14ac:dyDescent="0.25">
      <c r="A237" s="2">
        <v>248</v>
      </c>
      <c r="B237" s="1" t="s">
        <v>75</v>
      </c>
      <c r="C237" s="1" t="s">
        <v>69</v>
      </c>
      <c r="D237" t="s">
        <v>23</v>
      </c>
      <c r="E237" s="1" t="s">
        <v>6</v>
      </c>
      <c r="F237" s="1" t="s">
        <v>13</v>
      </c>
      <c r="G237" s="1">
        <v>45014</v>
      </c>
      <c r="H237" s="1"/>
      <c r="I237" s="5">
        <f>VLOOKUP(Tabela1[[#This Row],[Descrição da Demanda]],SLA!$A$1:$B$30,2,FALSE)</f>
        <v>8</v>
      </c>
      <c r="J237" s="2">
        <f ca="1">IF(Tabela1[[#This Row],[Data de Entrega]]="",TODAY()-Tabela1[[#This Row],[Data de Entrada]],Tabela1[[#This Row],[Data de Entrega]]-Tabela1[[#This Row],[Data de Entrada]])</f>
        <v>15</v>
      </c>
      <c r="K237" s="5">
        <f ca="1">IF(Tabela1[[#This Row],[Tempo de Entrega]]&gt;Tabela1[[#This Row],[SLA]],1,0)</f>
        <v>1</v>
      </c>
    </row>
    <row r="238" spans="1:11" x14ac:dyDescent="0.25">
      <c r="A238" s="2">
        <v>249</v>
      </c>
      <c r="B238" s="1" t="s">
        <v>71</v>
      </c>
      <c r="C238" s="1" t="s">
        <v>46</v>
      </c>
      <c r="D238" t="s">
        <v>3</v>
      </c>
      <c r="E238" s="1" t="s">
        <v>8</v>
      </c>
      <c r="F238" s="1" t="s">
        <v>12</v>
      </c>
      <c r="G238" s="1">
        <v>44947</v>
      </c>
      <c r="H238" s="1">
        <v>44951</v>
      </c>
      <c r="I238" s="5">
        <f>VLOOKUP(Tabela1[[#This Row],[Descrição da Demanda]],SLA!$A$1:$B$30,2,FALSE)</f>
        <v>6</v>
      </c>
      <c r="J238" s="2">
        <f ca="1">IF(Tabela1[[#This Row],[Data de Entrega]]="",TODAY()-Tabela1[[#This Row],[Data de Entrada]],Tabela1[[#This Row],[Data de Entrega]]-Tabela1[[#This Row],[Data de Entrada]])</f>
        <v>4</v>
      </c>
      <c r="K238" s="5">
        <f ca="1">IF(Tabela1[[#This Row],[Tempo de Entrega]]&gt;Tabela1[[#This Row],[SLA]],1,0)</f>
        <v>0</v>
      </c>
    </row>
    <row r="239" spans="1:11" x14ac:dyDescent="0.25">
      <c r="A239" s="2">
        <v>250</v>
      </c>
      <c r="B239" s="1" t="s">
        <v>74</v>
      </c>
      <c r="C239" s="1" t="s">
        <v>69</v>
      </c>
      <c r="D239" t="s">
        <v>2</v>
      </c>
      <c r="E239" s="1" t="s">
        <v>8</v>
      </c>
      <c r="F239" s="1" t="s">
        <v>12</v>
      </c>
      <c r="G239" s="1">
        <v>44935</v>
      </c>
      <c r="H239" s="1">
        <v>44936</v>
      </c>
      <c r="I239" s="5">
        <f>VLOOKUP(Tabela1[[#This Row],[Descrição da Demanda]],SLA!$A$1:$B$30,2,FALSE)</f>
        <v>8</v>
      </c>
      <c r="J239" s="2">
        <f ca="1">IF(Tabela1[[#This Row],[Data de Entrega]]="",TODAY()-Tabela1[[#This Row],[Data de Entrada]],Tabela1[[#This Row],[Data de Entrega]]-Tabela1[[#This Row],[Data de Entrada]])</f>
        <v>1</v>
      </c>
      <c r="K239" s="5">
        <f ca="1">IF(Tabela1[[#This Row],[Tempo de Entrega]]&gt;Tabela1[[#This Row],[SLA]],1,0)</f>
        <v>0</v>
      </c>
    </row>
    <row r="240" spans="1:11" x14ac:dyDescent="0.25">
      <c r="A240" s="2">
        <v>251</v>
      </c>
      <c r="B240" s="1" t="s">
        <v>74</v>
      </c>
      <c r="C240" s="1" t="s">
        <v>68</v>
      </c>
      <c r="D240" t="s">
        <v>32</v>
      </c>
      <c r="E240" s="1" t="s">
        <v>8</v>
      </c>
      <c r="F240" s="1" t="s">
        <v>12</v>
      </c>
      <c r="G240" s="1">
        <v>45000</v>
      </c>
      <c r="H240" s="1">
        <v>45001</v>
      </c>
      <c r="I240" s="5">
        <f>VLOOKUP(Tabela1[[#This Row],[Descrição da Demanda]],SLA!$A$1:$B$30,2,FALSE)</f>
        <v>8</v>
      </c>
      <c r="J240" s="2">
        <f ca="1">IF(Tabela1[[#This Row],[Data de Entrega]]="",TODAY()-Tabela1[[#This Row],[Data de Entrada]],Tabela1[[#This Row],[Data de Entrega]]-Tabela1[[#This Row],[Data de Entrada]])</f>
        <v>1</v>
      </c>
      <c r="K240" s="5">
        <f ca="1">IF(Tabela1[[#This Row],[Tempo de Entrega]]&gt;Tabela1[[#This Row],[SLA]],1,0)</f>
        <v>0</v>
      </c>
    </row>
    <row r="241" spans="1:11" x14ac:dyDescent="0.25">
      <c r="A241" s="2">
        <v>252</v>
      </c>
      <c r="B241" s="1" t="s">
        <v>74</v>
      </c>
      <c r="C241" s="1" t="s">
        <v>68</v>
      </c>
      <c r="D241" t="s">
        <v>24</v>
      </c>
      <c r="E241" s="1" t="s">
        <v>8</v>
      </c>
      <c r="F241" s="1" t="s">
        <v>12</v>
      </c>
      <c r="G241" s="1">
        <v>44941</v>
      </c>
      <c r="H241" s="1">
        <v>44943</v>
      </c>
      <c r="I241" s="5">
        <f>VLOOKUP(Tabela1[[#This Row],[Descrição da Demanda]],SLA!$A$1:$B$30,2,FALSE)</f>
        <v>7</v>
      </c>
      <c r="J241" s="2">
        <f ca="1">IF(Tabela1[[#This Row],[Data de Entrega]]="",TODAY()-Tabela1[[#This Row],[Data de Entrada]],Tabela1[[#This Row],[Data de Entrega]]-Tabela1[[#This Row],[Data de Entrada]])</f>
        <v>2</v>
      </c>
      <c r="K241" s="5">
        <f ca="1">IF(Tabela1[[#This Row],[Tempo de Entrega]]&gt;Tabela1[[#This Row],[SLA]],1,0)</f>
        <v>0</v>
      </c>
    </row>
    <row r="242" spans="1:11" x14ac:dyDescent="0.25">
      <c r="A242" s="2">
        <v>253</v>
      </c>
      <c r="B242" s="1" t="s">
        <v>74</v>
      </c>
      <c r="C242" s="1" t="s">
        <v>68</v>
      </c>
      <c r="D242" t="s">
        <v>33</v>
      </c>
      <c r="E242" s="1" t="s">
        <v>8</v>
      </c>
      <c r="F242" s="1" t="s">
        <v>12</v>
      </c>
      <c r="G242" s="1">
        <v>44989</v>
      </c>
      <c r="H242" s="1">
        <v>44996</v>
      </c>
      <c r="I242" s="5">
        <f>VLOOKUP(Tabela1[[#This Row],[Descrição da Demanda]],SLA!$A$1:$B$30,2,FALSE)</f>
        <v>6</v>
      </c>
      <c r="J242" s="2">
        <f ca="1">IF(Tabela1[[#This Row],[Data de Entrega]]="",TODAY()-Tabela1[[#This Row],[Data de Entrada]],Tabela1[[#This Row],[Data de Entrega]]-Tabela1[[#This Row],[Data de Entrada]])</f>
        <v>7</v>
      </c>
      <c r="K242" s="5">
        <f ca="1">IF(Tabela1[[#This Row],[Tempo de Entrega]]&gt;Tabela1[[#This Row],[SLA]],1,0)</f>
        <v>1</v>
      </c>
    </row>
    <row r="243" spans="1:11" x14ac:dyDescent="0.25">
      <c r="A243" s="2">
        <v>254</v>
      </c>
      <c r="B243" s="1" t="s">
        <v>18</v>
      </c>
      <c r="C243" s="1" t="s">
        <v>45</v>
      </c>
      <c r="D243" t="s">
        <v>29</v>
      </c>
      <c r="E243" s="1" t="s">
        <v>8</v>
      </c>
      <c r="F243" s="1" t="s">
        <v>12</v>
      </c>
      <c r="G243" s="1">
        <v>44928</v>
      </c>
      <c r="H243" s="1">
        <v>44936</v>
      </c>
      <c r="I243" s="5">
        <f>VLOOKUP(Tabela1[[#This Row],[Descrição da Demanda]],SLA!$A$1:$B$30,2,FALSE)</f>
        <v>7</v>
      </c>
      <c r="J243" s="2">
        <f ca="1">IF(Tabela1[[#This Row],[Data de Entrega]]="",TODAY()-Tabela1[[#This Row],[Data de Entrada]],Tabela1[[#This Row],[Data de Entrega]]-Tabela1[[#This Row],[Data de Entrada]])</f>
        <v>8</v>
      </c>
      <c r="K243" s="5">
        <f ca="1">IF(Tabela1[[#This Row],[Tempo de Entrega]]&gt;Tabela1[[#This Row],[SLA]],1,0)</f>
        <v>1</v>
      </c>
    </row>
    <row r="244" spans="1:11" x14ac:dyDescent="0.25">
      <c r="A244" s="2">
        <v>255</v>
      </c>
      <c r="B244" s="1" t="s">
        <v>73</v>
      </c>
      <c r="C244" s="1" t="s">
        <v>46</v>
      </c>
      <c r="D244" t="s">
        <v>40</v>
      </c>
      <c r="E244" s="1" t="s">
        <v>8</v>
      </c>
      <c r="F244" s="1" t="s">
        <v>12</v>
      </c>
      <c r="G244" s="1">
        <v>45009</v>
      </c>
      <c r="H244" s="1">
        <v>45016</v>
      </c>
      <c r="I244" s="5">
        <f>VLOOKUP(Tabela1[[#This Row],[Descrição da Demanda]],SLA!$A$1:$B$30,2,FALSE)</f>
        <v>3</v>
      </c>
      <c r="J244" s="2">
        <f ca="1">IF(Tabela1[[#This Row],[Data de Entrega]]="",TODAY()-Tabela1[[#This Row],[Data de Entrada]],Tabela1[[#This Row],[Data de Entrega]]-Tabela1[[#This Row],[Data de Entrada]])</f>
        <v>7</v>
      </c>
      <c r="K244" s="5">
        <f ca="1">IF(Tabela1[[#This Row],[Tempo de Entrega]]&gt;Tabela1[[#This Row],[SLA]],1,0)</f>
        <v>1</v>
      </c>
    </row>
    <row r="245" spans="1:11" x14ac:dyDescent="0.25">
      <c r="A245" s="2">
        <v>256</v>
      </c>
      <c r="B245" s="1" t="s">
        <v>73</v>
      </c>
      <c r="C245" s="1" t="s">
        <v>76</v>
      </c>
      <c r="D245" t="s">
        <v>40</v>
      </c>
      <c r="E245" s="1" t="s">
        <v>8</v>
      </c>
      <c r="F245" s="1" t="s">
        <v>12</v>
      </c>
      <c r="G245" s="1">
        <v>44955</v>
      </c>
      <c r="H245" s="1">
        <v>44960</v>
      </c>
      <c r="I245" s="5">
        <f>VLOOKUP(Tabela1[[#This Row],[Descrição da Demanda]],SLA!$A$1:$B$30,2,FALSE)</f>
        <v>3</v>
      </c>
      <c r="J245" s="2">
        <f ca="1">IF(Tabela1[[#This Row],[Data de Entrega]]="",TODAY()-Tabela1[[#This Row],[Data de Entrada]],Tabela1[[#This Row],[Data de Entrega]]-Tabela1[[#This Row],[Data de Entrada]])</f>
        <v>5</v>
      </c>
      <c r="K245" s="5">
        <f ca="1">IF(Tabela1[[#This Row],[Tempo de Entrega]]&gt;Tabela1[[#This Row],[SLA]],1,0)</f>
        <v>1</v>
      </c>
    </row>
    <row r="246" spans="1:11" x14ac:dyDescent="0.25">
      <c r="A246" s="2">
        <v>257</v>
      </c>
      <c r="B246" s="1" t="s">
        <v>19</v>
      </c>
      <c r="C246" s="1" t="s">
        <v>46</v>
      </c>
      <c r="D246" t="s">
        <v>9</v>
      </c>
      <c r="E246" s="1" t="s">
        <v>7</v>
      </c>
      <c r="F246" s="1" t="s">
        <v>13</v>
      </c>
      <c r="G246" s="1">
        <v>45019</v>
      </c>
      <c r="H246" s="1"/>
      <c r="I246" s="5">
        <f>VLOOKUP(Tabela1[[#This Row],[Descrição da Demanda]],SLA!$A$1:$B$30,2,FALSE)</f>
        <v>6</v>
      </c>
      <c r="J246" s="2">
        <f ca="1">IF(Tabela1[[#This Row],[Data de Entrega]]="",TODAY()-Tabela1[[#This Row],[Data de Entrada]],Tabela1[[#This Row],[Data de Entrega]]-Tabela1[[#This Row],[Data de Entrada]])</f>
        <v>10</v>
      </c>
      <c r="K246" s="5">
        <f ca="1">IF(Tabela1[[#This Row],[Tempo de Entrega]]&gt;Tabela1[[#This Row],[SLA]],1,0)</f>
        <v>1</v>
      </c>
    </row>
    <row r="247" spans="1:11" x14ac:dyDescent="0.25">
      <c r="A247" s="2">
        <v>258</v>
      </c>
      <c r="B247" s="1" t="s">
        <v>18</v>
      </c>
      <c r="C247" s="1" t="s">
        <v>76</v>
      </c>
      <c r="D247" t="s">
        <v>43</v>
      </c>
      <c r="E247" s="1" t="s">
        <v>8</v>
      </c>
      <c r="F247" s="1" t="s">
        <v>12</v>
      </c>
      <c r="G247" s="1">
        <v>44946</v>
      </c>
      <c r="H247" s="1">
        <v>44948</v>
      </c>
      <c r="I247" s="5">
        <f>VLOOKUP(Tabela1[[#This Row],[Descrição da Demanda]],SLA!$A$1:$B$30,2,FALSE)</f>
        <v>3</v>
      </c>
      <c r="J247" s="2">
        <f ca="1">IF(Tabela1[[#This Row],[Data de Entrega]]="",TODAY()-Tabela1[[#This Row],[Data de Entrada]],Tabela1[[#This Row],[Data de Entrega]]-Tabela1[[#This Row],[Data de Entrada]])</f>
        <v>2</v>
      </c>
      <c r="K247" s="5">
        <f ca="1">IF(Tabela1[[#This Row],[Tempo de Entrega]]&gt;Tabela1[[#This Row],[SLA]],1,0)</f>
        <v>0</v>
      </c>
    </row>
    <row r="248" spans="1:11" x14ac:dyDescent="0.25">
      <c r="A248" s="2">
        <v>259</v>
      </c>
      <c r="B248" s="1" t="s">
        <v>18</v>
      </c>
      <c r="C248" s="1" t="s">
        <v>69</v>
      </c>
      <c r="D248" t="s">
        <v>27</v>
      </c>
      <c r="E248" s="1" t="s">
        <v>8</v>
      </c>
      <c r="F248" s="1" t="s">
        <v>12</v>
      </c>
      <c r="G248" s="1">
        <v>44981</v>
      </c>
      <c r="H248" s="1">
        <v>44984</v>
      </c>
      <c r="I248" s="5">
        <f>VLOOKUP(Tabela1[[#This Row],[Descrição da Demanda]],SLA!$A$1:$B$30,2,FALSE)</f>
        <v>5</v>
      </c>
      <c r="J248" s="2">
        <f ca="1">IF(Tabela1[[#This Row],[Data de Entrega]]="",TODAY()-Tabela1[[#This Row],[Data de Entrada]],Tabela1[[#This Row],[Data de Entrega]]-Tabela1[[#This Row],[Data de Entrada]])</f>
        <v>3</v>
      </c>
      <c r="K248" s="5">
        <f ca="1">IF(Tabela1[[#This Row],[Tempo de Entrega]]&gt;Tabela1[[#This Row],[SLA]],1,0)</f>
        <v>0</v>
      </c>
    </row>
    <row r="249" spans="1:11" x14ac:dyDescent="0.25">
      <c r="A249" s="2">
        <v>260</v>
      </c>
      <c r="B249" s="1" t="s">
        <v>74</v>
      </c>
      <c r="C249" s="1" t="s">
        <v>76</v>
      </c>
      <c r="D249" t="s">
        <v>28</v>
      </c>
      <c r="E249" s="1" t="s">
        <v>6</v>
      </c>
      <c r="F249" s="1" t="s">
        <v>13</v>
      </c>
      <c r="G249" s="1">
        <v>45021</v>
      </c>
      <c r="H249" s="1"/>
      <c r="I249" s="5">
        <f>VLOOKUP(Tabela1[[#This Row],[Descrição da Demanda]],SLA!$A$1:$B$30,2,FALSE)</f>
        <v>6</v>
      </c>
      <c r="J249" s="2">
        <f ca="1">IF(Tabela1[[#This Row],[Data de Entrega]]="",TODAY()-Tabela1[[#This Row],[Data de Entrada]],Tabela1[[#This Row],[Data de Entrega]]-Tabela1[[#This Row],[Data de Entrada]])</f>
        <v>8</v>
      </c>
      <c r="K249" s="5">
        <f ca="1">IF(Tabela1[[#This Row],[Tempo de Entrega]]&gt;Tabela1[[#This Row],[SLA]],1,0)</f>
        <v>1</v>
      </c>
    </row>
    <row r="250" spans="1:11" x14ac:dyDescent="0.25">
      <c r="A250" s="2">
        <v>261</v>
      </c>
      <c r="B250" s="1" t="s">
        <v>74</v>
      </c>
      <c r="C250" s="1" t="s">
        <v>45</v>
      </c>
      <c r="D250" t="s">
        <v>29</v>
      </c>
      <c r="E250" s="1" t="s">
        <v>8</v>
      </c>
      <c r="F250" s="1" t="s">
        <v>12</v>
      </c>
      <c r="G250" s="1">
        <v>44986</v>
      </c>
      <c r="H250" s="1">
        <v>44992</v>
      </c>
      <c r="I250" s="5">
        <f>VLOOKUP(Tabela1[[#This Row],[Descrição da Demanda]],SLA!$A$1:$B$30,2,FALSE)</f>
        <v>7</v>
      </c>
      <c r="J250" s="2">
        <f ca="1">IF(Tabela1[[#This Row],[Data de Entrega]]="",TODAY()-Tabela1[[#This Row],[Data de Entrada]],Tabela1[[#This Row],[Data de Entrega]]-Tabela1[[#This Row],[Data de Entrada]])</f>
        <v>6</v>
      </c>
      <c r="K250" s="5">
        <f ca="1">IF(Tabela1[[#This Row],[Tempo de Entrega]]&gt;Tabela1[[#This Row],[SLA]],1,0)</f>
        <v>0</v>
      </c>
    </row>
    <row r="251" spans="1:11" x14ac:dyDescent="0.25">
      <c r="A251" s="2">
        <v>262</v>
      </c>
      <c r="B251" s="1" t="s">
        <v>19</v>
      </c>
      <c r="C251" s="1" t="s">
        <v>68</v>
      </c>
      <c r="D251" t="s">
        <v>30</v>
      </c>
      <c r="E251" s="1" t="s">
        <v>7</v>
      </c>
      <c r="F251" s="1" t="s">
        <v>13</v>
      </c>
      <c r="G251" s="1">
        <v>45024</v>
      </c>
      <c r="H251" s="1"/>
      <c r="I251" s="5">
        <f>VLOOKUP(Tabela1[[#This Row],[Descrição da Demanda]],SLA!$A$1:$B$30,2,FALSE)</f>
        <v>7</v>
      </c>
      <c r="J251" s="2">
        <f ca="1">IF(Tabela1[[#This Row],[Data de Entrega]]="",TODAY()-Tabela1[[#This Row],[Data de Entrada]],Tabela1[[#This Row],[Data de Entrega]]-Tabela1[[#This Row],[Data de Entrada]])</f>
        <v>5</v>
      </c>
      <c r="K251" s="5">
        <f ca="1">IF(Tabela1[[#This Row],[Tempo de Entrega]]&gt;Tabela1[[#This Row],[SLA]],1,0)</f>
        <v>0</v>
      </c>
    </row>
    <row r="252" spans="1:11" x14ac:dyDescent="0.25">
      <c r="A252" s="2">
        <v>263</v>
      </c>
      <c r="B252" s="1" t="s">
        <v>72</v>
      </c>
      <c r="C252" s="1" t="s">
        <v>46</v>
      </c>
      <c r="D252" t="s">
        <v>31</v>
      </c>
      <c r="E252" s="1" t="s">
        <v>7</v>
      </c>
      <c r="F252" s="1" t="s">
        <v>13</v>
      </c>
      <c r="G252" s="1">
        <v>45020</v>
      </c>
      <c r="H252" s="1"/>
      <c r="I252" s="5">
        <f>VLOOKUP(Tabela1[[#This Row],[Descrição da Demanda]],SLA!$A$1:$B$30,2,FALSE)</f>
        <v>6</v>
      </c>
      <c r="J252" s="2">
        <f ca="1">IF(Tabela1[[#This Row],[Data de Entrega]]="",TODAY()-Tabela1[[#This Row],[Data de Entrada]],Tabela1[[#This Row],[Data de Entrega]]-Tabela1[[#This Row],[Data de Entrada]])</f>
        <v>9</v>
      </c>
      <c r="K252" s="5">
        <f ca="1">IF(Tabela1[[#This Row],[Tempo de Entrega]]&gt;Tabela1[[#This Row],[SLA]],1,0)</f>
        <v>1</v>
      </c>
    </row>
    <row r="253" spans="1:11" x14ac:dyDescent="0.25">
      <c r="A253" s="2">
        <v>264</v>
      </c>
      <c r="B253" s="1" t="s">
        <v>18</v>
      </c>
      <c r="C253" s="1" t="s">
        <v>76</v>
      </c>
      <c r="D253" t="s">
        <v>20</v>
      </c>
      <c r="E253" s="1" t="s">
        <v>8</v>
      </c>
      <c r="F253" s="1" t="s">
        <v>12</v>
      </c>
      <c r="G253" s="1">
        <v>45006</v>
      </c>
      <c r="H253" s="1">
        <v>45007</v>
      </c>
      <c r="I253" s="5">
        <f>VLOOKUP(Tabela1[[#This Row],[Descrição da Demanda]],SLA!$A$1:$B$30,2,FALSE)</f>
        <v>6</v>
      </c>
      <c r="J253" s="2">
        <f ca="1">IF(Tabela1[[#This Row],[Data de Entrega]]="",TODAY()-Tabela1[[#This Row],[Data de Entrada]],Tabela1[[#This Row],[Data de Entrega]]-Tabela1[[#This Row],[Data de Entrada]])</f>
        <v>1</v>
      </c>
      <c r="K253" s="5">
        <f ca="1">IF(Tabela1[[#This Row],[Tempo de Entrega]]&gt;Tabela1[[#This Row],[SLA]],1,0)</f>
        <v>0</v>
      </c>
    </row>
    <row r="254" spans="1:11" x14ac:dyDescent="0.25">
      <c r="A254" s="2">
        <v>265</v>
      </c>
      <c r="B254" s="1" t="s">
        <v>18</v>
      </c>
      <c r="C254" s="1" t="s">
        <v>76</v>
      </c>
      <c r="D254" t="s">
        <v>22</v>
      </c>
      <c r="E254" s="1" t="s">
        <v>8</v>
      </c>
      <c r="F254" s="1" t="s">
        <v>12</v>
      </c>
      <c r="G254" s="1">
        <v>44967</v>
      </c>
      <c r="H254" s="1">
        <v>44970</v>
      </c>
      <c r="I254" s="5">
        <f>VLOOKUP(Tabela1[[#This Row],[Descrição da Demanda]],SLA!$A$1:$B$30,2,FALSE)</f>
        <v>6</v>
      </c>
      <c r="J254" s="2">
        <f ca="1">IF(Tabela1[[#This Row],[Data de Entrega]]="",TODAY()-Tabela1[[#This Row],[Data de Entrada]],Tabela1[[#This Row],[Data de Entrega]]-Tabela1[[#This Row],[Data de Entrada]])</f>
        <v>3</v>
      </c>
      <c r="K254" s="5">
        <f ca="1">IF(Tabela1[[#This Row],[Tempo de Entrega]]&gt;Tabela1[[#This Row],[SLA]],1,0)</f>
        <v>0</v>
      </c>
    </row>
    <row r="255" spans="1:11" x14ac:dyDescent="0.25">
      <c r="A255" s="2">
        <v>268</v>
      </c>
      <c r="B255" s="1" t="s">
        <v>71</v>
      </c>
      <c r="C255" s="1" t="s">
        <v>45</v>
      </c>
      <c r="D255" t="s">
        <v>3</v>
      </c>
      <c r="E255" s="1" t="s">
        <v>6</v>
      </c>
      <c r="F255" s="1" t="s">
        <v>13</v>
      </c>
      <c r="G255" s="1">
        <v>45022</v>
      </c>
      <c r="H255" s="1"/>
      <c r="I255" s="5">
        <f>VLOOKUP(Tabela1[[#This Row],[Descrição da Demanda]],SLA!$A$1:$B$30,2,FALSE)</f>
        <v>6</v>
      </c>
      <c r="J255" s="2">
        <f ca="1">IF(Tabela1[[#This Row],[Data de Entrega]]="",TODAY()-Tabela1[[#This Row],[Data de Entrada]],Tabela1[[#This Row],[Data de Entrega]]-Tabela1[[#This Row],[Data de Entrada]])</f>
        <v>7</v>
      </c>
      <c r="K255" s="5">
        <f ca="1">IF(Tabela1[[#This Row],[Tempo de Entrega]]&gt;Tabela1[[#This Row],[SLA]],1,0)</f>
        <v>1</v>
      </c>
    </row>
    <row r="256" spans="1:11" x14ac:dyDescent="0.25">
      <c r="A256" s="2">
        <v>270</v>
      </c>
      <c r="B256" s="1" t="s">
        <v>74</v>
      </c>
      <c r="C256" s="1" t="s">
        <v>76</v>
      </c>
      <c r="D256" t="s">
        <v>32</v>
      </c>
      <c r="E256" s="1" t="s">
        <v>8</v>
      </c>
      <c r="F256" s="1" t="s">
        <v>12</v>
      </c>
      <c r="G256" s="1">
        <v>44953</v>
      </c>
      <c r="H256" s="1">
        <v>44958</v>
      </c>
      <c r="I256" s="5">
        <f>VLOOKUP(Tabela1[[#This Row],[Descrição da Demanda]],SLA!$A$1:$B$30,2,FALSE)</f>
        <v>8</v>
      </c>
      <c r="J256" s="2">
        <f ca="1">IF(Tabela1[[#This Row],[Data de Entrega]]="",TODAY()-Tabela1[[#This Row],[Data de Entrada]],Tabela1[[#This Row],[Data de Entrega]]-Tabela1[[#This Row],[Data de Entrada]])</f>
        <v>5</v>
      </c>
      <c r="K256" s="5">
        <f ca="1">IF(Tabela1[[#This Row],[Tempo de Entrega]]&gt;Tabela1[[#This Row],[SLA]],1,0)</f>
        <v>0</v>
      </c>
    </row>
    <row r="257" spans="1:11" x14ac:dyDescent="0.25">
      <c r="A257" s="2">
        <v>271</v>
      </c>
      <c r="B257" s="1" t="s">
        <v>74</v>
      </c>
      <c r="C257" s="1" t="s">
        <v>70</v>
      </c>
      <c r="D257" t="s">
        <v>24</v>
      </c>
      <c r="E257" s="1" t="s">
        <v>8</v>
      </c>
      <c r="F257" s="1" t="s">
        <v>12</v>
      </c>
      <c r="G257" s="1">
        <v>44981</v>
      </c>
      <c r="H257" s="1">
        <v>44990</v>
      </c>
      <c r="I257" s="5">
        <f>VLOOKUP(Tabela1[[#This Row],[Descrição da Demanda]],SLA!$A$1:$B$30,2,FALSE)</f>
        <v>7</v>
      </c>
      <c r="J257" s="2">
        <f ca="1">IF(Tabela1[[#This Row],[Data de Entrega]]="",TODAY()-Tabela1[[#This Row],[Data de Entrada]],Tabela1[[#This Row],[Data de Entrega]]-Tabela1[[#This Row],[Data de Entrada]])</f>
        <v>9</v>
      </c>
      <c r="K257" s="5">
        <f ca="1">IF(Tabela1[[#This Row],[Tempo de Entrega]]&gt;Tabela1[[#This Row],[SLA]],1,0)</f>
        <v>1</v>
      </c>
    </row>
    <row r="258" spans="1:11" x14ac:dyDescent="0.25">
      <c r="A258" s="2">
        <v>272</v>
      </c>
      <c r="B258" s="1" t="s">
        <v>74</v>
      </c>
      <c r="C258" s="1" t="s">
        <v>45</v>
      </c>
      <c r="D258" t="s">
        <v>33</v>
      </c>
      <c r="E258" s="1" t="s">
        <v>8</v>
      </c>
      <c r="F258" s="1" t="s">
        <v>12</v>
      </c>
      <c r="G258" s="1">
        <v>45022</v>
      </c>
      <c r="H258" s="1">
        <v>45022</v>
      </c>
      <c r="I258" s="5">
        <f>VLOOKUP(Tabela1[[#This Row],[Descrição da Demanda]],SLA!$A$1:$B$30,2,FALSE)</f>
        <v>6</v>
      </c>
      <c r="J258" s="2">
        <f ca="1">IF(Tabela1[[#This Row],[Data de Entrega]]="",TODAY()-Tabela1[[#This Row],[Data de Entrada]],Tabela1[[#This Row],[Data de Entrega]]-Tabela1[[#This Row],[Data de Entrada]])</f>
        <v>0</v>
      </c>
      <c r="K258" s="5">
        <f ca="1">IF(Tabela1[[#This Row],[Tempo de Entrega]]&gt;Tabela1[[#This Row],[SLA]],1,0)</f>
        <v>0</v>
      </c>
    </row>
    <row r="259" spans="1:11" x14ac:dyDescent="0.25">
      <c r="A259" s="2">
        <v>273</v>
      </c>
      <c r="B259" s="1" t="s">
        <v>18</v>
      </c>
      <c r="C259" s="1" t="s">
        <v>46</v>
      </c>
      <c r="D259" t="s">
        <v>42</v>
      </c>
      <c r="E259" s="1" t="s">
        <v>8</v>
      </c>
      <c r="F259" s="1" t="s">
        <v>12</v>
      </c>
      <c r="G259" s="1">
        <v>45022</v>
      </c>
      <c r="H259" s="1">
        <v>45022</v>
      </c>
      <c r="I259" s="5">
        <f>VLOOKUP(Tabela1[[#This Row],[Descrição da Demanda]],SLA!$A$1:$B$30,2,FALSE)</f>
        <v>6</v>
      </c>
      <c r="J259" s="2">
        <f ca="1">IF(Tabela1[[#This Row],[Data de Entrega]]="",TODAY()-Tabela1[[#This Row],[Data de Entrada]],Tabela1[[#This Row],[Data de Entrega]]-Tabela1[[#This Row],[Data de Entrada]])</f>
        <v>0</v>
      </c>
      <c r="K259" s="5">
        <f ca="1">IF(Tabela1[[#This Row],[Tempo de Entrega]]&gt;Tabela1[[#This Row],[SLA]],1,0)</f>
        <v>0</v>
      </c>
    </row>
    <row r="260" spans="1:11" x14ac:dyDescent="0.25">
      <c r="A260" s="2">
        <v>275</v>
      </c>
      <c r="B260" s="1" t="s">
        <v>73</v>
      </c>
      <c r="C260" s="1" t="s">
        <v>70</v>
      </c>
      <c r="D260" t="s">
        <v>40</v>
      </c>
      <c r="E260" s="1" t="s">
        <v>8</v>
      </c>
      <c r="F260" s="1" t="s">
        <v>12</v>
      </c>
      <c r="G260" s="1">
        <v>45022</v>
      </c>
      <c r="H260" s="1">
        <v>45022</v>
      </c>
      <c r="I260" s="5">
        <f>VLOOKUP(Tabela1[[#This Row],[Descrição da Demanda]],SLA!$A$1:$B$30,2,FALSE)</f>
        <v>3</v>
      </c>
      <c r="J260" s="2">
        <f ca="1">IF(Tabela1[[#This Row],[Data de Entrega]]="",TODAY()-Tabela1[[#This Row],[Data de Entrada]],Tabela1[[#This Row],[Data de Entrega]]-Tabela1[[#This Row],[Data de Entrada]])</f>
        <v>0</v>
      </c>
      <c r="K260" s="5">
        <f ca="1">IF(Tabela1[[#This Row],[Tempo de Entrega]]&gt;Tabela1[[#This Row],[SLA]],1,0)</f>
        <v>0</v>
      </c>
    </row>
    <row r="261" spans="1:11" x14ac:dyDescent="0.25">
      <c r="A261" s="2">
        <v>281</v>
      </c>
      <c r="B261" s="1" t="s">
        <v>18</v>
      </c>
      <c r="C261" s="1" t="s">
        <v>68</v>
      </c>
      <c r="D261" t="s">
        <v>30</v>
      </c>
      <c r="E261" s="1" t="s">
        <v>8</v>
      </c>
      <c r="F261" s="1" t="s">
        <v>12</v>
      </c>
      <c r="G261" s="1">
        <v>45020</v>
      </c>
      <c r="H261" s="1">
        <v>45020</v>
      </c>
      <c r="I261" s="5">
        <f>VLOOKUP(Tabela1[[#This Row],[Descrição da Demanda]],SLA!$A$1:$B$30,2,FALSE)</f>
        <v>7</v>
      </c>
      <c r="J261" s="2">
        <f ca="1">IF(Tabela1[[#This Row],[Data de Entrega]]="",TODAY()-Tabela1[[#This Row],[Data de Entrada]],Tabela1[[#This Row],[Data de Entrega]]-Tabela1[[#This Row],[Data de Entrada]])</f>
        <v>0</v>
      </c>
      <c r="K261" s="5">
        <f ca="1">IF(Tabela1[[#This Row],[Tempo de Entrega]]&gt;Tabela1[[#This Row],[SLA]],1,0)</f>
        <v>0</v>
      </c>
    </row>
    <row r="262" spans="1:11" x14ac:dyDescent="0.25">
      <c r="A262" s="2">
        <v>282</v>
      </c>
      <c r="B262" s="1" t="s">
        <v>72</v>
      </c>
      <c r="C262" s="1" t="s">
        <v>45</v>
      </c>
      <c r="D262" t="s">
        <v>31</v>
      </c>
      <c r="E262" s="1" t="s">
        <v>8</v>
      </c>
      <c r="F262" s="1" t="s">
        <v>12</v>
      </c>
      <c r="G262" s="1">
        <v>45024</v>
      </c>
      <c r="H262" s="1">
        <v>45024</v>
      </c>
      <c r="I262" s="5">
        <f>VLOOKUP(Tabela1[[#This Row],[Descrição da Demanda]],SLA!$A$1:$B$30,2,FALSE)</f>
        <v>6</v>
      </c>
      <c r="J262" s="2">
        <f ca="1">IF(Tabela1[[#This Row],[Data de Entrega]]="",TODAY()-Tabela1[[#This Row],[Data de Entrada]],Tabela1[[#This Row],[Data de Entrega]]-Tabela1[[#This Row],[Data de Entrada]])</f>
        <v>0</v>
      </c>
      <c r="K262" s="5">
        <f ca="1">IF(Tabela1[[#This Row],[Tempo de Entrega]]&gt;Tabela1[[#This Row],[SLA]],1,0)</f>
        <v>0</v>
      </c>
    </row>
    <row r="263" spans="1:11" x14ac:dyDescent="0.25">
      <c r="A263" s="2">
        <v>283</v>
      </c>
      <c r="B263" s="1" t="s">
        <v>18</v>
      </c>
      <c r="C263" s="1" t="s">
        <v>68</v>
      </c>
      <c r="D263" t="s">
        <v>20</v>
      </c>
      <c r="E263" s="1" t="s">
        <v>8</v>
      </c>
      <c r="F263" s="1" t="s">
        <v>12</v>
      </c>
      <c r="G263" s="1">
        <v>44928</v>
      </c>
      <c r="H263" s="1">
        <v>44931</v>
      </c>
      <c r="I263" s="5">
        <f>VLOOKUP(Tabela1[[#This Row],[Descrição da Demanda]],SLA!$A$1:$B$30,2,FALSE)</f>
        <v>6</v>
      </c>
      <c r="J263" s="2">
        <f ca="1">IF(Tabela1[[#This Row],[Data de Entrega]]="",TODAY()-Tabela1[[#This Row],[Data de Entrada]],Tabela1[[#This Row],[Data de Entrega]]-Tabela1[[#This Row],[Data de Entrada]])</f>
        <v>3</v>
      </c>
      <c r="K263" s="5">
        <f ca="1">IF(Tabela1[[#This Row],[Tempo de Entrega]]&gt;Tabela1[[#This Row],[SLA]],1,0)</f>
        <v>0</v>
      </c>
    </row>
    <row r="264" spans="1:11" x14ac:dyDescent="0.25">
      <c r="A264" s="2">
        <v>284</v>
      </c>
      <c r="B264" s="1" t="s">
        <v>18</v>
      </c>
      <c r="C264" s="1" t="s">
        <v>68</v>
      </c>
      <c r="D264" t="s">
        <v>22</v>
      </c>
      <c r="E264" s="1" t="s">
        <v>8</v>
      </c>
      <c r="F264" s="1" t="s">
        <v>12</v>
      </c>
      <c r="G264" s="1">
        <v>44928</v>
      </c>
      <c r="H264" s="1">
        <v>44929</v>
      </c>
      <c r="I264" s="5">
        <f>VLOOKUP(Tabela1[[#This Row],[Descrição da Demanda]],SLA!$A$1:$B$30,2,FALSE)</f>
        <v>6</v>
      </c>
      <c r="J264" s="2">
        <f ca="1">IF(Tabela1[[#This Row],[Data de Entrega]]="",TODAY()-Tabela1[[#This Row],[Data de Entrada]],Tabela1[[#This Row],[Data de Entrega]]-Tabela1[[#This Row],[Data de Entrada]])</f>
        <v>1</v>
      </c>
      <c r="K264" s="5">
        <f ca="1">IF(Tabela1[[#This Row],[Tempo de Entrega]]&gt;Tabela1[[#This Row],[SLA]],1,0)</f>
        <v>0</v>
      </c>
    </row>
    <row r="265" spans="1:11" x14ac:dyDescent="0.25">
      <c r="A265" s="2">
        <v>286</v>
      </c>
      <c r="B265" s="1" t="s">
        <v>75</v>
      </c>
      <c r="C265" s="1" t="s">
        <v>69</v>
      </c>
      <c r="D265" t="s">
        <v>23</v>
      </c>
      <c r="E265" s="1" t="s">
        <v>8</v>
      </c>
      <c r="F265" s="1" t="s">
        <v>12</v>
      </c>
      <c r="G265" s="1">
        <v>44945</v>
      </c>
      <c r="H265" s="1">
        <v>44946</v>
      </c>
      <c r="I265" s="5">
        <f>VLOOKUP(Tabela1[[#This Row],[Descrição da Demanda]],SLA!$A$1:$B$30,2,FALSE)</f>
        <v>8</v>
      </c>
      <c r="J265" s="2">
        <f ca="1">IF(Tabela1[[#This Row],[Data de Entrega]]="",TODAY()-Tabela1[[#This Row],[Data de Entrada]],Tabela1[[#This Row],[Data de Entrega]]-Tabela1[[#This Row],[Data de Entrada]])</f>
        <v>1</v>
      </c>
      <c r="K265" s="5">
        <f ca="1">IF(Tabela1[[#This Row],[Tempo de Entrega]]&gt;Tabela1[[#This Row],[SLA]],1,0)</f>
        <v>0</v>
      </c>
    </row>
    <row r="266" spans="1:11" x14ac:dyDescent="0.25">
      <c r="A266" s="2">
        <v>287</v>
      </c>
      <c r="B266" s="1" t="s">
        <v>71</v>
      </c>
      <c r="C266" s="1" t="s">
        <v>70</v>
      </c>
      <c r="D266" t="s">
        <v>3</v>
      </c>
      <c r="E266" s="1" t="s">
        <v>6</v>
      </c>
      <c r="F266" s="1" t="s">
        <v>13</v>
      </c>
      <c r="G266" s="1">
        <v>45017</v>
      </c>
      <c r="H266" s="1"/>
      <c r="I266" s="5">
        <f>VLOOKUP(Tabela1[[#This Row],[Descrição da Demanda]],SLA!$A$1:$B$30,2,FALSE)</f>
        <v>6</v>
      </c>
      <c r="J266" s="2">
        <f ca="1">IF(Tabela1[[#This Row],[Data de Entrega]]="",TODAY()-Tabela1[[#This Row],[Data de Entrada]],Tabela1[[#This Row],[Data de Entrega]]-Tabela1[[#This Row],[Data de Entrada]])</f>
        <v>12</v>
      </c>
      <c r="K266" s="5">
        <f ca="1">IF(Tabela1[[#This Row],[Tempo de Entrega]]&gt;Tabela1[[#This Row],[SLA]],1,0)</f>
        <v>1</v>
      </c>
    </row>
    <row r="267" spans="1:11" x14ac:dyDescent="0.25">
      <c r="A267" s="2">
        <v>289</v>
      </c>
      <c r="B267" s="1" t="s">
        <v>74</v>
      </c>
      <c r="C267" s="1" t="s">
        <v>70</v>
      </c>
      <c r="D267" t="s">
        <v>32</v>
      </c>
      <c r="E267" s="1" t="s">
        <v>8</v>
      </c>
      <c r="F267" s="1" t="s">
        <v>12</v>
      </c>
      <c r="G267" s="1">
        <v>44942</v>
      </c>
      <c r="H267" s="1">
        <v>44944</v>
      </c>
      <c r="I267" s="5">
        <f>VLOOKUP(Tabela1[[#This Row],[Descrição da Demanda]],SLA!$A$1:$B$30,2,FALSE)</f>
        <v>8</v>
      </c>
      <c r="J267" s="2">
        <f ca="1">IF(Tabela1[[#This Row],[Data de Entrega]]="",TODAY()-Tabela1[[#This Row],[Data de Entrada]],Tabela1[[#This Row],[Data de Entrega]]-Tabela1[[#This Row],[Data de Entrada]])</f>
        <v>2</v>
      </c>
      <c r="K267" s="5">
        <f ca="1">IF(Tabela1[[#This Row],[Tempo de Entrega]]&gt;Tabela1[[#This Row],[SLA]],1,0)</f>
        <v>0</v>
      </c>
    </row>
    <row r="268" spans="1:11" x14ac:dyDescent="0.25">
      <c r="A268" s="2">
        <v>291</v>
      </c>
      <c r="B268" s="1" t="s">
        <v>74</v>
      </c>
      <c r="C268" s="1" t="s">
        <v>69</v>
      </c>
      <c r="D268" t="s">
        <v>33</v>
      </c>
      <c r="E268" s="1" t="s">
        <v>7</v>
      </c>
      <c r="F268" s="1" t="s">
        <v>13</v>
      </c>
      <c r="G268" s="1">
        <v>45018</v>
      </c>
      <c r="H268" s="1"/>
      <c r="I268" s="5">
        <f>VLOOKUP(Tabela1[[#This Row],[Descrição da Demanda]],SLA!$A$1:$B$30,2,FALSE)</f>
        <v>6</v>
      </c>
      <c r="J268" s="2">
        <f ca="1">IF(Tabela1[[#This Row],[Data de Entrega]]="",TODAY()-Tabela1[[#This Row],[Data de Entrada]],Tabela1[[#This Row],[Data de Entrega]]-Tabela1[[#This Row],[Data de Entrada]])</f>
        <v>11</v>
      </c>
      <c r="K268" s="5">
        <f ca="1">IF(Tabela1[[#This Row],[Tempo de Entrega]]&gt;Tabela1[[#This Row],[SLA]],1,0)</f>
        <v>1</v>
      </c>
    </row>
    <row r="269" spans="1:11" x14ac:dyDescent="0.25">
      <c r="A269" s="2">
        <v>292</v>
      </c>
      <c r="B269" s="1" t="s">
        <v>71</v>
      </c>
      <c r="C269" s="1" t="s">
        <v>45</v>
      </c>
      <c r="D269" t="s">
        <v>41</v>
      </c>
      <c r="E269" s="1" t="s">
        <v>7</v>
      </c>
      <c r="F269" s="1" t="s">
        <v>13</v>
      </c>
      <c r="G269" s="1">
        <v>45020</v>
      </c>
      <c r="H269" s="1"/>
      <c r="I269" s="5">
        <f>VLOOKUP(Tabela1[[#This Row],[Descrição da Demanda]],SLA!$A$1:$B$30,2,FALSE)</f>
        <v>6</v>
      </c>
      <c r="J269" s="2">
        <f ca="1">IF(Tabela1[[#This Row],[Data de Entrega]]="",TODAY()-Tabela1[[#This Row],[Data de Entrada]],Tabela1[[#This Row],[Data de Entrega]]-Tabela1[[#This Row],[Data de Entrada]])</f>
        <v>9</v>
      </c>
      <c r="K269" s="5">
        <f ca="1">IF(Tabela1[[#This Row],[Tempo de Entrega]]&gt;Tabela1[[#This Row],[SLA]],1,0)</f>
        <v>1</v>
      </c>
    </row>
    <row r="270" spans="1:11" x14ac:dyDescent="0.25">
      <c r="A270" s="2">
        <v>294</v>
      </c>
      <c r="B270" s="1" t="s">
        <v>73</v>
      </c>
      <c r="C270" s="1" t="s">
        <v>46</v>
      </c>
      <c r="D270" t="s">
        <v>38</v>
      </c>
      <c r="E270" s="1" t="s">
        <v>8</v>
      </c>
      <c r="F270" s="1" t="s">
        <v>12</v>
      </c>
      <c r="G270" s="1">
        <v>44964</v>
      </c>
      <c r="H270" s="1">
        <v>44965</v>
      </c>
      <c r="I270" s="5">
        <f>VLOOKUP(Tabela1[[#This Row],[Descrição da Demanda]],SLA!$A$1:$B$30,2,FALSE)</f>
        <v>6</v>
      </c>
      <c r="J270" s="2">
        <f ca="1">IF(Tabela1[[#This Row],[Data de Entrega]]="",TODAY()-Tabela1[[#This Row],[Data de Entrada]],Tabela1[[#This Row],[Data de Entrega]]-Tabela1[[#This Row],[Data de Entrada]])</f>
        <v>1</v>
      </c>
      <c r="K270" s="5">
        <f ca="1">IF(Tabela1[[#This Row],[Tempo de Entrega]]&gt;Tabela1[[#This Row],[SLA]],1,0)</f>
        <v>0</v>
      </c>
    </row>
    <row r="271" spans="1:11" x14ac:dyDescent="0.25">
      <c r="A271" s="2">
        <v>295</v>
      </c>
      <c r="B271" s="1" t="s">
        <v>74</v>
      </c>
      <c r="C271" s="1" t="s">
        <v>69</v>
      </c>
      <c r="D271" t="s">
        <v>9</v>
      </c>
      <c r="E271" s="1" t="s">
        <v>7</v>
      </c>
      <c r="F271" s="1" t="s">
        <v>13</v>
      </c>
      <c r="G271" s="1">
        <v>45026</v>
      </c>
      <c r="H271" s="1"/>
      <c r="I271" s="5">
        <f>VLOOKUP(Tabela1[[#This Row],[Descrição da Demanda]],SLA!$A$1:$B$30,2,FALSE)</f>
        <v>6</v>
      </c>
      <c r="J271" s="2">
        <f ca="1">IF(Tabela1[[#This Row],[Data de Entrega]]="",TODAY()-Tabela1[[#This Row],[Data de Entrada]],Tabela1[[#This Row],[Data de Entrega]]-Tabela1[[#This Row],[Data de Entrada]])</f>
        <v>3</v>
      </c>
      <c r="K271" s="5">
        <f ca="1">IF(Tabela1[[#This Row],[Tempo de Entrega]]&gt;Tabela1[[#This Row],[SLA]],1,0)</f>
        <v>0</v>
      </c>
    </row>
    <row r="272" spans="1:11" x14ac:dyDescent="0.25">
      <c r="A272" s="2">
        <v>296</v>
      </c>
      <c r="B272" s="1" t="s">
        <v>74</v>
      </c>
      <c r="C272" s="1" t="s">
        <v>76</v>
      </c>
      <c r="D272" t="s">
        <v>43</v>
      </c>
      <c r="E272" s="1" t="s">
        <v>7</v>
      </c>
      <c r="F272" s="1" t="s">
        <v>13</v>
      </c>
      <c r="G272" s="1">
        <v>45026</v>
      </c>
      <c r="H272" s="1"/>
      <c r="I272" s="5">
        <f>VLOOKUP(Tabela1[[#This Row],[Descrição da Demanda]],SLA!$A$1:$B$30,2,FALSE)</f>
        <v>3</v>
      </c>
      <c r="J272" s="2">
        <f ca="1">IF(Tabela1[[#This Row],[Data de Entrega]]="",TODAY()-Tabela1[[#This Row],[Data de Entrada]],Tabela1[[#This Row],[Data de Entrega]]-Tabela1[[#This Row],[Data de Entrada]])</f>
        <v>3</v>
      </c>
      <c r="K272" s="5">
        <f ca="1">IF(Tabela1[[#This Row],[Tempo de Entrega]]&gt;Tabela1[[#This Row],[SLA]],1,0)</f>
        <v>0</v>
      </c>
    </row>
    <row r="273" spans="1:11" x14ac:dyDescent="0.25">
      <c r="A273" s="2">
        <v>298</v>
      </c>
      <c r="B273" s="1" t="s">
        <v>74</v>
      </c>
      <c r="C273" s="1" t="s">
        <v>46</v>
      </c>
      <c r="D273" t="s">
        <v>28</v>
      </c>
      <c r="E273" s="1" t="s">
        <v>8</v>
      </c>
      <c r="F273" s="1" t="s">
        <v>12</v>
      </c>
      <c r="G273" s="1">
        <v>44946</v>
      </c>
      <c r="H273" s="1">
        <v>44950</v>
      </c>
      <c r="I273" s="5">
        <f>VLOOKUP(Tabela1[[#This Row],[Descrição da Demanda]],SLA!$A$1:$B$30,2,FALSE)</f>
        <v>6</v>
      </c>
      <c r="J273" s="2">
        <f ca="1">IF(Tabela1[[#This Row],[Data de Entrega]]="",TODAY()-Tabela1[[#This Row],[Data de Entrada]],Tabela1[[#This Row],[Data de Entrega]]-Tabela1[[#This Row],[Data de Entrada]])</f>
        <v>4</v>
      </c>
      <c r="K273" s="5">
        <f ca="1">IF(Tabela1[[#This Row],[Tempo de Entrega]]&gt;Tabela1[[#This Row],[SLA]],1,0)</f>
        <v>0</v>
      </c>
    </row>
    <row r="274" spans="1:11" x14ac:dyDescent="0.25">
      <c r="A274" s="2">
        <v>299</v>
      </c>
      <c r="B274" s="1" t="s">
        <v>74</v>
      </c>
      <c r="C274" s="1" t="s">
        <v>69</v>
      </c>
      <c r="D274" t="s">
        <v>29</v>
      </c>
      <c r="E274" s="1" t="s">
        <v>8</v>
      </c>
      <c r="F274" s="1" t="s">
        <v>12</v>
      </c>
      <c r="G274" s="1">
        <v>44983</v>
      </c>
      <c r="H274" s="1">
        <v>44989</v>
      </c>
      <c r="I274" s="5">
        <f>VLOOKUP(Tabela1[[#This Row],[Descrição da Demanda]],SLA!$A$1:$B$30,2,FALSE)</f>
        <v>7</v>
      </c>
      <c r="J274" s="2">
        <f ca="1">IF(Tabela1[[#This Row],[Data de Entrega]]="",TODAY()-Tabela1[[#This Row],[Data de Entrada]],Tabela1[[#This Row],[Data de Entrega]]-Tabela1[[#This Row],[Data de Entrada]])</f>
        <v>6</v>
      </c>
      <c r="K274" s="5">
        <f ca="1">IF(Tabela1[[#This Row],[Tempo de Entrega]]&gt;Tabela1[[#This Row],[SLA]],1,0)</f>
        <v>0</v>
      </c>
    </row>
    <row r="275" spans="1:11" x14ac:dyDescent="0.25">
      <c r="A275" s="2">
        <v>301</v>
      </c>
      <c r="B275" s="1" t="s">
        <v>72</v>
      </c>
      <c r="C275" s="1" t="s">
        <v>45</v>
      </c>
      <c r="D275" t="s">
        <v>31</v>
      </c>
      <c r="E275" s="1" t="s">
        <v>8</v>
      </c>
      <c r="F275" s="1" t="s">
        <v>12</v>
      </c>
      <c r="G275" s="1">
        <v>44979</v>
      </c>
      <c r="H275" s="1">
        <v>44985</v>
      </c>
      <c r="I275" s="5">
        <f>VLOOKUP(Tabela1[[#This Row],[Descrição da Demanda]],SLA!$A$1:$B$30,2,FALSE)</f>
        <v>6</v>
      </c>
      <c r="J275" s="2">
        <f ca="1">IF(Tabela1[[#This Row],[Data de Entrega]]="",TODAY()-Tabela1[[#This Row],[Data de Entrada]],Tabela1[[#This Row],[Data de Entrega]]-Tabela1[[#This Row],[Data de Entrada]])</f>
        <v>6</v>
      </c>
      <c r="K275" s="5">
        <f ca="1">IF(Tabela1[[#This Row],[Tempo de Entrega]]&gt;Tabela1[[#This Row],[SLA]],1,0)</f>
        <v>0</v>
      </c>
    </row>
    <row r="276" spans="1:11" x14ac:dyDescent="0.25">
      <c r="A276" s="2">
        <v>305</v>
      </c>
      <c r="B276" s="1" t="s">
        <v>75</v>
      </c>
      <c r="C276" s="1" t="s">
        <v>45</v>
      </c>
      <c r="D276" t="s">
        <v>23</v>
      </c>
      <c r="E276" s="1" t="s">
        <v>8</v>
      </c>
      <c r="F276" s="1" t="s">
        <v>12</v>
      </c>
      <c r="G276" s="1">
        <v>44948</v>
      </c>
      <c r="H276" s="1">
        <v>44954</v>
      </c>
      <c r="I276" s="5">
        <f>VLOOKUP(Tabela1[[#This Row],[Descrição da Demanda]],SLA!$A$1:$B$30,2,FALSE)</f>
        <v>8</v>
      </c>
      <c r="J276" s="2">
        <f ca="1">IF(Tabela1[[#This Row],[Data de Entrega]]="",TODAY()-Tabela1[[#This Row],[Data de Entrada]],Tabela1[[#This Row],[Data de Entrega]]-Tabela1[[#This Row],[Data de Entrada]])</f>
        <v>6</v>
      </c>
      <c r="K276" s="5">
        <f ca="1">IF(Tabela1[[#This Row],[Tempo de Entrega]]&gt;Tabela1[[#This Row],[SLA]],1,0)</f>
        <v>0</v>
      </c>
    </row>
    <row r="277" spans="1:11" x14ac:dyDescent="0.25">
      <c r="A277" s="2">
        <v>307</v>
      </c>
      <c r="B277" s="1" t="s">
        <v>74</v>
      </c>
      <c r="C277" s="1" t="s">
        <v>68</v>
      </c>
      <c r="D277" t="s">
        <v>2</v>
      </c>
      <c r="E277" s="1" t="s">
        <v>8</v>
      </c>
      <c r="F277" s="1" t="s">
        <v>12</v>
      </c>
      <c r="G277" s="1">
        <v>44975</v>
      </c>
      <c r="H277" s="1">
        <v>44977</v>
      </c>
      <c r="I277" s="5">
        <f>VLOOKUP(Tabela1[[#This Row],[Descrição da Demanda]],SLA!$A$1:$B$30,2,FALSE)</f>
        <v>8</v>
      </c>
      <c r="J277" s="2">
        <f ca="1">IF(Tabela1[[#This Row],[Data de Entrega]]="",TODAY()-Tabela1[[#This Row],[Data de Entrada]],Tabela1[[#This Row],[Data de Entrega]]-Tabela1[[#This Row],[Data de Entrada]])</f>
        <v>2</v>
      </c>
      <c r="K277" s="5">
        <f ca="1">IF(Tabela1[[#This Row],[Tempo de Entrega]]&gt;Tabela1[[#This Row],[SLA]],1,0)</f>
        <v>0</v>
      </c>
    </row>
    <row r="278" spans="1:11" x14ac:dyDescent="0.25">
      <c r="A278" s="2">
        <v>310</v>
      </c>
      <c r="B278" s="1" t="s">
        <v>74</v>
      </c>
      <c r="C278" s="1" t="s">
        <v>45</v>
      </c>
      <c r="D278" t="s">
        <v>33</v>
      </c>
      <c r="E278" s="1" t="s">
        <v>7</v>
      </c>
      <c r="F278" s="1" t="s">
        <v>13</v>
      </c>
      <c r="G278" s="1">
        <v>45017</v>
      </c>
      <c r="H278" s="1"/>
      <c r="I278" s="5">
        <f>VLOOKUP(Tabela1[[#This Row],[Descrição da Demanda]],SLA!$A$1:$B$30,2,FALSE)</f>
        <v>6</v>
      </c>
      <c r="J278" s="2">
        <f ca="1">IF(Tabela1[[#This Row],[Data de Entrega]]="",TODAY()-Tabela1[[#This Row],[Data de Entrada]],Tabela1[[#This Row],[Data de Entrega]]-Tabela1[[#This Row],[Data de Entrada]])</f>
        <v>12</v>
      </c>
      <c r="K278" s="5">
        <f ca="1">IF(Tabela1[[#This Row],[Tempo de Entrega]]&gt;Tabela1[[#This Row],[SLA]],1,0)</f>
        <v>1</v>
      </c>
    </row>
    <row r="279" spans="1:11" x14ac:dyDescent="0.25">
      <c r="A279" s="2">
        <v>311</v>
      </c>
      <c r="B279" s="1" t="s">
        <v>72</v>
      </c>
      <c r="C279" s="1" t="s">
        <v>45</v>
      </c>
      <c r="D279" t="s">
        <v>2</v>
      </c>
      <c r="E279" s="1" t="s">
        <v>8</v>
      </c>
      <c r="F279" s="1" t="s">
        <v>12</v>
      </c>
      <c r="G279" s="1">
        <v>44956</v>
      </c>
      <c r="H279" s="1">
        <v>44959</v>
      </c>
      <c r="I279" s="5">
        <f>VLOOKUP(Tabela1[[#This Row],[Descrição da Demanda]],SLA!$A$1:$B$30,2,FALSE)</f>
        <v>8</v>
      </c>
      <c r="J279" s="2">
        <f ca="1">IF(Tabela1[[#This Row],[Data de Entrega]]="",TODAY()-Tabela1[[#This Row],[Data de Entrada]],Tabela1[[#This Row],[Data de Entrega]]-Tabela1[[#This Row],[Data de Entrada]])</f>
        <v>3</v>
      </c>
      <c r="K279" s="5">
        <f ca="1">IF(Tabela1[[#This Row],[Tempo de Entrega]]&gt;Tabela1[[#This Row],[SLA]],1,0)</f>
        <v>0</v>
      </c>
    </row>
    <row r="280" spans="1:11" x14ac:dyDescent="0.25">
      <c r="A280" s="2">
        <v>312</v>
      </c>
      <c r="B280" s="1" t="s">
        <v>73</v>
      </c>
      <c r="C280" s="1" t="s">
        <v>76</v>
      </c>
      <c r="D280" t="s">
        <v>38</v>
      </c>
      <c r="E280" s="1" t="s">
        <v>8</v>
      </c>
      <c r="F280" s="1" t="s">
        <v>12</v>
      </c>
      <c r="G280" s="1">
        <v>44944</v>
      </c>
      <c r="H280" s="1">
        <v>44952</v>
      </c>
      <c r="I280" s="5">
        <f>VLOOKUP(Tabela1[[#This Row],[Descrição da Demanda]],SLA!$A$1:$B$30,2,FALSE)</f>
        <v>6</v>
      </c>
      <c r="J280" s="2">
        <f ca="1">IF(Tabela1[[#This Row],[Data de Entrega]]="",TODAY()-Tabela1[[#This Row],[Data de Entrada]],Tabela1[[#This Row],[Data de Entrega]]-Tabela1[[#This Row],[Data de Entrada]])</f>
        <v>8</v>
      </c>
      <c r="K280" s="5">
        <f ca="1">IF(Tabela1[[#This Row],[Tempo de Entrega]]&gt;Tabela1[[#This Row],[SLA]],1,0)</f>
        <v>1</v>
      </c>
    </row>
    <row r="281" spans="1:11" x14ac:dyDescent="0.25">
      <c r="A281" s="2">
        <v>315</v>
      </c>
      <c r="B281" s="1" t="s">
        <v>18</v>
      </c>
      <c r="C281" s="1" t="s">
        <v>68</v>
      </c>
      <c r="D281" t="s">
        <v>43</v>
      </c>
      <c r="E281" s="1" t="s">
        <v>8</v>
      </c>
      <c r="F281" s="1" t="s">
        <v>12</v>
      </c>
      <c r="G281" s="1">
        <v>44939</v>
      </c>
      <c r="H281" s="1">
        <v>44943</v>
      </c>
      <c r="I281" s="5">
        <f>VLOOKUP(Tabela1[[#This Row],[Descrição da Demanda]],SLA!$A$1:$B$30,2,FALSE)</f>
        <v>3</v>
      </c>
      <c r="J281" s="2">
        <f ca="1">IF(Tabela1[[#This Row],[Data de Entrega]]="",TODAY()-Tabela1[[#This Row],[Data de Entrada]],Tabela1[[#This Row],[Data de Entrega]]-Tabela1[[#This Row],[Data de Entrada]])</f>
        <v>4</v>
      </c>
      <c r="K281" s="5">
        <f ca="1">IF(Tabela1[[#This Row],[Tempo de Entrega]]&gt;Tabela1[[#This Row],[SLA]],1,0)</f>
        <v>1</v>
      </c>
    </row>
    <row r="282" spans="1:11" x14ac:dyDescent="0.25">
      <c r="A282" s="2">
        <v>317</v>
      </c>
      <c r="B282" s="1" t="s">
        <v>19</v>
      </c>
      <c r="C282" s="1" t="s">
        <v>46</v>
      </c>
      <c r="D282" t="s">
        <v>28</v>
      </c>
      <c r="E282" s="1" t="s">
        <v>8</v>
      </c>
      <c r="F282" s="1" t="s">
        <v>12</v>
      </c>
      <c r="G282" s="1">
        <v>45018</v>
      </c>
      <c r="H282" s="1">
        <v>45018</v>
      </c>
      <c r="I282" s="5">
        <f>VLOOKUP(Tabela1[[#This Row],[Descrição da Demanda]],SLA!$A$1:$B$30,2,FALSE)</f>
        <v>6</v>
      </c>
      <c r="J282" s="2">
        <f ca="1">IF(Tabela1[[#This Row],[Data de Entrega]]="",TODAY()-Tabela1[[#This Row],[Data de Entrada]],Tabela1[[#This Row],[Data de Entrega]]-Tabela1[[#This Row],[Data de Entrada]])</f>
        <v>0</v>
      </c>
      <c r="K282" s="5">
        <f ca="1">IF(Tabela1[[#This Row],[Tempo de Entrega]]&gt;Tabela1[[#This Row],[SLA]],1,0)</f>
        <v>0</v>
      </c>
    </row>
    <row r="283" spans="1:11" x14ac:dyDescent="0.25">
      <c r="A283" s="2">
        <v>320</v>
      </c>
      <c r="B283" s="1" t="s">
        <v>72</v>
      </c>
      <c r="C283" s="1" t="s">
        <v>69</v>
      </c>
      <c r="D283" t="s">
        <v>31</v>
      </c>
      <c r="E283" s="1" t="s">
        <v>8</v>
      </c>
      <c r="F283" s="1" t="s">
        <v>12</v>
      </c>
      <c r="G283" s="1">
        <v>44957</v>
      </c>
      <c r="H283" s="1">
        <v>44958</v>
      </c>
      <c r="I283" s="5">
        <f>VLOOKUP(Tabela1[[#This Row],[Descrição da Demanda]],SLA!$A$1:$B$30,2,FALSE)</f>
        <v>6</v>
      </c>
      <c r="J283" s="2">
        <f ca="1">IF(Tabela1[[#This Row],[Data de Entrega]]="",TODAY()-Tabela1[[#This Row],[Data de Entrada]],Tabela1[[#This Row],[Data de Entrega]]-Tabela1[[#This Row],[Data de Entrada]])</f>
        <v>1</v>
      </c>
      <c r="K283" s="5">
        <f ca="1">IF(Tabela1[[#This Row],[Tempo de Entrega]]&gt;Tabela1[[#This Row],[SLA]],1,0)</f>
        <v>0</v>
      </c>
    </row>
    <row r="284" spans="1:11" x14ac:dyDescent="0.25">
      <c r="A284" s="2">
        <v>321</v>
      </c>
      <c r="B284" s="1" t="s">
        <v>18</v>
      </c>
      <c r="C284" s="1" t="s">
        <v>70</v>
      </c>
      <c r="D284" t="s">
        <v>20</v>
      </c>
      <c r="E284" s="1" t="s">
        <v>8</v>
      </c>
      <c r="F284" s="1" t="s">
        <v>12</v>
      </c>
      <c r="G284" s="1">
        <v>45023</v>
      </c>
      <c r="H284" s="1">
        <v>45023</v>
      </c>
      <c r="I284" s="5">
        <f>VLOOKUP(Tabela1[[#This Row],[Descrição da Demanda]],SLA!$A$1:$B$30,2,FALSE)</f>
        <v>6</v>
      </c>
      <c r="J284" s="2">
        <f ca="1">IF(Tabela1[[#This Row],[Data de Entrega]]="",TODAY()-Tabela1[[#This Row],[Data de Entrada]],Tabela1[[#This Row],[Data de Entrega]]-Tabela1[[#This Row],[Data de Entrada]])</f>
        <v>0</v>
      </c>
      <c r="K284" s="5">
        <f ca="1">IF(Tabela1[[#This Row],[Tempo de Entrega]]&gt;Tabela1[[#This Row],[SLA]],1,0)</f>
        <v>0</v>
      </c>
    </row>
    <row r="285" spans="1:11" x14ac:dyDescent="0.25">
      <c r="A285" s="2">
        <v>322</v>
      </c>
      <c r="B285" s="1" t="s">
        <v>18</v>
      </c>
      <c r="C285" s="1" t="s">
        <v>70</v>
      </c>
      <c r="D285" t="s">
        <v>22</v>
      </c>
      <c r="E285" s="1" t="s">
        <v>8</v>
      </c>
      <c r="F285" s="1" t="s">
        <v>12</v>
      </c>
      <c r="G285" s="1">
        <v>45023</v>
      </c>
      <c r="H285" s="1">
        <v>45023</v>
      </c>
      <c r="I285" s="5">
        <f>VLOOKUP(Tabela1[[#This Row],[Descrição da Demanda]],SLA!$A$1:$B$30,2,FALSE)</f>
        <v>6</v>
      </c>
      <c r="J285" s="2">
        <f ca="1">IF(Tabela1[[#This Row],[Data de Entrega]]="",TODAY()-Tabela1[[#This Row],[Data de Entrada]],Tabela1[[#This Row],[Data de Entrega]]-Tabela1[[#This Row],[Data de Entrada]])</f>
        <v>0</v>
      </c>
      <c r="K285" s="5">
        <f ca="1">IF(Tabela1[[#This Row],[Tempo de Entrega]]&gt;Tabela1[[#This Row],[SLA]],1,0)</f>
        <v>0</v>
      </c>
    </row>
    <row r="286" spans="1:11" x14ac:dyDescent="0.25">
      <c r="A286" s="2">
        <v>323</v>
      </c>
      <c r="B286" s="1" t="s">
        <v>18</v>
      </c>
      <c r="C286" s="1" t="s">
        <v>45</v>
      </c>
      <c r="D286" t="s">
        <v>21</v>
      </c>
      <c r="E286" s="1" t="s">
        <v>8</v>
      </c>
      <c r="F286" s="1" t="s">
        <v>12</v>
      </c>
      <c r="G286" s="1">
        <v>45022</v>
      </c>
      <c r="H286" s="1">
        <v>45022</v>
      </c>
      <c r="I286" s="5">
        <f>VLOOKUP(Tabela1[[#This Row],[Descrição da Demanda]],SLA!$A$1:$B$30,2,FALSE)</f>
        <v>6</v>
      </c>
      <c r="J286" s="2">
        <f ca="1">IF(Tabela1[[#This Row],[Data de Entrega]]="",TODAY()-Tabela1[[#This Row],[Data de Entrada]],Tabela1[[#This Row],[Data de Entrega]]-Tabela1[[#This Row],[Data de Entrada]])</f>
        <v>0</v>
      </c>
      <c r="K286" s="5">
        <f ca="1">IF(Tabela1[[#This Row],[Tempo de Entrega]]&gt;Tabela1[[#This Row],[SLA]],1,0)</f>
        <v>0</v>
      </c>
    </row>
    <row r="287" spans="1:11" x14ac:dyDescent="0.25">
      <c r="A287" s="2">
        <v>324</v>
      </c>
      <c r="B287" s="1" t="s">
        <v>75</v>
      </c>
      <c r="C287" s="1" t="s">
        <v>76</v>
      </c>
      <c r="D287" t="s">
        <v>23</v>
      </c>
      <c r="E287" s="1" t="s">
        <v>8</v>
      </c>
      <c r="F287" s="1" t="s">
        <v>12</v>
      </c>
      <c r="G287" s="1">
        <v>45018</v>
      </c>
      <c r="H287" s="1">
        <v>45018</v>
      </c>
      <c r="I287" s="5">
        <f>VLOOKUP(Tabela1[[#This Row],[Descrição da Demanda]],SLA!$A$1:$B$30,2,FALSE)</f>
        <v>8</v>
      </c>
      <c r="J287" s="2">
        <f ca="1">IF(Tabela1[[#This Row],[Data de Entrega]]="",TODAY()-Tabela1[[#This Row],[Data de Entrada]],Tabela1[[#This Row],[Data de Entrega]]-Tabela1[[#This Row],[Data de Entrada]])</f>
        <v>0</v>
      </c>
      <c r="K287" s="5">
        <f ca="1">IF(Tabela1[[#This Row],[Tempo de Entrega]]&gt;Tabela1[[#This Row],[SLA]],1,0)</f>
        <v>0</v>
      </c>
    </row>
    <row r="288" spans="1:11" x14ac:dyDescent="0.25">
      <c r="A288" s="2">
        <v>326</v>
      </c>
      <c r="B288" s="1" t="s">
        <v>71</v>
      </c>
      <c r="C288" s="1" t="s">
        <v>69</v>
      </c>
      <c r="D288" t="s">
        <v>2</v>
      </c>
      <c r="E288" s="1" t="s">
        <v>8</v>
      </c>
      <c r="F288" s="1" t="s">
        <v>12</v>
      </c>
      <c r="G288" s="1">
        <v>44953</v>
      </c>
      <c r="H288" s="1">
        <v>44957</v>
      </c>
      <c r="I288" s="5">
        <f>VLOOKUP(Tabela1[[#This Row],[Descrição da Demanda]],SLA!$A$1:$B$30,2,FALSE)</f>
        <v>8</v>
      </c>
      <c r="J288" s="2">
        <f ca="1">IF(Tabela1[[#This Row],[Data de Entrega]]="",TODAY()-Tabela1[[#This Row],[Data de Entrada]],Tabela1[[#This Row],[Data de Entrega]]-Tabela1[[#This Row],[Data de Entrada]])</f>
        <v>4</v>
      </c>
      <c r="K288" s="5">
        <f ca="1">IF(Tabela1[[#This Row],[Tempo de Entrega]]&gt;Tabela1[[#This Row],[SLA]],1,0)</f>
        <v>0</v>
      </c>
    </row>
    <row r="289" spans="1:11" x14ac:dyDescent="0.25">
      <c r="A289" s="2">
        <v>328</v>
      </c>
      <c r="B289" s="1" t="s">
        <v>74</v>
      </c>
      <c r="C289" s="1" t="s">
        <v>69</v>
      </c>
      <c r="D289" t="s">
        <v>24</v>
      </c>
      <c r="E289" s="1" t="s">
        <v>8</v>
      </c>
      <c r="F289" s="1" t="s">
        <v>12</v>
      </c>
      <c r="G289" s="1">
        <v>44982</v>
      </c>
      <c r="H289" s="1">
        <v>44991</v>
      </c>
      <c r="I289" s="5">
        <f>VLOOKUP(Tabela1[[#This Row],[Descrição da Demanda]],SLA!$A$1:$B$30,2,FALSE)</f>
        <v>7</v>
      </c>
      <c r="J289" s="2">
        <f ca="1">IF(Tabela1[[#This Row],[Data de Entrega]]="",TODAY()-Tabela1[[#This Row],[Data de Entrada]],Tabela1[[#This Row],[Data de Entrega]]-Tabela1[[#This Row],[Data de Entrada]])</f>
        <v>9</v>
      </c>
      <c r="K289" s="5">
        <f ca="1">IF(Tabela1[[#This Row],[Tempo de Entrega]]&gt;Tabela1[[#This Row],[SLA]],1,0)</f>
        <v>1</v>
      </c>
    </row>
    <row r="290" spans="1:11" x14ac:dyDescent="0.25">
      <c r="A290" s="2">
        <v>329</v>
      </c>
      <c r="B290" s="1" t="s">
        <v>74</v>
      </c>
      <c r="C290" s="1" t="s">
        <v>70</v>
      </c>
      <c r="D290" t="s">
        <v>33</v>
      </c>
      <c r="E290" s="1" t="s">
        <v>8</v>
      </c>
      <c r="F290" s="1" t="s">
        <v>12</v>
      </c>
      <c r="G290" s="1">
        <v>45018</v>
      </c>
      <c r="H290" s="1">
        <v>45018</v>
      </c>
      <c r="I290" s="5">
        <f>VLOOKUP(Tabela1[[#This Row],[Descrição da Demanda]],SLA!$A$1:$B$30,2,FALSE)</f>
        <v>6</v>
      </c>
      <c r="J290" s="2">
        <f ca="1">IF(Tabela1[[#This Row],[Data de Entrega]]="",TODAY()-Tabela1[[#This Row],[Data de Entrada]],Tabela1[[#This Row],[Data de Entrega]]-Tabela1[[#This Row],[Data de Entrada]])</f>
        <v>0</v>
      </c>
      <c r="K290" s="5">
        <f ca="1">IF(Tabela1[[#This Row],[Tempo de Entrega]]&gt;Tabela1[[#This Row],[SLA]],1,0)</f>
        <v>0</v>
      </c>
    </row>
    <row r="291" spans="1:11" x14ac:dyDescent="0.25">
      <c r="A291" s="2">
        <v>331</v>
      </c>
      <c r="B291" s="1" t="s">
        <v>73</v>
      </c>
      <c r="C291" s="1" t="s">
        <v>76</v>
      </c>
      <c r="D291" t="s">
        <v>39</v>
      </c>
      <c r="E291" s="1" t="s">
        <v>8</v>
      </c>
      <c r="F291" s="1" t="s">
        <v>12</v>
      </c>
      <c r="G291" s="1">
        <v>45019</v>
      </c>
      <c r="H291" s="1">
        <v>45019</v>
      </c>
      <c r="I291" s="5">
        <f>VLOOKUP(Tabela1[[#This Row],[Descrição da Demanda]],SLA!$A$1:$B$30,2,FALSE)</f>
        <v>6</v>
      </c>
      <c r="J291" s="2">
        <f ca="1">IF(Tabela1[[#This Row],[Data de Entrega]]="",TODAY()-Tabela1[[#This Row],[Data de Entrada]],Tabela1[[#This Row],[Data de Entrega]]-Tabela1[[#This Row],[Data de Entrada]])</f>
        <v>0</v>
      </c>
      <c r="K291" s="5">
        <f ca="1">IF(Tabela1[[#This Row],[Tempo de Entrega]]&gt;Tabela1[[#This Row],[SLA]],1,0)</f>
        <v>0</v>
      </c>
    </row>
    <row r="292" spans="1:11" x14ac:dyDescent="0.25">
      <c r="A292" s="2">
        <v>333</v>
      </c>
      <c r="B292" s="1" t="s">
        <v>19</v>
      </c>
      <c r="C292" s="1" t="s">
        <v>76</v>
      </c>
      <c r="D292" t="s">
        <v>9</v>
      </c>
      <c r="E292" s="1" t="s">
        <v>8</v>
      </c>
      <c r="F292" s="1" t="s">
        <v>12</v>
      </c>
      <c r="G292" s="1">
        <v>45016</v>
      </c>
      <c r="H292" s="1">
        <v>45016</v>
      </c>
      <c r="I292" s="5">
        <f>VLOOKUP(Tabela1[[#This Row],[Descrição da Demanda]],SLA!$A$1:$B$30,2,FALSE)</f>
        <v>6</v>
      </c>
      <c r="J292" s="2">
        <f ca="1">IF(Tabela1[[#This Row],[Data de Entrega]]="",TODAY()-Tabela1[[#This Row],[Data de Entrada]],Tabela1[[#This Row],[Data de Entrega]]-Tabela1[[#This Row],[Data de Entrada]])</f>
        <v>0</v>
      </c>
      <c r="K292" s="5">
        <f ca="1">IF(Tabela1[[#This Row],[Tempo de Entrega]]&gt;Tabela1[[#This Row],[SLA]],1,0)</f>
        <v>0</v>
      </c>
    </row>
    <row r="293" spans="1:11" x14ac:dyDescent="0.25">
      <c r="A293" s="2">
        <v>334</v>
      </c>
      <c r="B293" s="1" t="s">
        <v>19</v>
      </c>
      <c r="C293" s="1" t="s">
        <v>69</v>
      </c>
      <c r="D293" t="s">
        <v>43</v>
      </c>
      <c r="E293" s="1" t="s">
        <v>8</v>
      </c>
      <c r="F293" s="1" t="s">
        <v>12</v>
      </c>
      <c r="G293" s="1">
        <v>44973</v>
      </c>
      <c r="H293" s="1">
        <v>44979</v>
      </c>
      <c r="I293" s="5">
        <f>VLOOKUP(Tabela1[[#This Row],[Descrição da Demanda]],SLA!$A$1:$B$30,2,FALSE)</f>
        <v>3</v>
      </c>
      <c r="J293" s="2">
        <f ca="1">IF(Tabela1[[#This Row],[Data de Entrega]]="",TODAY()-Tabela1[[#This Row],[Data de Entrada]],Tabela1[[#This Row],[Data de Entrega]]-Tabela1[[#This Row],[Data de Entrada]])</f>
        <v>6</v>
      </c>
      <c r="K293" s="5">
        <f ca="1">IF(Tabela1[[#This Row],[Tempo de Entrega]]&gt;Tabela1[[#This Row],[SLA]],1,0)</f>
        <v>1</v>
      </c>
    </row>
    <row r="294" spans="1:11" x14ac:dyDescent="0.25">
      <c r="A294" s="2">
        <v>335</v>
      </c>
      <c r="B294" s="1" t="s">
        <v>74</v>
      </c>
      <c r="C294" s="1" t="s">
        <v>69</v>
      </c>
      <c r="D294" t="s">
        <v>27</v>
      </c>
      <c r="E294" s="1" t="s">
        <v>8</v>
      </c>
      <c r="F294" s="1" t="s">
        <v>12</v>
      </c>
      <c r="G294" s="1">
        <v>45016</v>
      </c>
      <c r="H294" s="1">
        <v>45016</v>
      </c>
      <c r="I294" s="5">
        <f>VLOOKUP(Tabela1[[#This Row],[Descrição da Demanda]],SLA!$A$1:$B$30,2,FALSE)</f>
        <v>5</v>
      </c>
      <c r="J294" s="2">
        <f ca="1">IF(Tabela1[[#This Row],[Data de Entrega]]="",TODAY()-Tabela1[[#This Row],[Data de Entrada]],Tabela1[[#This Row],[Data de Entrega]]-Tabela1[[#This Row],[Data de Entrada]])</f>
        <v>0</v>
      </c>
      <c r="K294" s="5">
        <f ca="1">IF(Tabela1[[#This Row],[Tempo de Entrega]]&gt;Tabela1[[#This Row],[SLA]],1,0)</f>
        <v>0</v>
      </c>
    </row>
    <row r="295" spans="1:11" x14ac:dyDescent="0.25">
      <c r="A295" s="2">
        <v>336</v>
      </c>
      <c r="B295" s="1" t="s">
        <v>18</v>
      </c>
      <c r="C295" s="1" t="s">
        <v>46</v>
      </c>
      <c r="D295" t="s">
        <v>28</v>
      </c>
      <c r="E295" s="1" t="s">
        <v>8</v>
      </c>
      <c r="F295" s="1" t="s">
        <v>12</v>
      </c>
      <c r="G295" s="1">
        <v>45010</v>
      </c>
      <c r="H295" s="1">
        <v>45010</v>
      </c>
      <c r="I295" s="5">
        <f>VLOOKUP(Tabela1[[#This Row],[Descrição da Demanda]],SLA!$A$1:$B$30,2,FALSE)</f>
        <v>6</v>
      </c>
      <c r="J295" s="2">
        <f ca="1">IF(Tabela1[[#This Row],[Data de Entrega]]="",TODAY()-Tabela1[[#This Row],[Data de Entrada]],Tabela1[[#This Row],[Data de Entrega]]-Tabela1[[#This Row],[Data de Entrada]])</f>
        <v>0</v>
      </c>
      <c r="K295" s="5">
        <f ca="1">IF(Tabela1[[#This Row],[Tempo de Entrega]]&gt;Tabela1[[#This Row],[SLA]],1,0)</f>
        <v>0</v>
      </c>
    </row>
    <row r="296" spans="1:11" x14ac:dyDescent="0.25">
      <c r="A296" s="2">
        <v>337</v>
      </c>
      <c r="B296" s="1" t="s">
        <v>74</v>
      </c>
      <c r="C296" s="1" t="s">
        <v>69</v>
      </c>
      <c r="D296" t="s">
        <v>29</v>
      </c>
      <c r="E296" s="1" t="s">
        <v>8</v>
      </c>
      <c r="F296" s="1" t="s">
        <v>12</v>
      </c>
      <c r="G296" s="1">
        <v>45008</v>
      </c>
      <c r="H296" s="1">
        <v>45008</v>
      </c>
      <c r="I296" s="5">
        <f>VLOOKUP(Tabela1[[#This Row],[Descrição da Demanda]],SLA!$A$1:$B$30,2,FALSE)</f>
        <v>7</v>
      </c>
      <c r="J296" s="2">
        <f ca="1">IF(Tabela1[[#This Row],[Data de Entrega]]="",TODAY()-Tabela1[[#This Row],[Data de Entrada]],Tabela1[[#This Row],[Data de Entrega]]-Tabela1[[#This Row],[Data de Entrada]])</f>
        <v>0</v>
      </c>
      <c r="K296" s="5">
        <f ca="1">IF(Tabela1[[#This Row],[Tempo de Entrega]]&gt;Tabela1[[#This Row],[SLA]],1,0)</f>
        <v>0</v>
      </c>
    </row>
    <row r="297" spans="1:11" x14ac:dyDescent="0.25">
      <c r="A297" s="2">
        <v>338</v>
      </c>
      <c r="B297" s="1" t="s">
        <v>18</v>
      </c>
      <c r="C297" s="1" t="s">
        <v>46</v>
      </c>
      <c r="D297" t="s">
        <v>30</v>
      </c>
      <c r="E297" s="1" t="s">
        <v>8</v>
      </c>
      <c r="F297" s="1" t="s">
        <v>12</v>
      </c>
      <c r="G297" s="1">
        <v>45008</v>
      </c>
      <c r="H297" s="1">
        <v>45008</v>
      </c>
      <c r="I297" s="5">
        <f>VLOOKUP(Tabela1[[#This Row],[Descrição da Demanda]],SLA!$A$1:$B$30,2,FALSE)</f>
        <v>7</v>
      </c>
      <c r="J297" s="2">
        <f ca="1">IF(Tabela1[[#This Row],[Data de Entrega]]="",TODAY()-Tabela1[[#This Row],[Data de Entrada]],Tabela1[[#This Row],[Data de Entrega]]-Tabela1[[#This Row],[Data de Entrada]])</f>
        <v>0</v>
      </c>
      <c r="K297" s="5">
        <f ca="1">IF(Tabela1[[#This Row],[Tempo de Entrega]]&gt;Tabela1[[#This Row],[SLA]],1,0)</f>
        <v>0</v>
      </c>
    </row>
    <row r="298" spans="1:11" x14ac:dyDescent="0.25">
      <c r="A298" s="2">
        <v>339</v>
      </c>
      <c r="B298" s="1" t="s">
        <v>72</v>
      </c>
      <c r="C298" s="1" t="s">
        <v>68</v>
      </c>
      <c r="D298" t="s">
        <v>31</v>
      </c>
      <c r="E298" s="1" t="s">
        <v>8</v>
      </c>
      <c r="F298" s="1" t="s">
        <v>12</v>
      </c>
      <c r="G298" s="1">
        <v>44990</v>
      </c>
      <c r="H298" s="1">
        <v>44991</v>
      </c>
      <c r="I298" s="5">
        <f>VLOOKUP(Tabela1[[#This Row],[Descrição da Demanda]],SLA!$A$1:$B$30,2,FALSE)</f>
        <v>6</v>
      </c>
      <c r="J298" s="2">
        <f ca="1">IF(Tabela1[[#This Row],[Data de Entrega]]="",TODAY()-Tabela1[[#This Row],[Data de Entrada]],Tabela1[[#This Row],[Data de Entrega]]-Tabela1[[#This Row],[Data de Entrada]])</f>
        <v>1</v>
      </c>
      <c r="K298" s="5">
        <f ca="1">IF(Tabela1[[#This Row],[Tempo de Entrega]]&gt;Tabela1[[#This Row],[SLA]],1,0)</f>
        <v>0</v>
      </c>
    </row>
    <row r="299" spans="1:11" x14ac:dyDescent="0.25">
      <c r="A299" s="2">
        <v>340</v>
      </c>
      <c r="B299" s="1" t="s">
        <v>18</v>
      </c>
      <c r="C299" s="1" t="s">
        <v>68</v>
      </c>
      <c r="D299" t="s">
        <v>20</v>
      </c>
      <c r="E299" s="1" t="s">
        <v>8</v>
      </c>
      <c r="F299" s="1" t="s">
        <v>12</v>
      </c>
      <c r="G299" s="1">
        <v>45012</v>
      </c>
      <c r="H299" s="1">
        <v>45012</v>
      </c>
      <c r="I299" s="5">
        <f>VLOOKUP(Tabela1[[#This Row],[Descrição da Demanda]],SLA!$A$1:$B$30,2,FALSE)</f>
        <v>6</v>
      </c>
      <c r="J299" s="2">
        <f ca="1">IF(Tabela1[[#This Row],[Data de Entrega]]="",TODAY()-Tabela1[[#This Row],[Data de Entrada]],Tabela1[[#This Row],[Data de Entrega]]-Tabela1[[#This Row],[Data de Entrada]])</f>
        <v>0</v>
      </c>
      <c r="K299" s="5">
        <f ca="1">IF(Tabela1[[#This Row],[Tempo de Entrega]]&gt;Tabela1[[#This Row],[SLA]],1,0)</f>
        <v>0</v>
      </c>
    </row>
    <row r="300" spans="1:11" x14ac:dyDescent="0.25">
      <c r="A300" s="2">
        <v>341</v>
      </c>
      <c r="B300" s="1" t="s">
        <v>18</v>
      </c>
      <c r="C300" s="1" t="s">
        <v>76</v>
      </c>
      <c r="D300" t="s">
        <v>22</v>
      </c>
      <c r="E300" s="1" t="s">
        <v>8</v>
      </c>
      <c r="F300" s="1" t="s">
        <v>12</v>
      </c>
      <c r="G300" s="1">
        <v>45017</v>
      </c>
      <c r="H300" s="1">
        <v>45017</v>
      </c>
      <c r="I300" s="5">
        <f>VLOOKUP(Tabela1[[#This Row],[Descrição da Demanda]],SLA!$A$1:$B$30,2,FALSE)</f>
        <v>6</v>
      </c>
      <c r="J300" s="2">
        <f ca="1">IF(Tabela1[[#This Row],[Data de Entrega]]="",TODAY()-Tabela1[[#This Row],[Data de Entrada]],Tabela1[[#This Row],[Data de Entrega]]-Tabela1[[#This Row],[Data de Entrada]])</f>
        <v>0</v>
      </c>
      <c r="K300" s="5">
        <f ca="1">IF(Tabela1[[#This Row],[Tempo de Entrega]]&gt;Tabela1[[#This Row],[SLA]],1,0)</f>
        <v>0</v>
      </c>
    </row>
    <row r="301" spans="1:11" x14ac:dyDescent="0.25">
      <c r="A301" s="2">
        <v>342</v>
      </c>
      <c r="B301" s="1" t="s">
        <v>18</v>
      </c>
      <c r="C301" s="1" t="s">
        <v>76</v>
      </c>
      <c r="D301" t="s">
        <v>21</v>
      </c>
      <c r="E301" s="1" t="s">
        <v>8</v>
      </c>
      <c r="F301" s="1" t="s">
        <v>12</v>
      </c>
      <c r="G301" s="1">
        <v>45009</v>
      </c>
      <c r="H301" s="1">
        <v>45015</v>
      </c>
      <c r="I301" s="5">
        <f>VLOOKUP(Tabela1[[#This Row],[Descrição da Demanda]],SLA!$A$1:$B$30,2,FALSE)</f>
        <v>6</v>
      </c>
      <c r="J301" s="2">
        <f ca="1">IF(Tabela1[[#This Row],[Data de Entrega]]="",TODAY()-Tabela1[[#This Row],[Data de Entrada]],Tabela1[[#This Row],[Data de Entrega]]-Tabela1[[#This Row],[Data de Entrada]])</f>
        <v>6</v>
      </c>
      <c r="K301" s="5">
        <f ca="1">IF(Tabela1[[#This Row],[Tempo de Entrega]]&gt;Tabela1[[#This Row],[SLA]],1,0)</f>
        <v>0</v>
      </c>
    </row>
    <row r="302" spans="1:11" x14ac:dyDescent="0.25">
      <c r="A302" s="2">
        <v>343</v>
      </c>
      <c r="B302" s="1" t="s">
        <v>75</v>
      </c>
      <c r="C302" s="1" t="s">
        <v>46</v>
      </c>
      <c r="D302" t="s">
        <v>23</v>
      </c>
      <c r="E302" s="1" t="s">
        <v>8</v>
      </c>
      <c r="F302" s="1" t="s">
        <v>12</v>
      </c>
      <c r="G302" s="1">
        <v>45026</v>
      </c>
      <c r="H302" s="1">
        <v>45026</v>
      </c>
      <c r="I302" s="5">
        <f>VLOOKUP(Tabela1[[#This Row],[Descrição da Demanda]],SLA!$A$1:$B$30,2,FALSE)</f>
        <v>8</v>
      </c>
      <c r="J302" s="2">
        <f ca="1">IF(Tabela1[[#This Row],[Data de Entrega]]="",TODAY()-Tabela1[[#This Row],[Data de Entrada]],Tabela1[[#This Row],[Data de Entrega]]-Tabela1[[#This Row],[Data de Entrada]])</f>
        <v>0</v>
      </c>
      <c r="K302" s="5">
        <f ca="1">IF(Tabela1[[#This Row],[Tempo de Entrega]]&gt;Tabela1[[#This Row],[SLA]],1,0)</f>
        <v>0</v>
      </c>
    </row>
    <row r="303" spans="1:11" x14ac:dyDescent="0.25">
      <c r="A303" s="2">
        <v>344</v>
      </c>
      <c r="B303" s="1" t="s">
        <v>71</v>
      </c>
      <c r="C303" s="1" t="s">
        <v>46</v>
      </c>
      <c r="D303" t="s">
        <v>3</v>
      </c>
      <c r="E303" s="1" t="s">
        <v>8</v>
      </c>
      <c r="F303" s="1" t="s">
        <v>12</v>
      </c>
      <c r="G303" s="1">
        <v>45014</v>
      </c>
      <c r="H303" s="1">
        <v>45015</v>
      </c>
      <c r="I303" s="5">
        <f>VLOOKUP(Tabela1[[#This Row],[Descrição da Demanda]],SLA!$A$1:$B$30,2,FALSE)</f>
        <v>6</v>
      </c>
      <c r="J303" s="2">
        <f ca="1">IF(Tabela1[[#This Row],[Data de Entrega]]="",TODAY()-Tabela1[[#This Row],[Data de Entrada]],Tabela1[[#This Row],[Data de Entrega]]-Tabela1[[#This Row],[Data de Entrada]])</f>
        <v>1</v>
      </c>
      <c r="K303" s="5">
        <f ca="1">IF(Tabela1[[#This Row],[Tempo de Entrega]]&gt;Tabela1[[#This Row],[SLA]],1,0)</f>
        <v>0</v>
      </c>
    </row>
    <row r="304" spans="1:11" x14ac:dyDescent="0.25">
      <c r="A304" s="2">
        <v>345</v>
      </c>
      <c r="B304" s="1" t="s">
        <v>74</v>
      </c>
      <c r="C304" s="1" t="s">
        <v>45</v>
      </c>
      <c r="D304" t="s">
        <v>2</v>
      </c>
      <c r="E304" s="1" t="s">
        <v>8</v>
      </c>
      <c r="F304" s="1" t="s">
        <v>12</v>
      </c>
      <c r="G304" s="1">
        <v>44930</v>
      </c>
      <c r="H304" s="1">
        <v>44936</v>
      </c>
      <c r="I304" s="5">
        <f>VLOOKUP(Tabela1[[#This Row],[Descrição da Demanda]],SLA!$A$1:$B$30,2,FALSE)</f>
        <v>8</v>
      </c>
      <c r="J304" s="2">
        <f ca="1">IF(Tabela1[[#This Row],[Data de Entrega]]="",TODAY()-Tabela1[[#This Row],[Data de Entrada]],Tabela1[[#This Row],[Data de Entrega]]-Tabela1[[#This Row],[Data de Entrada]])</f>
        <v>6</v>
      </c>
      <c r="K304" s="5">
        <f ca="1">IF(Tabela1[[#This Row],[Tempo de Entrega]]&gt;Tabela1[[#This Row],[SLA]],1,0)</f>
        <v>0</v>
      </c>
    </row>
    <row r="305" spans="1:11" x14ac:dyDescent="0.25">
      <c r="A305" s="2">
        <v>346</v>
      </c>
      <c r="B305" s="1" t="s">
        <v>74</v>
      </c>
      <c r="C305" s="1" t="s">
        <v>76</v>
      </c>
      <c r="D305" t="s">
        <v>32</v>
      </c>
      <c r="E305" s="1" t="s">
        <v>8</v>
      </c>
      <c r="F305" s="1" t="s">
        <v>12</v>
      </c>
      <c r="G305" s="1">
        <v>45019</v>
      </c>
      <c r="H305" s="1">
        <v>45019</v>
      </c>
      <c r="I305" s="5">
        <f>VLOOKUP(Tabela1[[#This Row],[Descrição da Demanda]],SLA!$A$1:$B$30,2,FALSE)</f>
        <v>8</v>
      </c>
      <c r="J305" s="2">
        <f ca="1">IF(Tabela1[[#This Row],[Data de Entrega]]="",TODAY()-Tabela1[[#This Row],[Data de Entrada]],Tabela1[[#This Row],[Data de Entrega]]-Tabela1[[#This Row],[Data de Entrada]])</f>
        <v>0</v>
      </c>
      <c r="K305" s="5">
        <f ca="1">IF(Tabela1[[#This Row],[Tempo de Entrega]]&gt;Tabela1[[#This Row],[SLA]],1,0)</f>
        <v>0</v>
      </c>
    </row>
    <row r="306" spans="1:11" x14ac:dyDescent="0.25">
      <c r="A306" s="2">
        <v>347</v>
      </c>
      <c r="B306" s="1" t="s">
        <v>18</v>
      </c>
      <c r="C306" s="1" t="s">
        <v>68</v>
      </c>
      <c r="D306" t="s">
        <v>24</v>
      </c>
      <c r="E306" s="1" t="s">
        <v>8</v>
      </c>
      <c r="F306" s="1" t="s">
        <v>12</v>
      </c>
      <c r="G306" s="1">
        <v>45006</v>
      </c>
      <c r="H306" s="1">
        <v>45006</v>
      </c>
      <c r="I306" s="5">
        <f>VLOOKUP(Tabela1[[#This Row],[Descrição da Demanda]],SLA!$A$1:$B$30,2,FALSE)</f>
        <v>7</v>
      </c>
      <c r="J306" s="2">
        <f ca="1">IF(Tabela1[[#This Row],[Data de Entrega]]="",TODAY()-Tabela1[[#This Row],[Data de Entrada]],Tabela1[[#This Row],[Data de Entrega]]-Tabela1[[#This Row],[Data de Entrada]])</f>
        <v>0</v>
      </c>
      <c r="K306" s="5">
        <f ca="1">IF(Tabela1[[#This Row],[Tempo de Entrega]]&gt;Tabela1[[#This Row],[SLA]],1,0)</f>
        <v>0</v>
      </c>
    </row>
    <row r="307" spans="1:11" x14ac:dyDescent="0.25">
      <c r="A307" s="2">
        <v>348</v>
      </c>
      <c r="B307" s="1" t="s">
        <v>74</v>
      </c>
      <c r="C307" s="1" t="s">
        <v>45</v>
      </c>
      <c r="D307" t="s">
        <v>33</v>
      </c>
      <c r="E307" s="1" t="s">
        <v>8</v>
      </c>
      <c r="F307" s="1" t="s">
        <v>12</v>
      </c>
      <c r="G307" s="1">
        <v>45008</v>
      </c>
      <c r="H307" s="1">
        <v>45008</v>
      </c>
      <c r="I307" s="5">
        <f>VLOOKUP(Tabela1[[#This Row],[Descrição da Demanda]],SLA!$A$1:$B$30,2,FALSE)</f>
        <v>6</v>
      </c>
      <c r="J307" s="2">
        <f ca="1">IF(Tabela1[[#This Row],[Data de Entrega]]="",TODAY()-Tabela1[[#This Row],[Data de Entrada]],Tabela1[[#This Row],[Data de Entrega]]-Tabela1[[#This Row],[Data de Entrada]])</f>
        <v>0</v>
      </c>
      <c r="K307" s="5">
        <f ca="1">IF(Tabela1[[#This Row],[Tempo de Entrega]]&gt;Tabela1[[#This Row],[SLA]],1,0)</f>
        <v>0</v>
      </c>
    </row>
    <row r="308" spans="1:11" x14ac:dyDescent="0.25">
      <c r="A308" s="2">
        <v>349</v>
      </c>
      <c r="B308" s="1" t="s">
        <v>18</v>
      </c>
      <c r="C308" s="1" t="s">
        <v>45</v>
      </c>
      <c r="D308" t="s">
        <v>2</v>
      </c>
      <c r="E308" s="1" t="s">
        <v>8</v>
      </c>
      <c r="F308" s="1" t="s">
        <v>12</v>
      </c>
      <c r="G308" s="1">
        <v>45013</v>
      </c>
      <c r="H308" s="1">
        <v>45013</v>
      </c>
      <c r="I308" s="5">
        <f>VLOOKUP(Tabela1[[#This Row],[Descrição da Demanda]],SLA!$A$1:$B$30,2,FALSE)</f>
        <v>8</v>
      </c>
      <c r="J308" s="2">
        <f ca="1">IF(Tabela1[[#This Row],[Data de Entrega]]="",TODAY()-Tabela1[[#This Row],[Data de Entrada]],Tabela1[[#This Row],[Data de Entrega]]-Tabela1[[#This Row],[Data de Entrada]])</f>
        <v>0</v>
      </c>
      <c r="K308" s="5">
        <f ca="1">IF(Tabela1[[#This Row],[Tempo de Entrega]]&gt;Tabela1[[#This Row],[SLA]],1,0)</f>
        <v>0</v>
      </c>
    </row>
    <row r="309" spans="1:11" x14ac:dyDescent="0.25">
      <c r="A309" s="2">
        <v>350</v>
      </c>
      <c r="B309" s="1" t="s">
        <v>73</v>
      </c>
      <c r="C309" s="1" t="s">
        <v>68</v>
      </c>
      <c r="D309" t="s">
        <v>39</v>
      </c>
      <c r="E309" s="1" t="s">
        <v>8</v>
      </c>
      <c r="F309" s="1" t="s">
        <v>12</v>
      </c>
      <c r="G309" s="1">
        <v>45022</v>
      </c>
      <c r="H309" s="1">
        <v>45022</v>
      </c>
      <c r="I309" s="5">
        <f>VLOOKUP(Tabela1[[#This Row],[Descrição da Demanda]],SLA!$A$1:$B$30,2,FALSE)</f>
        <v>6</v>
      </c>
      <c r="J309" s="2">
        <f ca="1">IF(Tabela1[[#This Row],[Data de Entrega]]="",TODAY()-Tabela1[[#This Row],[Data de Entrada]],Tabela1[[#This Row],[Data de Entrega]]-Tabela1[[#This Row],[Data de Entrada]])</f>
        <v>0</v>
      </c>
      <c r="K309" s="5">
        <f ca="1">IF(Tabela1[[#This Row],[Tempo de Entrega]]&gt;Tabela1[[#This Row],[SLA]],1,0)</f>
        <v>0</v>
      </c>
    </row>
    <row r="310" spans="1:11" x14ac:dyDescent="0.25">
      <c r="A310" s="2">
        <v>351</v>
      </c>
      <c r="B310" s="1" t="s">
        <v>73</v>
      </c>
      <c r="C310" s="1" t="s">
        <v>46</v>
      </c>
      <c r="D310" t="s">
        <v>39</v>
      </c>
      <c r="E310" s="1" t="s">
        <v>7</v>
      </c>
      <c r="F310" s="1" t="s">
        <v>13</v>
      </c>
      <c r="G310" s="1">
        <v>45023</v>
      </c>
      <c r="H310" s="1"/>
      <c r="I310" s="5">
        <f>VLOOKUP(Tabela1[[#This Row],[Descrição da Demanda]],SLA!$A$1:$B$30,2,FALSE)</f>
        <v>6</v>
      </c>
      <c r="J310" s="2">
        <f ca="1">IF(Tabela1[[#This Row],[Data de Entrega]]="",TODAY()-Tabela1[[#This Row],[Data de Entrada]],Tabela1[[#This Row],[Data de Entrega]]-Tabela1[[#This Row],[Data de Entrada]])</f>
        <v>6</v>
      </c>
      <c r="K310" s="5">
        <f ca="1">IF(Tabela1[[#This Row],[Tempo de Entrega]]&gt;Tabela1[[#This Row],[SLA]],1,0)</f>
        <v>0</v>
      </c>
    </row>
    <row r="311" spans="1:11" x14ac:dyDescent="0.25">
      <c r="A311" s="2">
        <v>352</v>
      </c>
      <c r="B311" s="1" t="s">
        <v>74</v>
      </c>
      <c r="C311" s="1" t="s">
        <v>68</v>
      </c>
      <c r="D311" t="s">
        <v>9</v>
      </c>
      <c r="E311" s="1" t="s">
        <v>8</v>
      </c>
      <c r="F311" s="1" t="s">
        <v>12</v>
      </c>
      <c r="G311" s="1">
        <v>44989</v>
      </c>
      <c r="H311" s="1">
        <v>44990</v>
      </c>
      <c r="I311" s="5">
        <f>VLOOKUP(Tabela1[[#This Row],[Descrição da Demanda]],SLA!$A$1:$B$30,2,FALSE)</f>
        <v>6</v>
      </c>
      <c r="J311" s="2">
        <f ca="1">IF(Tabela1[[#This Row],[Data de Entrega]]="",TODAY()-Tabela1[[#This Row],[Data de Entrada]],Tabela1[[#This Row],[Data de Entrega]]-Tabela1[[#This Row],[Data de Entrada]])</f>
        <v>1</v>
      </c>
      <c r="K311" s="5">
        <f ca="1">IF(Tabela1[[#This Row],[Tempo de Entrega]]&gt;Tabela1[[#This Row],[SLA]],1,0)</f>
        <v>0</v>
      </c>
    </row>
    <row r="312" spans="1:11" x14ac:dyDescent="0.25">
      <c r="A312" s="2">
        <v>353</v>
      </c>
      <c r="B312" s="1" t="s">
        <v>18</v>
      </c>
      <c r="C312" s="1" t="s">
        <v>45</v>
      </c>
      <c r="D312" t="s">
        <v>43</v>
      </c>
      <c r="E312" s="1" t="s">
        <v>8</v>
      </c>
      <c r="F312" s="1" t="s">
        <v>12</v>
      </c>
      <c r="G312" s="1">
        <v>44976</v>
      </c>
      <c r="H312" s="1">
        <v>44981</v>
      </c>
      <c r="I312" s="5">
        <f>VLOOKUP(Tabela1[[#This Row],[Descrição da Demanda]],SLA!$A$1:$B$30,2,FALSE)</f>
        <v>3</v>
      </c>
      <c r="J312" s="2">
        <f ca="1">IF(Tabela1[[#This Row],[Data de Entrega]]="",TODAY()-Tabela1[[#This Row],[Data de Entrada]],Tabela1[[#This Row],[Data de Entrega]]-Tabela1[[#This Row],[Data de Entrada]])</f>
        <v>5</v>
      </c>
      <c r="K312" s="5">
        <f ca="1">IF(Tabela1[[#This Row],[Tempo de Entrega]]&gt;Tabela1[[#This Row],[SLA]],1,0)</f>
        <v>1</v>
      </c>
    </row>
    <row r="313" spans="1:11" x14ac:dyDescent="0.25">
      <c r="A313" s="2">
        <v>354</v>
      </c>
      <c r="B313" s="1" t="s">
        <v>74</v>
      </c>
      <c r="C313" s="1" t="s">
        <v>46</v>
      </c>
      <c r="D313" t="s">
        <v>27</v>
      </c>
      <c r="E313" s="1" t="s">
        <v>6</v>
      </c>
      <c r="F313" s="1" t="s">
        <v>13</v>
      </c>
      <c r="G313" s="1">
        <v>45022</v>
      </c>
      <c r="H313" s="1"/>
      <c r="I313" s="5">
        <f>VLOOKUP(Tabela1[[#This Row],[Descrição da Demanda]],SLA!$A$1:$B$30,2,FALSE)</f>
        <v>5</v>
      </c>
      <c r="J313" s="2">
        <f ca="1">IF(Tabela1[[#This Row],[Data de Entrega]]="",TODAY()-Tabela1[[#This Row],[Data de Entrada]],Tabela1[[#This Row],[Data de Entrega]]-Tabela1[[#This Row],[Data de Entrada]])</f>
        <v>7</v>
      </c>
      <c r="K313" s="5">
        <f ca="1">IF(Tabela1[[#This Row],[Tempo de Entrega]]&gt;Tabela1[[#This Row],[SLA]],1,0)</f>
        <v>1</v>
      </c>
    </row>
    <row r="314" spans="1:11" x14ac:dyDescent="0.25">
      <c r="A314" s="2">
        <v>355</v>
      </c>
      <c r="B314" s="1" t="s">
        <v>74</v>
      </c>
      <c r="C314" s="1" t="s">
        <v>68</v>
      </c>
      <c r="D314" t="s">
        <v>28</v>
      </c>
      <c r="E314" s="1" t="s">
        <v>6</v>
      </c>
      <c r="F314" s="1" t="s">
        <v>13</v>
      </c>
      <c r="G314" s="1">
        <v>45016</v>
      </c>
      <c r="H314" s="1"/>
      <c r="I314" s="5">
        <f>VLOOKUP(Tabela1[[#This Row],[Descrição da Demanda]],SLA!$A$1:$B$30,2,FALSE)</f>
        <v>6</v>
      </c>
      <c r="J314" s="2">
        <f ca="1">IF(Tabela1[[#This Row],[Data de Entrega]]="",TODAY()-Tabela1[[#This Row],[Data de Entrada]],Tabela1[[#This Row],[Data de Entrega]]-Tabela1[[#This Row],[Data de Entrada]])</f>
        <v>13</v>
      </c>
      <c r="K314" s="5">
        <f ca="1">IF(Tabela1[[#This Row],[Tempo de Entrega]]&gt;Tabela1[[#This Row],[SLA]],1,0)</f>
        <v>1</v>
      </c>
    </row>
    <row r="315" spans="1:11" x14ac:dyDescent="0.25">
      <c r="A315" s="2">
        <v>356</v>
      </c>
      <c r="B315" s="1" t="s">
        <v>74</v>
      </c>
      <c r="C315" s="1" t="s">
        <v>68</v>
      </c>
      <c r="D315" t="s">
        <v>29</v>
      </c>
      <c r="E315" s="1" t="s">
        <v>8</v>
      </c>
      <c r="F315" s="1" t="s">
        <v>12</v>
      </c>
      <c r="G315" s="1">
        <v>44987</v>
      </c>
      <c r="H315" s="1">
        <v>44988</v>
      </c>
      <c r="I315" s="5">
        <f>VLOOKUP(Tabela1[[#This Row],[Descrição da Demanda]],SLA!$A$1:$B$30,2,FALSE)</f>
        <v>7</v>
      </c>
      <c r="J315" s="2">
        <f ca="1">IF(Tabela1[[#This Row],[Data de Entrega]]="",TODAY()-Tabela1[[#This Row],[Data de Entrada]],Tabela1[[#This Row],[Data de Entrega]]-Tabela1[[#This Row],[Data de Entrada]])</f>
        <v>1</v>
      </c>
      <c r="K315" s="5">
        <f ca="1">IF(Tabela1[[#This Row],[Tempo de Entrega]]&gt;Tabela1[[#This Row],[SLA]],1,0)</f>
        <v>0</v>
      </c>
    </row>
    <row r="316" spans="1:11" x14ac:dyDescent="0.25">
      <c r="A316" s="2">
        <v>357</v>
      </c>
      <c r="B316" s="1" t="s">
        <v>74</v>
      </c>
      <c r="C316" s="1" t="s">
        <v>76</v>
      </c>
      <c r="D316" t="s">
        <v>30</v>
      </c>
      <c r="E316" s="1" t="s">
        <v>8</v>
      </c>
      <c r="F316" s="1" t="s">
        <v>12</v>
      </c>
      <c r="G316" s="1">
        <v>45007</v>
      </c>
      <c r="H316" s="1">
        <v>45015</v>
      </c>
      <c r="I316" s="5">
        <f>VLOOKUP(Tabela1[[#This Row],[Descrição da Demanda]],SLA!$A$1:$B$30,2,FALSE)</f>
        <v>7</v>
      </c>
      <c r="J316" s="2">
        <f ca="1">IF(Tabela1[[#This Row],[Data de Entrega]]="",TODAY()-Tabela1[[#This Row],[Data de Entrada]],Tabela1[[#This Row],[Data de Entrega]]-Tabela1[[#This Row],[Data de Entrada]])</f>
        <v>8</v>
      </c>
      <c r="K316" s="5">
        <f ca="1">IF(Tabela1[[#This Row],[Tempo de Entrega]]&gt;Tabela1[[#This Row],[SLA]],1,0)</f>
        <v>1</v>
      </c>
    </row>
    <row r="317" spans="1:11" x14ac:dyDescent="0.25">
      <c r="A317" s="2">
        <v>358</v>
      </c>
      <c r="B317" s="1" t="s">
        <v>72</v>
      </c>
      <c r="C317" s="1" t="s">
        <v>69</v>
      </c>
      <c r="D317" t="s">
        <v>31</v>
      </c>
      <c r="E317" s="1" t="s">
        <v>8</v>
      </c>
      <c r="F317" s="1" t="s">
        <v>12</v>
      </c>
      <c r="G317" s="1">
        <v>45009</v>
      </c>
      <c r="H317" s="1">
        <v>45015</v>
      </c>
      <c r="I317" s="5">
        <f>VLOOKUP(Tabela1[[#This Row],[Descrição da Demanda]],SLA!$A$1:$B$30,2,FALSE)</f>
        <v>6</v>
      </c>
      <c r="J317" s="2">
        <f ca="1">IF(Tabela1[[#This Row],[Data de Entrega]]="",TODAY()-Tabela1[[#This Row],[Data de Entrada]],Tabela1[[#This Row],[Data de Entrega]]-Tabela1[[#This Row],[Data de Entrada]])</f>
        <v>6</v>
      </c>
      <c r="K317" s="5">
        <f ca="1">IF(Tabela1[[#This Row],[Tempo de Entrega]]&gt;Tabela1[[#This Row],[SLA]],1,0)</f>
        <v>0</v>
      </c>
    </row>
    <row r="318" spans="1:11" x14ac:dyDescent="0.25">
      <c r="A318" s="2">
        <v>359</v>
      </c>
      <c r="B318" s="1" t="s">
        <v>18</v>
      </c>
      <c r="C318" s="1" t="s">
        <v>76</v>
      </c>
      <c r="D318" t="s">
        <v>20</v>
      </c>
      <c r="E318" s="1" t="s">
        <v>8</v>
      </c>
      <c r="F318" s="1" t="s">
        <v>12</v>
      </c>
      <c r="G318" s="1">
        <v>45011</v>
      </c>
      <c r="H318" s="1">
        <v>45015</v>
      </c>
      <c r="I318" s="5">
        <f>VLOOKUP(Tabela1[[#This Row],[Descrição da Demanda]],SLA!$A$1:$B$30,2,FALSE)</f>
        <v>6</v>
      </c>
      <c r="J318" s="2">
        <f ca="1">IF(Tabela1[[#This Row],[Data de Entrega]]="",TODAY()-Tabela1[[#This Row],[Data de Entrada]],Tabela1[[#This Row],[Data de Entrega]]-Tabela1[[#This Row],[Data de Entrada]])</f>
        <v>4</v>
      </c>
      <c r="K318" s="5">
        <f ca="1">IF(Tabela1[[#This Row],[Tempo de Entrega]]&gt;Tabela1[[#This Row],[SLA]],1,0)</f>
        <v>0</v>
      </c>
    </row>
    <row r="319" spans="1:11" x14ac:dyDescent="0.25">
      <c r="A319" s="2">
        <v>360</v>
      </c>
      <c r="B319" s="1" t="s">
        <v>19</v>
      </c>
      <c r="C319" s="1" t="s">
        <v>76</v>
      </c>
      <c r="D319" t="s">
        <v>22</v>
      </c>
      <c r="E319" s="1" t="s">
        <v>8</v>
      </c>
      <c r="F319" s="1" t="s">
        <v>12</v>
      </c>
      <c r="G319" s="1">
        <v>45011</v>
      </c>
      <c r="H319" s="1">
        <v>45015</v>
      </c>
      <c r="I319" s="5">
        <f>VLOOKUP(Tabela1[[#This Row],[Descrição da Demanda]],SLA!$A$1:$B$30,2,FALSE)</f>
        <v>6</v>
      </c>
      <c r="J319" s="2">
        <f ca="1">IF(Tabela1[[#This Row],[Data de Entrega]]="",TODAY()-Tabela1[[#This Row],[Data de Entrada]],Tabela1[[#This Row],[Data de Entrega]]-Tabela1[[#This Row],[Data de Entrada]])</f>
        <v>4</v>
      </c>
      <c r="K319" s="5">
        <f ca="1">IF(Tabela1[[#This Row],[Tempo de Entrega]]&gt;Tabela1[[#This Row],[SLA]],1,0)</f>
        <v>0</v>
      </c>
    </row>
    <row r="320" spans="1:11" x14ac:dyDescent="0.25">
      <c r="A320" s="2">
        <v>361</v>
      </c>
      <c r="B320" s="1" t="s">
        <v>18</v>
      </c>
      <c r="C320" s="1" t="s">
        <v>69</v>
      </c>
      <c r="D320" t="s">
        <v>21</v>
      </c>
      <c r="E320" s="1" t="s">
        <v>8</v>
      </c>
      <c r="F320" s="1" t="s">
        <v>12</v>
      </c>
      <c r="G320" s="1">
        <v>44938</v>
      </c>
      <c r="H320" s="1">
        <v>44939</v>
      </c>
      <c r="I320" s="5">
        <f>VLOOKUP(Tabela1[[#This Row],[Descrição da Demanda]],SLA!$A$1:$B$30,2,FALSE)</f>
        <v>6</v>
      </c>
      <c r="J320" s="2">
        <f ca="1">IF(Tabela1[[#This Row],[Data de Entrega]]="",TODAY()-Tabela1[[#This Row],[Data de Entrada]],Tabela1[[#This Row],[Data de Entrega]]-Tabela1[[#This Row],[Data de Entrada]])</f>
        <v>1</v>
      </c>
      <c r="K320" s="5">
        <f ca="1">IF(Tabela1[[#This Row],[Tempo de Entrega]]&gt;Tabela1[[#This Row],[SLA]],1,0)</f>
        <v>0</v>
      </c>
    </row>
    <row r="321" spans="1:11" x14ac:dyDescent="0.25">
      <c r="A321" s="2">
        <v>362</v>
      </c>
      <c r="B321" s="1" t="s">
        <v>75</v>
      </c>
      <c r="C321" s="1" t="s">
        <v>45</v>
      </c>
      <c r="D321" t="s">
        <v>23</v>
      </c>
      <c r="E321" s="1" t="s">
        <v>8</v>
      </c>
      <c r="F321" s="1" t="s">
        <v>12</v>
      </c>
      <c r="G321" s="1">
        <v>44946</v>
      </c>
      <c r="H321" s="1">
        <v>44948</v>
      </c>
      <c r="I321" s="5">
        <f>VLOOKUP(Tabela1[[#This Row],[Descrição da Demanda]],SLA!$A$1:$B$30,2,FALSE)</f>
        <v>8</v>
      </c>
      <c r="J321" s="2">
        <f ca="1">IF(Tabela1[[#This Row],[Data de Entrega]]="",TODAY()-Tabela1[[#This Row],[Data de Entrada]],Tabela1[[#This Row],[Data de Entrega]]-Tabela1[[#This Row],[Data de Entrada]])</f>
        <v>2</v>
      </c>
      <c r="K321" s="5">
        <f ca="1">IF(Tabela1[[#This Row],[Tempo de Entrega]]&gt;Tabela1[[#This Row],[SLA]],1,0)</f>
        <v>0</v>
      </c>
    </row>
    <row r="322" spans="1:11" x14ac:dyDescent="0.25">
      <c r="A322" s="2">
        <v>363</v>
      </c>
      <c r="B322" s="1" t="s">
        <v>71</v>
      </c>
      <c r="C322" s="1" t="s">
        <v>45</v>
      </c>
      <c r="D322" t="s">
        <v>3</v>
      </c>
      <c r="E322" s="1" t="s">
        <v>8</v>
      </c>
      <c r="F322" s="1" t="s">
        <v>12</v>
      </c>
      <c r="G322" s="1">
        <v>45013</v>
      </c>
      <c r="H322" s="1">
        <v>45015</v>
      </c>
      <c r="I322" s="5">
        <f>VLOOKUP(Tabela1[[#This Row],[Descrição da Demanda]],SLA!$A$1:$B$30,2,FALSE)</f>
        <v>6</v>
      </c>
      <c r="J322" s="2">
        <f ca="1">IF(Tabela1[[#This Row],[Data de Entrega]]="",TODAY()-Tabela1[[#This Row],[Data de Entrada]],Tabela1[[#This Row],[Data de Entrega]]-Tabela1[[#This Row],[Data de Entrada]])</f>
        <v>2</v>
      </c>
      <c r="K322" s="5">
        <f ca="1">IF(Tabela1[[#This Row],[Tempo de Entrega]]&gt;Tabela1[[#This Row],[SLA]],1,0)</f>
        <v>0</v>
      </c>
    </row>
    <row r="323" spans="1:11" x14ac:dyDescent="0.25">
      <c r="A323" s="2">
        <v>364</v>
      </c>
      <c r="B323" s="1" t="s">
        <v>74</v>
      </c>
      <c r="C323" s="1" t="s">
        <v>69</v>
      </c>
      <c r="D323" t="s">
        <v>2</v>
      </c>
      <c r="E323" s="1" t="s">
        <v>8</v>
      </c>
      <c r="F323" s="1" t="s">
        <v>12</v>
      </c>
      <c r="G323" s="1">
        <v>45010</v>
      </c>
      <c r="H323" s="1">
        <v>45015</v>
      </c>
      <c r="I323" s="5">
        <f>VLOOKUP(Tabela1[[#This Row],[Descrição da Demanda]],SLA!$A$1:$B$30,2,FALSE)</f>
        <v>8</v>
      </c>
      <c r="J323" s="2">
        <f ca="1">IF(Tabela1[[#This Row],[Data de Entrega]]="",TODAY()-Tabela1[[#This Row],[Data de Entrada]],Tabela1[[#This Row],[Data de Entrega]]-Tabela1[[#This Row],[Data de Entrada]])</f>
        <v>5</v>
      </c>
      <c r="K323" s="5">
        <f ca="1">IF(Tabela1[[#This Row],[Tempo de Entrega]]&gt;Tabela1[[#This Row],[SLA]],1,0)</f>
        <v>0</v>
      </c>
    </row>
    <row r="324" spans="1:11" x14ac:dyDescent="0.25">
      <c r="A324" s="2">
        <v>365</v>
      </c>
      <c r="B324" s="1" t="s">
        <v>74</v>
      </c>
      <c r="C324" s="1" t="s">
        <v>68</v>
      </c>
      <c r="D324" t="s">
        <v>32</v>
      </c>
      <c r="E324" s="1" t="s">
        <v>8</v>
      </c>
      <c r="F324" s="1" t="s">
        <v>12</v>
      </c>
      <c r="G324" s="1">
        <v>44996</v>
      </c>
      <c r="H324" s="1">
        <v>44997</v>
      </c>
      <c r="I324" s="5">
        <f>VLOOKUP(Tabela1[[#This Row],[Descrição da Demanda]],SLA!$A$1:$B$30,2,FALSE)</f>
        <v>8</v>
      </c>
      <c r="J324" s="2">
        <f ca="1">IF(Tabela1[[#This Row],[Data de Entrega]]="",TODAY()-Tabela1[[#This Row],[Data de Entrada]],Tabela1[[#This Row],[Data de Entrega]]-Tabela1[[#This Row],[Data de Entrada]])</f>
        <v>1</v>
      </c>
      <c r="K324" s="5">
        <f ca="1">IF(Tabela1[[#This Row],[Tempo de Entrega]]&gt;Tabela1[[#This Row],[SLA]],1,0)</f>
        <v>0</v>
      </c>
    </row>
    <row r="325" spans="1:11" x14ac:dyDescent="0.25">
      <c r="A325" s="2">
        <v>366</v>
      </c>
      <c r="B325" s="1" t="s">
        <v>74</v>
      </c>
      <c r="C325" s="1" t="s">
        <v>46</v>
      </c>
      <c r="D325" t="s">
        <v>24</v>
      </c>
      <c r="E325" s="1" t="s">
        <v>8</v>
      </c>
      <c r="F325" s="1" t="s">
        <v>12</v>
      </c>
      <c r="G325" s="1">
        <v>44984</v>
      </c>
      <c r="H325" s="1">
        <v>44986</v>
      </c>
      <c r="I325" s="5">
        <f>VLOOKUP(Tabela1[[#This Row],[Descrição da Demanda]],SLA!$A$1:$B$30,2,FALSE)</f>
        <v>7</v>
      </c>
      <c r="J325" s="2">
        <f ca="1">IF(Tabela1[[#This Row],[Data de Entrega]]="",TODAY()-Tabela1[[#This Row],[Data de Entrada]],Tabela1[[#This Row],[Data de Entrega]]-Tabela1[[#This Row],[Data de Entrada]])</f>
        <v>2</v>
      </c>
      <c r="K325" s="5">
        <f ca="1">IF(Tabela1[[#This Row],[Tempo de Entrega]]&gt;Tabela1[[#This Row],[SLA]],1,0)</f>
        <v>0</v>
      </c>
    </row>
    <row r="326" spans="1:11" x14ac:dyDescent="0.25">
      <c r="A326" s="2">
        <v>367</v>
      </c>
      <c r="B326" s="1" t="s">
        <v>74</v>
      </c>
      <c r="C326" s="1" t="s">
        <v>70</v>
      </c>
      <c r="D326" t="s">
        <v>33</v>
      </c>
      <c r="E326" s="1" t="s">
        <v>8</v>
      </c>
      <c r="F326" s="1" t="s">
        <v>12</v>
      </c>
      <c r="G326" s="1">
        <v>44938</v>
      </c>
      <c r="H326" s="1">
        <v>44940</v>
      </c>
      <c r="I326" s="5">
        <f>VLOOKUP(Tabela1[[#This Row],[Descrição da Demanda]],SLA!$A$1:$B$30,2,FALSE)</f>
        <v>6</v>
      </c>
      <c r="J326" s="2">
        <f ca="1">IF(Tabela1[[#This Row],[Data de Entrega]]="",TODAY()-Tabela1[[#This Row],[Data de Entrada]],Tabela1[[#This Row],[Data de Entrega]]-Tabela1[[#This Row],[Data de Entrada]])</f>
        <v>2</v>
      </c>
      <c r="K326" s="5">
        <f ca="1">IF(Tabela1[[#This Row],[Tempo de Entrega]]&gt;Tabela1[[#This Row],[SLA]],1,0)</f>
        <v>0</v>
      </c>
    </row>
    <row r="327" spans="1:11" x14ac:dyDescent="0.25">
      <c r="A327" s="2">
        <v>368</v>
      </c>
      <c r="B327" s="1" t="s">
        <v>18</v>
      </c>
      <c r="C327" s="1" t="s">
        <v>46</v>
      </c>
      <c r="D327" t="s">
        <v>41</v>
      </c>
      <c r="E327" s="1" t="s">
        <v>8</v>
      </c>
      <c r="F327" s="1" t="s">
        <v>12</v>
      </c>
      <c r="G327" s="1">
        <v>45025</v>
      </c>
      <c r="H327" s="1">
        <v>45025</v>
      </c>
      <c r="I327" s="5">
        <f>VLOOKUP(Tabela1[[#This Row],[Descrição da Demanda]],SLA!$A$1:$B$30,2,FALSE)</f>
        <v>6</v>
      </c>
      <c r="J327" s="2">
        <f ca="1">IF(Tabela1[[#This Row],[Data de Entrega]]="",TODAY()-Tabela1[[#This Row],[Data de Entrada]],Tabela1[[#This Row],[Data de Entrega]]-Tabela1[[#This Row],[Data de Entrada]])</f>
        <v>0</v>
      </c>
      <c r="K327" s="5">
        <f ca="1">IF(Tabela1[[#This Row],[Tempo de Entrega]]&gt;Tabela1[[#This Row],[SLA]],1,0)</f>
        <v>0</v>
      </c>
    </row>
    <row r="328" spans="1:11" x14ac:dyDescent="0.25">
      <c r="A328" s="2">
        <v>369</v>
      </c>
      <c r="B328" s="1" t="s">
        <v>73</v>
      </c>
      <c r="C328" s="1" t="s">
        <v>70</v>
      </c>
      <c r="D328" t="s">
        <v>39</v>
      </c>
      <c r="E328" s="1" t="s">
        <v>8</v>
      </c>
      <c r="F328" s="1" t="s">
        <v>12</v>
      </c>
      <c r="G328" s="1">
        <v>45018</v>
      </c>
      <c r="H328" s="1">
        <v>45018</v>
      </c>
      <c r="I328" s="5">
        <f>VLOOKUP(Tabela1[[#This Row],[Descrição da Demanda]],SLA!$A$1:$B$30,2,FALSE)</f>
        <v>6</v>
      </c>
      <c r="J328" s="2">
        <f ca="1">IF(Tabela1[[#This Row],[Data de Entrega]]="",TODAY()-Tabela1[[#This Row],[Data de Entrada]],Tabela1[[#This Row],[Data de Entrega]]-Tabela1[[#This Row],[Data de Entrada]])</f>
        <v>0</v>
      </c>
      <c r="K328" s="5">
        <f ca="1">IF(Tabela1[[#This Row],[Tempo de Entrega]]&gt;Tabela1[[#This Row],[SLA]],1,0)</f>
        <v>0</v>
      </c>
    </row>
    <row r="329" spans="1:11" x14ac:dyDescent="0.25">
      <c r="A329" s="2">
        <v>370</v>
      </c>
      <c r="B329" s="1" t="s">
        <v>73</v>
      </c>
      <c r="C329" s="1" t="s">
        <v>46</v>
      </c>
      <c r="D329" t="s">
        <v>39</v>
      </c>
      <c r="E329" s="1" t="s">
        <v>8</v>
      </c>
      <c r="F329" s="1" t="s">
        <v>12</v>
      </c>
      <c r="G329" s="1">
        <v>45016</v>
      </c>
      <c r="H329" s="1">
        <v>45016</v>
      </c>
      <c r="I329" s="5">
        <f>VLOOKUP(Tabela1[[#This Row],[Descrição da Demanda]],SLA!$A$1:$B$30,2,FALSE)</f>
        <v>6</v>
      </c>
      <c r="J329" s="2">
        <f ca="1">IF(Tabela1[[#This Row],[Data de Entrega]]="",TODAY()-Tabela1[[#This Row],[Data de Entrada]],Tabela1[[#This Row],[Data de Entrega]]-Tabela1[[#This Row],[Data de Entrada]])</f>
        <v>0</v>
      </c>
      <c r="K329" s="5">
        <f ca="1">IF(Tabela1[[#This Row],[Tempo de Entrega]]&gt;Tabela1[[#This Row],[SLA]],1,0)</f>
        <v>0</v>
      </c>
    </row>
    <row r="330" spans="1:11" x14ac:dyDescent="0.25">
      <c r="A330" s="2">
        <v>371</v>
      </c>
      <c r="B330" s="1" t="s">
        <v>18</v>
      </c>
      <c r="C330" s="1" t="s">
        <v>45</v>
      </c>
      <c r="D330" t="s">
        <v>9</v>
      </c>
      <c r="E330" s="1" t="s">
        <v>8</v>
      </c>
      <c r="F330" s="1" t="s">
        <v>12</v>
      </c>
      <c r="G330" s="1">
        <v>45021</v>
      </c>
      <c r="H330" s="1">
        <v>45021</v>
      </c>
      <c r="I330" s="5">
        <f>VLOOKUP(Tabela1[[#This Row],[Descrição da Demanda]],SLA!$A$1:$B$30,2,FALSE)</f>
        <v>6</v>
      </c>
      <c r="J330" s="2">
        <f ca="1">IF(Tabela1[[#This Row],[Data de Entrega]]="",TODAY()-Tabela1[[#This Row],[Data de Entrada]],Tabela1[[#This Row],[Data de Entrega]]-Tabela1[[#This Row],[Data de Entrada]])</f>
        <v>0</v>
      </c>
      <c r="K330" s="5">
        <f ca="1">IF(Tabela1[[#This Row],[Tempo de Entrega]]&gt;Tabela1[[#This Row],[SLA]],1,0)</f>
        <v>0</v>
      </c>
    </row>
    <row r="331" spans="1:11" x14ac:dyDescent="0.25">
      <c r="A331" s="2">
        <v>372</v>
      </c>
      <c r="B331" s="1" t="s">
        <v>18</v>
      </c>
      <c r="C331" s="1" t="s">
        <v>69</v>
      </c>
      <c r="D331" t="s">
        <v>43</v>
      </c>
      <c r="E331" s="1" t="s">
        <v>8</v>
      </c>
      <c r="F331" s="1" t="s">
        <v>12</v>
      </c>
      <c r="G331" s="1">
        <v>44942</v>
      </c>
      <c r="H331" s="1">
        <v>44943</v>
      </c>
      <c r="I331" s="5">
        <f>VLOOKUP(Tabela1[[#This Row],[Descrição da Demanda]],SLA!$A$1:$B$30,2,FALSE)</f>
        <v>3</v>
      </c>
      <c r="J331" s="2">
        <f ca="1">IF(Tabela1[[#This Row],[Data de Entrega]]="",TODAY()-Tabela1[[#This Row],[Data de Entrada]],Tabela1[[#This Row],[Data de Entrega]]-Tabela1[[#This Row],[Data de Entrada]])</f>
        <v>1</v>
      </c>
      <c r="K331" s="5">
        <f ca="1">IF(Tabela1[[#This Row],[Tempo de Entrega]]&gt;Tabela1[[#This Row],[SLA]],1,0)</f>
        <v>0</v>
      </c>
    </row>
    <row r="332" spans="1:11" x14ac:dyDescent="0.25">
      <c r="A332" s="2">
        <v>373</v>
      </c>
      <c r="B332" s="1" t="s">
        <v>74</v>
      </c>
      <c r="C332" s="1" t="s">
        <v>76</v>
      </c>
      <c r="D332" t="s">
        <v>27</v>
      </c>
      <c r="E332" s="1" t="s">
        <v>8</v>
      </c>
      <c r="F332" s="1" t="s">
        <v>12</v>
      </c>
      <c r="G332" s="1">
        <v>45020</v>
      </c>
      <c r="H332" s="1">
        <v>45020</v>
      </c>
      <c r="I332" s="5">
        <f>VLOOKUP(Tabela1[[#This Row],[Descrição da Demanda]],SLA!$A$1:$B$30,2,FALSE)</f>
        <v>5</v>
      </c>
      <c r="J332" s="2">
        <f ca="1">IF(Tabela1[[#This Row],[Data de Entrega]]="",TODAY()-Tabela1[[#This Row],[Data de Entrada]],Tabela1[[#This Row],[Data de Entrega]]-Tabela1[[#This Row],[Data de Entrada]])</f>
        <v>0</v>
      </c>
      <c r="K332" s="5">
        <f ca="1">IF(Tabela1[[#This Row],[Tempo de Entrega]]&gt;Tabela1[[#This Row],[SLA]],1,0)</f>
        <v>0</v>
      </c>
    </row>
    <row r="333" spans="1:11" x14ac:dyDescent="0.25">
      <c r="A333" s="2">
        <v>374</v>
      </c>
      <c r="B333" s="1" t="s">
        <v>74</v>
      </c>
      <c r="C333" s="1" t="s">
        <v>70</v>
      </c>
      <c r="D333" t="s">
        <v>28</v>
      </c>
      <c r="E333" s="1" t="s">
        <v>8</v>
      </c>
      <c r="F333" s="1" t="s">
        <v>12</v>
      </c>
      <c r="G333" s="1">
        <v>45009</v>
      </c>
      <c r="H333" s="1">
        <v>45009</v>
      </c>
      <c r="I333" s="5">
        <f>VLOOKUP(Tabela1[[#This Row],[Descrição da Demanda]],SLA!$A$1:$B$30,2,FALSE)</f>
        <v>6</v>
      </c>
      <c r="J333" s="2">
        <f ca="1">IF(Tabela1[[#This Row],[Data de Entrega]]="",TODAY()-Tabela1[[#This Row],[Data de Entrada]],Tabela1[[#This Row],[Data de Entrega]]-Tabela1[[#This Row],[Data de Entrada]])</f>
        <v>0</v>
      </c>
      <c r="K333" s="5">
        <f ca="1">IF(Tabela1[[#This Row],[Tempo de Entrega]]&gt;Tabela1[[#This Row],[SLA]],1,0)</f>
        <v>0</v>
      </c>
    </row>
    <row r="334" spans="1:11" x14ac:dyDescent="0.25">
      <c r="A334" s="2">
        <v>375</v>
      </c>
      <c r="B334" s="1" t="s">
        <v>19</v>
      </c>
      <c r="C334" s="1" t="s">
        <v>45</v>
      </c>
      <c r="D334" t="s">
        <v>29</v>
      </c>
      <c r="E334" s="1" t="s">
        <v>8</v>
      </c>
      <c r="F334" s="1" t="s">
        <v>12</v>
      </c>
      <c r="G334" s="1">
        <v>45025</v>
      </c>
      <c r="H334" s="1">
        <v>45025</v>
      </c>
      <c r="I334" s="5">
        <f>VLOOKUP(Tabela1[[#This Row],[Descrição da Demanda]],SLA!$A$1:$B$30,2,FALSE)</f>
        <v>7</v>
      </c>
      <c r="J334" s="2">
        <f ca="1">IF(Tabela1[[#This Row],[Data de Entrega]]="",TODAY()-Tabela1[[#This Row],[Data de Entrada]],Tabela1[[#This Row],[Data de Entrega]]-Tabela1[[#This Row],[Data de Entrada]])</f>
        <v>0</v>
      </c>
      <c r="K334" s="5">
        <f ca="1">IF(Tabela1[[#This Row],[Tempo de Entrega]]&gt;Tabela1[[#This Row],[SLA]],1,0)</f>
        <v>0</v>
      </c>
    </row>
    <row r="335" spans="1:11" x14ac:dyDescent="0.25">
      <c r="A335" s="2">
        <v>376</v>
      </c>
      <c r="B335" s="1" t="s">
        <v>72</v>
      </c>
      <c r="C335" s="1" t="s">
        <v>70</v>
      </c>
      <c r="D335" t="s">
        <v>30</v>
      </c>
      <c r="E335" s="1" t="s">
        <v>8</v>
      </c>
      <c r="F335" s="1" t="s">
        <v>12</v>
      </c>
      <c r="G335" s="1">
        <v>45005</v>
      </c>
      <c r="H335" s="1">
        <v>45005</v>
      </c>
      <c r="I335" s="5">
        <f>VLOOKUP(Tabela1[[#This Row],[Descrição da Demanda]],SLA!$A$1:$B$30,2,FALSE)</f>
        <v>7</v>
      </c>
      <c r="J335" s="2">
        <f ca="1">IF(Tabela1[[#This Row],[Data de Entrega]]="",TODAY()-Tabela1[[#This Row],[Data de Entrada]],Tabela1[[#This Row],[Data de Entrega]]-Tabela1[[#This Row],[Data de Entrada]])</f>
        <v>0</v>
      </c>
      <c r="K335" s="5">
        <f ca="1">IF(Tabela1[[#This Row],[Tempo de Entrega]]&gt;Tabela1[[#This Row],[SLA]],1,0)</f>
        <v>0</v>
      </c>
    </row>
    <row r="336" spans="1:11" x14ac:dyDescent="0.25">
      <c r="A336" s="2">
        <v>377</v>
      </c>
      <c r="B336" s="1" t="s">
        <v>72</v>
      </c>
      <c r="C336" s="1" t="s">
        <v>76</v>
      </c>
      <c r="D336" t="s">
        <v>31</v>
      </c>
      <c r="E336" s="1" t="s">
        <v>8</v>
      </c>
      <c r="F336" s="1" t="s">
        <v>12</v>
      </c>
      <c r="G336" s="1">
        <v>45021</v>
      </c>
      <c r="H336" s="1">
        <v>45021</v>
      </c>
      <c r="I336" s="5">
        <f>VLOOKUP(Tabela1[[#This Row],[Descrição da Demanda]],SLA!$A$1:$B$30,2,FALSE)</f>
        <v>6</v>
      </c>
      <c r="J336" s="2">
        <f ca="1">IF(Tabela1[[#This Row],[Data de Entrega]]="",TODAY()-Tabela1[[#This Row],[Data de Entrada]],Tabela1[[#This Row],[Data de Entrega]]-Tabela1[[#This Row],[Data de Entrada]])</f>
        <v>0</v>
      </c>
      <c r="K336" s="5">
        <f ca="1">IF(Tabela1[[#This Row],[Tempo de Entrega]]&gt;Tabela1[[#This Row],[SLA]],1,0)</f>
        <v>0</v>
      </c>
    </row>
    <row r="337" spans="1:11" x14ac:dyDescent="0.25">
      <c r="A337" s="2">
        <v>378</v>
      </c>
      <c r="B337" s="1" t="s">
        <v>18</v>
      </c>
      <c r="C337" s="1" t="s">
        <v>69</v>
      </c>
      <c r="D337" t="s">
        <v>20</v>
      </c>
      <c r="E337" s="1" t="s">
        <v>8</v>
      </c>
      <c r="F337" s="1" t="s">
        <v>12</v>
      </c>
      <c r="G337" s="1">
        <v>44982</v>
      </c>
      <c r="H337" s="1">
        <v>44984</v>
      </c>
      <c r="I337" s="5">
        <f>VLOOKUP(Tabela1[[#This Row],[Descrição da Demanda]],SLA!$A$1:$B$30,2,FALSE)</f>
        <v>6</v>
      </c>
      <c r="J337" s="2">
        <f ca="1">IF(Tabela1[[#This Row],[Data de Entrega]]="",TODAY()-Tabela1[[#This Row],[Data de Entrada]],Tabela1[[#This Row],[Data de Entrega]]-Tabela1[[#This Row],[Data de Entrada]])</f>
        <v>2</v>
      </c>
      <c r="K337" s="5">
        <f ca="1">IF(Tabela1[[#This Row],[Tempo de Entrega]]&gt;Tabela1[[#This Row],[SLA]],1,0)</f>
        <v>0</v>
      </c>
    </row>
    <row r="338" spans="1:11" x14ac:dyDescent="0.25">
      <c r="A338" s="2">
        <v>379</v>
      </c>
      <c r="B338" s="1" t="s">
        <v>18</v>
      </c>
      <c r="C338" s="1" t="s">
        <v>68</v>
      </c>
      <c r="D338" t="s">
        <v>22</v>
      </c>
      <c r="E338" s="1" t="s">
        <v>6</v>
      </c>
      <c r="F338" s="1" t="s">
        <v>13</v>
      </c>
      <c r="G338" s="1">
        <v>45016</v>
      </c>
      <c r="H338" s="1"/>
      <c r="I338" s="5">
        <f>VLOOKUP(Tabela1[[#This Row],[Descrição da Demanda]],SLA!$A$1:$B$30,2,FALSE)</f>
        <v>6</v>
      </c>
      <c r="J338" s="2">
        <f ca="1">IF(Tabela1[[#This Row],[Data de Entrega]]="",TODAY()-Tabela1[[#This Row],[Data de Entrada]],Tabela1[[#This Row],[Data de Entrega]]-Tabela1[[#This Row],[Data de Entrada]])</f>
        <v>13</v>
      </c>
      <c r="K338" s="5">
        <f ca="1">IF(Tabela1[[#This Row],[Tempo de Entrega]]&gt;Tabela1[[#This Row],[SLA]],1,0)</f>
        <v>1</v>
      </c>
    </row>
    <row r="339" spans="1:11" x14ac:dyDescent="0.25">
      <c r="A339" s="2">
        <v>380</v>
      </c>
      <c r="B339" s="1" t="s">
        <v>18</v>
      </c>
      <c r="C339" s="1" t="s">
        <v>45</v>
      </c>
      <c r="D339" t="s">
        <v>21</v>
      </c>
      <c r="E339" s="1" t="s">
        <v>7</v>
      </c>
      <c r="F339" s="1" t="s">
        <v>13</v>
      </c>
      <c r="G339" s="1">
        <v>45026</v>
      </c>
      <c r="H339" s="1"/>
      <c r="I339" s="5">
        <f>VLOOKUP(Tabela1[[#This Row],[Descrição da Demanda]],SLA!$A$1:$B$30,2,FALSE)</f>
        <v>6</v>
      </c>
      <c r="J339" s="2">
        <f ca="1">IF(Tabela1[[#This Row],[Data de Entrega]]="",TODAY()-Tabela1[[#This Row],[Data de Entrada]],Tabela1[[#This Row],[Data de Entrega]]-Tabela1[[#This Row],[Data de Entrada]])</f>
        <v>3</v>
      </c>
      <c r="K339" s="5">
        <f ca="1">IF(Tabela1[[#This Row],[Tempo de Entrega]]&gt;Tabela1[[#This Row],[SLA]],1,0)</f>
        <v>0</v>
      </c>
    </row>
    <row r="340" spans="1:11" x14ac:dyDescent="0.25">
      <c r="A340" s="2">
        <v>381</v>
      </c>
      <c r="B340" s="1" t="s">
        <v>75</v>
      </c>
      <c r="C340" s="1" t="s">
        <v>46</v>
      </c>
      <c r="D340" t="s">
        <v>23</v>
      </c>
      <c r="E340" s="1" t="s">
        <v>7</v>
      </c>
      <c r="F340" s="1" t="s">
        <v>13</v>
      </c>
      <c r="G340" s="1">
        <v>45023</v>
      </c>
      <c r="H340" s="1"/>
      <c r="I340" s="5">
        <f>VLOOKUP(Tabela1[[#This Row],[Descrição da Demanda]],SLA!$A$1:$B$30,2,FALSE)</f>
        <v>8</v>
      </c>
      <c r="J340" s="2">
        <f ca="1">IF(Tabela1[[#This Row],[Data de Entrega]]="",TODAY()-Tabela1[[#This Row],[Data de Entrada]],Tabela1[[#This Row],[Data de Entrega]]-Tabela1[[#This Row],[Data de Entrada]])</f>
        <v>6</v>
      </c>
      <c r="K340" s="5">
        <f ca="1">IF(Tabela1[[#This Row],[Tempo de Entrega]]&gt;Tabela1[[#This Row],[SLA]],1,0)</f>
        <v>0</v>
      </c>
    </row>
    <row r="341" spans="1:11" x14ac:dyDescent="0.25">
      <c r="A341" s="2">
        <v>382</v>
      </c>
      <c r="B341" s="1" t="s">
        <v>71</v>
      </c>
      <c r="C341" s="1" t="s">
        <v>76</v>
      </c>
      <c r="D341" t="s">
        <v>3</v>
      </c>
      <c r="E341" s="1" t="s">
        <v>6</v>
      </c>
      <c r="F341" s="1" t="s">
        <v>13</v>
      </c>
      <c r="G341" s="1">
        <v>45018</v>
      </c>
      <c r="H341" s="1"/>
      <c r="I341" s="5">
        <f>VLOOKUP(Tabela1[[#This Row],[Descrição da Demanda]],SLA!$A$1:$B$30,2,FALSE)</f>
        <v>6</v>
      </c>
      <c r="J341" s="2">
        <f ca="1">IF(Tabela1[[#This Row],[Data de Entrega]]="",TODAY()-Tabela1[[#This Row],[Data de Entrada]],Tabela1[[#This Row],[Data de Entrega]]-Tabela1[[#This Row],[Data de Entrada]])</f>
        <v>11</v>
      </c>
      <c r="K341" s="5">
        <f ca="1">IF(Tabela1[[#This Row],[Tempo de Entrega]]&gt;Tabela1[[#This Row],[SLA]],1,0)</f>
        <v>1</v>
      </c>
    </row>
    <row r="342" spans="1:11" x14ac:dyDescent="0.25">
      <c r="A342" s="2">
        <v>383</v>
      </c>
      <c r="B342" s="1" t="s">
        <v>18</v>
      </c>
      <c r="C342" s="1" t="s">
        <v>69</v>
      </c>
      <c r="D342" t="s">
        <v>2</v>
      </c>
      <c r="E342" s="1" t="s">
        <v>8</v>
      </c>
      <c r="F342" s="1" t="s">
        <v>12</v>
      </c>
      <c r="G342" s="1">
        <v>44962</v>
      </c>
      <c r="H342" s="1">
        <v>44971</v>
      </c>
      <c r="I342" s="5">
        <f>VLOOKUP(Tabela1[[#This Row],[Descrição da Demanda]],SLA!$A$1:$B$30,2,FALSE)</f>
        <v>8</v>
      </c>
      <c r="J342" s="2">
        <f ca="1">IF(Tabela1[[#This Row],[Data de Entrega]]="",TODAY()-Tabela1[[#This Row],[Data de Entrada]],Tabela1[[#This Row],[Data de Entrega]]-Tabela1[[#This Row],[Data de Entrada]])</f>
        <v>9</v>
      </c>
      <c r="K342" s="5">
        <f ca="1">IF(Tabela1[[#This Row],[Tempo de Entrega]]&gt;Tabela1[[#This Row],[SLA]],1,0)</f>
        <v>1</v>
      </c>
    </row>
    <row r="343" spans="1:11" x14ac:dyDescent="0.25">
      <c r="A343" s="2">
        <v>384</v>
      </c>
      <c r="B343" s="1" t="s">
        <v>74</v>
      </c>
      <c r="C343" s="1" t="s">
        <v>68</v>
      </c>
      <c r="D343" t="s">
        <v>32</v>
      </c>
      <c r="E343" s="1" t="s">
        <v>8</v>
      </c>
      <c r="F343" s="1" t="s">
        <v>12</v>
      </c>
      <c r="G343" s="1">
        <v>45010</v>
      </c>
      <c r="H343" s="1">
        <v>45016</v>
      </c>
      <c r="I343" s="5">
        <f>VLOOKUP(Tabela1[[#This Row],[Descrição da Demanda]],SLA!$A$1:$B$30,2,FALSE)</f>
        <v>8</v>
      </c>
      <c r="J343" s="2">
        <f ca="1">IF(Tabela1[[#This Row],[Data de Entrega]]="",TODAY()-Tabela1[[#This Row],[Data de Entrada]],Tabela1[[#This Row],[Data de Entrega]]-Tabela1[[#This Row],[Data de Entrada]])</f>
        <v>6</v>
      </c>
      <c r="K343" s="5">
        <f ca="1">IF(Tabela1[[#This Row],[Tempo de Entrega]]&gt;Tabela1[[#This Row],[SLA]],1,0)</f>
        <v>0</v>
      </c>
    </row>
    <row r="344" spans="1:11" x14ac:dyDescent="0.25">
      <c r="A344" s="2">
        <v>385</v>
      </c>
      <c r="B344" s="1" t="s">
        <v>18</v>
      </c>
      <c r="C344" s="1" t="s">
        <v>69</v>
      </c>
      <c r="D344" t="s">
        <v>24</v>
      </c>
      <c r="E344" s="1" t="s">
        <v>7</v>
      </c>
      <c r="F344" s="1" t="s">
        <v>13</v>
      </c>
      <c r="G344" s="1">
        <v>45026</v>
      </c>
      <c r="H344" s="1"/>
      <c r="I344" s="5">
        <f>VLOOKUP(Tabela1[[#This Row],[Descrição da Demanda]],SLA!$A$1:$B$30,2,FALSE)</f>
        <v>7</v>
      </c>
      <c r="J344" s="2">
        <f ca="1">IF(Tabela1[[#This Row],[Data de Entrega]]="",TODAY()-Tabela1[[#This Row],[Data de Entrada]],Tabela1[[#This Row],[Data de Entrega]]-Tabela1[[#This Row],[Data de Entrada]])</f>
        <v>3</v>
      </c>
      <c r="K344" s="5">
        <f ca="1">IF(Tabela1[[#This Row],[Tempo de Entrega]]&gt;Tabela1[[#This Row],[SLA]],1,0)</f>
        <v>0</v>
      </c>
    </row>
    <row r="345" spans="1:11" x14ac:dyDescent="0.25">
      <c r="A345" s="2">
        <v>389</v>
      </c>
      <c r="B345" s="1" t="s">
        <v>73</v>
      </c>
      <c r="C345" s="1" t="s">
        <v>68</v>
      </c>
      <c r="D345" t="s">
        <v>40</v>
      </c>
      <c r="E345" s="1" t="s">
        <v>7</v>
      </c>
      <c r="F345" s="1" t="s">
        <v>13</v>
      </c>
      <c r="G345" s="1">
        <v>45018</v>
      </c>
      <c r="H345" s="1"/>
      <c r="I345" s="5">
        <f>VLOOKUP(Tabela1[[#This Row],[Descrição da Demanda]],SLA!$A$1:$B$30,2,FALSE)</f>
        <v>3</v>
      </c>
      <c r="J345" s="2">
        <f ca="1">IF(Tabela1[[#This Row],[Data de Entrega]]="",TODAY()-Tabela1[[#This Row],[Data de Entrada]],Tabela1[[#This Row],[Data de Entrega]]-Tabela1[[#This Row],[Data de Entrada]])</f>
        <v>11</v>
      </c>
      <c r="K345" s="5">
        <f ca="1">IF(Tabela1[[#This Row],[Tempo de Entrega]]&gt;Tabela1[[#This Row],[SLA]],1,0)</f>
        <v>1</v>
      </c>
    </row>
    <row r="346" spans="1:11" x14ac:dyDescent="0.25">
      <c r="A346" s="2">
        <v>390</v>
      </c>
      <c r="B346" s="1" t="s">
        <v>18</v>
      </c>
      <c r="C346" s="1" t="s">
        <v>68</v>
      </c>
      <c r="D346" t="s">
        <v>9</v>
      </c>
      <c r="E346" s="1" t="s">
        <v>8</v>
      </c>
      <c r="F346" s="1" t="s">
        <v>12</v>
      </c>
      <c r="G346" s="1">
        <v>44969</v>
      </c>
      <c r="H346" s="1">
        <v>44971</v>
      </c>
      <c r="I346" s="5">
        <f>VLOOKUP(Tabela1[[#This Row],[Descrição da Demanda]],SLA!$A$1:$B$30,2,FALSE)</f>
        <v>6</v>
      </c>
      <c r="J346" s="2">
        <f ca="1">IF(Tabela1[[#This Row],[Data de Entrega]]="",TODAY()-Tabela1[[#This Row],[Data de Entrada]],Tabela1[[#This Row],[Data de Entrega]]-Tabela1[[#This Row],[Data de Entrada]])</f>
        <v>2</v>
      </c>
      <c r="K346" s="5">
        <f ca="1">IF(Tabela1[[#This Row],[Tempo de Entrega]]&gt;Tabela1[[#This Row],[SLA]],1,0)</f>
        <v>0</v>
      </c>
    </row>
    <row r="347" spans="1:11" x14ac:dyDescent="0.25">
      <c r="A347" s="2">
        <v>394</v>
      </c>
      <c r="B347" s="1" t="s">
        <v>19</v>
      </c>
      <c r="C347" s="1" t="s">
        <v>45</v>
      </c>
      <c r="D347" t="s">
        <v>29</v>
      </c>
      <c r="E347" s="1" t="s">
        <v>6</v>
      </c>
      <c r="F347" s="1" t="s">
        <v>13</v>
      </c>
      <c r="G347" s="1">
        <v>45019</v>
      </c>
      <c r="H347" s="1"/>
      <c r="I347" s="5">
        <f>VLOOKUP(Tabela1[[#This Row],[Descrição da Demanda]],SLA!$A$1:$B$30,2,FALSE)</f>
        <v>7</v>
      </c>
      <c r="J347" s="2">
        <f ca="1">IF(Tabela1[[#This Row],[Data de Entrega]]="",TODAY()-Tabela1[[#This Row],[Data de Entrada]],Tabela1[[#This Row],[Data de Entrega]]-Tabela1[[#This Row],[Data de Entrada]])</f>
        <v>10</v>
      </c>
      <c r="K347" s="5">
        <f ca="1">IF(Tabela1[[#This Row],[Tempo de Entrega]]&gt;Tabela1[[#This Row],[SLA]],1,0)</f>
        <v>1</v>
      </c>
    </row>
    <row r="348" spans="1:11" x14ac:dyDescent="0.25">
      <c r="A348" s="2">
        <v>397</v>
      </c>
      <c r="B348" s="1" t="s">
        <v>71</v>
      </c>
      <c r="C348" s="1" t="s">
        <v>76</v>
      </c>
      <c r="D348" t="s">
        <v>20</v>
      </c>
      <c r="E348" s="1" t="s">
        <v>8</v>
      </c>
      <c r="F348" s="1" t="s">
        <v>12</v>
      </c>
      <c r="G348" s="1">
        <v>44932</v>
      </c>
      <c r="H348" s="1">
        <v>44933</v>
      </c>
      <c r="I348" s="5">
        <f>VLOOKUP(Tabela1[[#This Row],[Descrição da Demanda]],SLA!$A$1:$B$30,2,FALSE)</f>
        <v>6</v>
      </c>
      <c r="J348" s="2">
        <f ca="1">IF(Tabela1[[#This Row],[Data de Entrega]]="",TODAY()-Tabela1[[#This Row],[Data de Entrada]],Tabela1[[#This Row],[Data de Entrega]]-Tabela1[[#This Row],[Data de Entrada]])</f>
        <v>1</v>
      </c>
      <c r="K348" s="5">
        <f ca="1">IF(Tabela1[[#This Row],[Tempo de Entrega]]&gt;Tabela1[[#This Row],[SLA]],1,0)</f>
        <v>0</v>
      </c>
    </row>
    <row r="349" spans="1:11" x14ac:dyDescent="0.25">
      <c r="A349" s="2">
        <v>398</v>
      </c>
      <c r="B349" s="1" t="s">
        <v>18</v>
      </c>
      <c r="C349" s="1" t="s">
        <v>76</v>
      </c>
      <c r="D349" t="s">
        <v>22</v>
      </c>
      <c r="E349" s="1" t="s">
        <v>8</v>
      </c>
      <c r="F349" s="1" t="s">
        <v>12</v>
      </c>
      <c r="G349" s="1">
        <v>44946</v>
      </c>
      <c r="H349" s="1">
        <v>44951</v>
      </c>
      <c r="I349" s="5">
        <f>VLOOKUP(Tabela1[[#This Row],[Descrição da Demanda]],SLA!$A$1:$B$30,2,FALSE)</f>
        <v>6</v>
      </c>
      <c r="J349" s="2">
        <f ca="1">IF(Tabela1[[#This Row],[Data de Entrega]]="",TODAY()-Tabela1[[#This Row],[Data de Entrada]],Tabela1[[#This Row],[Data de Entrega]]-Tabela1[[#This Row],[Data de Entrada]])</f>
        <v>5</v>
      </c>
      <c r="K349" s="5">
        <f ca="1">IF(Tabela1[[#This Row],[Tempo de Entrega]]&gt;Tabela1[[#This Row],[SLA]],1,0)</f>
        <v>0</v>
      </c>
    </row>
    <row r="350" spans="1:11" x14ac:dyDescent="0.25">
      <c r="A350" s="2">
        <v>399</v>
      </c>
      <c r="B350" s="1" t="s">
        <v>18</v>
      </c>
      <c r="C350" s="1" t="s">
        <v>70</v>
      </c>
      <c r="D350" t="s">
        <v>21</v>
      </c>
      <c r="E350" s="1" t="s">
        <v>7</v>
      </c>
      <c r="F350" s="1" t="s">
        <v>13</v>
      </c>
      <c r="G350" s="1">
        <v>45024</v>
      </c>
      <c r="H350" s="1"/>
      <c r="I350" s="5">
        <f>VLOOKUP(Tabela1[[#This Row],[Descrição da Demanda]],SLA!$A$1:$B$30,2,FALSE)</f>
        <v>6</v>
      </c>
      <c r="J350" s="2">
        <f ca="1">IF(Tabela1[[#This Row],[Data de Entrega]]="",TODAY()-Tabela1[[#This Row],[Data de Entrada]],Tabela1[[#This Row],[Data de Entrega]]-Tabela1[[#This Row],[Data de Entrada]])</f>
        <v>5</v>
      </c>
      <c r="K350" s="5">
        <f ca="1">IF(Tabela1[[#This Row],[Tempo de Entrega]]&gt;Tabela1[[#This Row],[SLA]],1,0)</f>
        <v>0</v>
      </c>
    </row>
    <row r="351" spans="1:11" x14ac:dyDescent="0.25">
      <c r="A351" s="2">
        <v>400</v>
      </c>
      <c r="B351" s="1" t="s">
        <v>75</v>
      </c>
      <c r="C351" s="1" t="s">
        <v>68</v>
      </c>
      <c r="D351" t="s">
        <v>23</v>
      </c>
      <c r="E351" s="1" t="s">
        <v>8</v>
      </c>
      <c r="F351" s="1" t="s">
        <v>12</v>
      </c>
      <c r="G351" s="1">
        <v>44968</v>
      </c>
      <c r="H351" s="1">
        <v>44971</v>
      </c>
      <c r="I351" s="5">
        <f>VLOOKUP(Tabela1[[#This Row],[Descrição da Demanda]],SLA!$A$1:$B$30,2,FALSE)</f>
        <v>8</v>
      </c>
      <c r="J351" s="2">
        <f ca="1">IF(Tabela1[[#This Row],[Data de Entrega]]="",TODAY()-Tabela1[[#This Row],[Data de Entrada]],Tabela1[[#This Row],[Data de Entrega]]-Tabela1[[#This Row],[Data de Entrada]])</f>
        <v>3</v>
      </c>
      <c r="K351" s="5">
        <f ca="1">IF(Tabela1[[#This Row],[Tempo de Entrega]]&gt;Tabela1[[#This Row],[SLA]],1,0)</f>
        <v>0</v>
      </c>
    </row>
    <row r="352" spans="1:11" x14ac:dyDescent="0.25">
      <c r="A352" s="2">
        <v>401</v>
      </c>
      <c r="B352" s="1" t="s">
        <v>71</v>
      </c>
      <c r="C352" s="1" t="s">
        <v>46</v>
      </c>
      <c r="D352" t="s">
        <v>3</v>
      </c>
      <c r="E352" s="1" t="s">
        <v>8</v>
      </c>
      <c r="F352" s="1" t="s">
        <v>12</v>
      </c>
      <c r="G352" s="1">
        <v>45003</v>
      </c>
      <c r="H352" s="1">
        <v>45010</v>
      </c>
      <c r="I352" s="5">
        <f>VLOOKUP(Tabela1[[#This Row],[Descrição da Demanda]],SLA!$A$1:$B$30,2,FALSE)</f>
        <v>6</v>
      </c>
      <c r="J352" s="2">
        <f ca="1">IF(Tabela1[[#This Row],[Data de Entrega]]="",TODAY()-Tabela1[[#This Row],[Data de Entrada]],Tabela1[[#This Row],[Data de Entrega]]-Tabela1[[#This Row],[Data de Entrada]])</f>
        <v>7</v>
      </c>
      <c r="K352" s="5">
        <f ca="1">IF(Tabela1[[#This Row],[Tempo de Entrega]]&gt;Tabela1[[#This Row],[SLA]],1,0)</f>
        <v>1</v>
      </c>
    </row>
    <row r="353" spans="1:11" x14ac:dyDescent="0.25">
      <c r="A353" s="2">
        <v>402</v>
      </c>
      <c r="B353" s="1" t="s">
        <v>72</v>
      </c>
      <c r="C353" s="1" t="s">
        <v>45</v>
      </c>
      <c r="D353" t="s">
        <v>31</v>
      </c>
      <c r="E353" s="1" t="s">
        <v>8</v>
      </c>
      <c r="F353" s="1" t="s">
        <v>12</v>
      </c>
      <c r="G353" s="1">
        <v>45016</v>
      </c>
      <c r="H353" s="1">
        <v>45016</v>
      </c>
      <c r="I353" s="5">
        <f>VLOOKUP(Tabela1[[#This Row],[Descrição da Demanda]],SLA!$A$1:$B$30,2,FALSE)</f>
        <v>6</v>
      </c>
      <c r="J353" s="2">
        <f ca="1">IF(Tabela1[[#This Row],[Data de Entrega]]="",TODAY()-Tabela1[[#This Row],[Data de Entrada]],Tabela1[[#This Row],[Data de Entrega]]-Tabela1[[#This Row],[Data de Entrada]])</f>
        <v>0</v>
      </c>
      <c r="K353" s="5">
        <f ca="1">IF(Tabela1[[#This Row],[Tempo de Entrega]]&gt;Tabela1[[#This Row],[SLA]],1,0)</f>
        <v>0</v>
      </c>
    </row>
    <row r="354" spans="1:11" x14ac:dyDescent="0.25">
      <c r="A354" s="2">
        <v>403</v>
      </c>
      <c r="B354" s="1" t="s">
        <v>74</v>
      </c>
      <c r="C354" s="1" t="s">
        <v>68</v>
      </c>
      <c r="D354" t="s">
        <v>32</v>
      </c>
      <c r="E354" s="1" t="s">
        <v>8</v>
      </c>
      <c r="F354" s="1" t="s">
        <v>12</v>
      </c>
      <c r="G354" s="1">
        <v>45018</v>
      </c>
      <c r="H354" s="1">
        <v>45018</v>
      </c>
      <c r="I354" s="5">
        <f>VLOOKUP(Tabela1[[#This Row],[Descrição da Demanda]],SLA!$A$1:$B$30,2,FALSE)</f>
        <v>8</v>
      </c>
      <c r="J354" s="2">
        <f ca="1">IF(Tabela1[[#This Row],[Data de Entrega]]="",TODAY()-Tabela1[[#This Row],[Data de Entrada]],Tabela1[[#This Row],[Data de Entrega]]-Tabela1[[#This Row],[Data de Entrada]])</f>
        <v>0</v>
      </c>
      <c r="K354" s="5">
        <f ca="1">IF(Tabela1[[#This Row],[Tempo de Entrega]]&gt;Tabela1[[#This Row],[SLA]],1,0)</f>
        <v>0</v>
      </c>
    </row>
    <row r="355" spans="1:11" x14ac:dyDescent="0.25">
      <c r="A355" s="2">
        <v>404</v>
      </c>
      <c r="B355" s="1" t="s">
        <v>72</v>
      </c>
      <c r="C355" s="1" t="s">
        <v>76</v>
      </c>
      <c r="D355" t="s">
        <v>31</v>
      </c>
      <c r="E355" s="1" t="s">
        <v>8</v>
      </c>
      <c r="F355" s="1" t="s">
        <v>12</v>
      </c>
      <c r="G355" s="1">
        <v>45026</v>
      </c>
      <c r="H355" s="1">
        <v>45026</v>
      </c>
      <c r="I355" s="5">
        <f>VLOOKUP(Tabela1[[#This Row],[Descrição da Demanda]],SLA!$A$1:$B$30,2,FALSE)</f>
        <v>6</v>
      </c>
      <c r="J355" s="2">
        <f ca="1">IF(Tabela1[[#This Row],[Data de Entrega]]="",TODAY()-Tabela1[[#This Row],[Data de Entrada]],Tabela1[[#This Row],[Data de Entrega]]-Tabela1[[#This Row],[Data de Entrada]])</f>
        <v>0</v>
      </c>
      <c r="K355" s="5">
        <f ca="1">IF(Tabela1[[#This Row],[Tempo de Entrega]]&gt;Tabela1[[#This Row],[SLA]],1,0)</f>
        <v>0</v>
      </c>
    </row>
    <row r="356" spans="1:11" x14ac:dyDescent="0.25">
      <c r="A356" s="2">
        <v>405</v>
      </c>
      <c r="B356" s="1" t="s">
        <v>74</v>
      </c>
      <c r="C356" s="1" t="s">
        <v>46</v>
      </c>
      <c r="D356" t="s">
        <v>33</v>
      </c>
      <c r="E356" s="1" t="s">
        <v>8</v>
      </c>
      <c r="F356" s="1" t="s">
        <v>12</v>
      </c>
      <c r="G356" s="1">
        <v>45025</v>
      </c>
      <c r="H356" s="1">
        <v>45025</v>
      </c>
      <c r="I356" s="5">
        <f>VLOOKUP(Tabela1[[#This Row],[Descrição da Demanda]],SLA!$A$1:$B$30,2,FALSE)</f>
        <v>6</v>
      </c>
      <c r="J356" s="2">
        <f ca="1">IF(Tabela1[[#This Row],[Data de Entrega]]="",TODAY()-Tabela1[[#This Row],[Data de Entrada]],Tabela1[[#This Row],[Data de Entrega]]-Tabela1[[#This Row],[Data de Entrada]])</f>
        <v>0</v>
      </c>
      <c r="K356" s="5">
        <f ca="1">IF(Tabela1[[#This Row],[Tempo de Entrega]]&gt;Tabela1[[#This Row],[SLA]],1,0)</f>
        <v>0</v>
      </c>
    </row>
    <row r="357" spans="1:11" x14ac:dyDescent="0.25">
      <c r="A357" s="2">
        <v>406</v>
      </c>
      <c r="B357" s="1" t="s">
        <v>18</v>
      </c>
      <c r="C357" s="1" t="s">
        <v>45</v>
      </c>
      <c r="D357" t="s">
        <v>2</v>
      </c>
      <c r="E357" s="1" t="s">
        <v>8</v>
      </c>
      <c r="F357" s="1" t="s">
        <v>12</v>
      </c>
      <c r="G357" s="1">
        <v>45015</v>
      </c>
      <c r="H357" s="1">
        <v>45015</v>
      </c>
      <c r="I357" s="5">
        <f>VLOOKUP(Tabela1[[#This Row],[Descrição da Demanda]],SLA!$A$1:$B$30,2,FALSE)</f>
        <v>8</v>
      </c>
      <c r="J357" s="2">
        <f ca="1">IF(Tabela1[[#This Row],[Data de Entrega]]="",TODAY()-Tabela1[[#This Row],[Data de Entrada]],Tabela1[[#This Row],[Data de Entrega]]-Tabela1[[#This Row],[Data de Entrada]])</f>
        <v>0</v>
      </c>
      <c r="K357" s="5">
        <f ca="1">IF(Tabela1[[#This Row],[Tempo de Entrega]]&gt;Tabela1[[#This Row],[SLA]],1,0)</f>
        <v>0</v>
      </c>
    </row>
    <row r="358" spans="1:11" x14ac:dyDescent="0.25">
      <c r="A358" s="2">
        <v>407</v>
      </c>
      <c r="B358" s="1" t="s">
        <v>73</v>
      </c>
      <c r="C358" s="1" t="s">
        <v>46</v>
      </c>
      <c r="D358" t="s">
        <v>38</v>
      </c>
      <c r="E358" s="1" t="s">
        <v>8</v>
      </c>
      <c r="F358" s="1" t="s">
        <v>12</v>
      </c>
      <c r="G358" s="1">
        <v>44937</v>
      </c>
      <c r="H358" s="1">
        <v>44947</v>
      </c>
      <c r="I358" s="5">
        <f>VLOOKUP(Tabela1[[#This Row],[Descrição da Demanda]],SLA!$A$1:$B$30,2,FALSE)</f>
        <v>6</v>
      </c>
      <c r="J358" s="2">
        <f ca="1">IF(Tabela1[[#This Row],[Data de Entrega]]="",TODAY()-Tabela1[[#This Row],[Data de Entrada]],Tabela1[[#This Row],[Data de Entrega]]-Tabela1[[#This Row],[Data de Entrada]])</f>
        <v>10</v>
      </c>
      <c r="K358" s="5">
        <f ca="1">IF(Tabela1[[#This Row],[Tempo de Entrega]]&gt;Tabela1[[#This Row],[SLA]],1,0)</f>
        <v>1</v>
      </c>
    </row>
    <row r="359" spans="1:11" x14ac:dyDescent="0.25">
      <c r="A359" s="2">
        <v>409</v>
      </c>
      <c r="B359" s="1" t="s">
        <v>18</v>
      </c>
      <c r="C359" s="1" t="s">
        <v>76</v>
      </c>
      <c r="D359" t="s">
        <v>17</v>
      </c>
      <c r="E359" s="1" t="s">
        <v>8</v>
      </c>
      <c r="F359" s="1" t="s">
        <v>12</v>
      </c>
      <c r="G359" s="1">
        <v>45017</v>
      </c>
      <c r="H359" s="1">
        <v>45019</v>
      </c>
      <c r="I359" s="5">
        <f>VLOOKUP(Tabela1[[#This Row],[Descrição da Demanda]],SLA!$A$1:$B$30,2,FALSE)</f>
        <v>6</v>
      </c>
      <c r="J359" s="2">
        <f ca="1">IF(Tabela1[[#This Row],[Data de Entrega]]="",TODAY()-Tabela1[[#This Row],[Data de Entrada]],Tabela1[[#This Row],[Data de Entrega]]-Tabela1[[#This Row],[Data de Entrada]])</f>
        <v>2</v>
      </c>
      <c r="K359" s="5">
        <f ca="1">IF(Tabela1[[#This Row],[Tempo de Entrega]]&gt;Tabela1[[#This Row],[SLA]],1,0)</f>
        <v>0</v>
      </c>
    </row>
    <row r="360" spans="1:11" x14ac:dyDescent="0.25">
      <c r="A360" s="2">
        <v>410</v>
      </c>
      <c r="B360" s="1" t="s">
        <v>72</v>
      </c>
      <c r="C360" s="1" t="s">
        <v>68</v>
      </c>
      <c r="D360" t="s">
        <v>17</v>
      </c>
      <c r="E360" s="1" t="s">
        <v>8</v>
      </c>
      <c r="F360" s="1" t="s">
        <v>12</v>
      </c>
      <c r="G360" s="1">
        <v>44946</v>
      </c>
      <c r="H360" s="1">
        <v>44951</v>
      </c>
      <c r="I360" s="5">
        <f>VLOOKUP(Tabela1[[#This Row],[Descrição da Demanda]],SLA!$A$1:$B$30,2,FALSE)</f>
        <v>6</v>
      </c>
      <c r="J360" s="2">
        <f ca="1">IF(Tabela1[[#This Row],[Data de Entrega]]="",TODAY()-Tabela1[[#This Row],[Data de Entrada]],Tabela1[[#This Row],[Data de Entrega]]-Tabela1[[#This Row],[Data de Entrada]])</f>
        <v>5</v>
      </c>
      <c r="K360" s="5">
        <f ca="1">IF(Tabela1[[#This Row],[Tempo de Entrega]]&gt;Tabela1[[#This Row],[SLA]],1,0)</f>
        <v>0</v>
      </c>
    </row>
    <row r="361" spans="1:11" x14ac:dyDescent="0.25">
      <c r="A361" s="2">
        <v>411</v>
      </c>
      <c r="B361" s="1" t="s">
        <v>18</v>
      </c>
      <c r="C361" s="1" t="s">
        <v>68</v>
      </c>
      <c r="D361" t="s">
        <v>17</v>
      </c>
      <c r="E361" s="1" t="s">
        <v>8</v>
      </c>
      <c r="F361" s="1" t="s">
        <v>12</v>
      </c>
      <c r="G361" s="1">
        <v>44965</v>
      </c>
      <c r="H361" s="1">
        <v>44967</v>
      </c>
      <c r="I361" s="5">
        <f>VLOOKUP(Tabela1[[#This Row],[Descrição da Demanda]],SLA!$A$1:$B$30,2,FALSE)</f>
        <v>6</v>
      </c>
      <c r="J361" s="2">
        <f ca="1">IF(Tabela1[[#This Row],[Data de Entrega]]="",TODAY()-Tabela1[[#This Row],[Data de Entrada]],Tabela1[[#This Row],[Data de Entrega]]-Tabela1[[#This Row],[Data de Entrada]])</f>
        <v>2</v>
      </c>
      <c r="K361" s="5">
        <f ca="1">IF(Tabela1[[#This Row],[Tempo de Entrega]]&gt;Tabela1[[#This Row],[SLA]],1,0)</f>
        <v>0</v>
      </c>
    </row>
    <row r="362" spans="1:11" x14ac:dyDescent="0.25">
      <c r="A362" s="2">
        <v>412</v>
      </c>
      <c r="B362" s="1" t="s">
        <v>72</v>
      </c>
      <c r="C362" s="1" t="s">
        <v>46</v>
      </c>
      <c r="D362" t="s">
        <v>31</v>
      </c>
      <c r="E362" s="1" t="s">
        <v>6</v>
      </c>
      <c r="F362" s="1" t="s">
        <v>13</v>
      </c>
      <c r="G362" s="1">
        <v>45023</v>
      </c>
      <c r="H362" s="1"/>
      <c r="I362" s="5">
        <f>VLOOKUP(Tabela1[[#This Row],[Descrição da Demanda]],SLA!$A$1:$B$30,2,FALSE)</f>
        <v>6</v>
      </c>
      <c r="J362" s="2">
        <f ca="1">IF(Tabela1[[#This Row],[Data de Entrega]]="",TODAY()-Tabela1[[#This Row],[Data de Entrada]],Tabela1[[#This Row],[Data de Entrega]]-Tabela1[[#This Row],[Data de Entrada]])</f>
        <v>6</v>
      </c>
      <c r="K362" s="5">
        <f ca="1">IF(Tabela1[[#This Row],[Tempo de Entrega]]&gt;Tabela1[[#This Row],[SLA]],1,0)</f>
        <v>0</v>
      </c>
    </row>
    <row r="363" spans="1:11" x14ac:dyDescent="0.25">
      <c r="A363" s="2">
        <v>415</v>
      </c>
      <c r="B363" s="1" t="s">
        <v>18</v>
      </c>
      <c r="C363" s="1" t="s">
        <v>46</v>
      </c>
      <c r="D363" t="s">
        <v>28</v>
      </c>
      <c r="E363" s="1" t="s">
        <v>8</v>
      </c>
      <c r="F363" s="1" t="s">
        <v>12</v>
      </c>
      <c r="G363" s="1">
        <v>44978</v>
      </c>
      <c r="H363" s="1">
        <v>44980</v>
      </c>
      <c r="I363" s="5">
        <f>VLOOKUP(Tabela1[[#This Row],[Descrição da Demanda]],SLA!$A$1:$B$30,2,FALSE)</f>
        <v>6</v>
      </c>
      <c r="J363" s="2">
        <f ca="1">IF(Tabela1[[#This Row],[Data de Entrega]]="",TODAY()-Tabela1[[#This Row],[Data de Entrada]],Tabela1[[#This Row],[Data de Entrega]]-Tabela1[[#This Row],[Data de Entrada]])</f>
        <v>2</v>
      </c>
      <c r="K363" s="5">
        <f ca="1">IF(Tabela1[[#This Row],[Tempo de Entrega]]&gt;Tabela1[[#This Row],[SLA]],1,0)</f>
        <v>0</v>
      </c>
    </row>
    <row r="364" spans="1:11" x14ac:dyDescent="0.25">
      <c r="A364" s="2">
        <v>416</v>
      </c>
      <c r="B364" s="1" t="s">
        <v>18</v>
      </c>
      <c r="C364" s="1" t="s">
        <v>76</v>
      </c>
      <c r="D364" t="s">
        <v>17</v>
      </c>
      <c r="E364" s="1" t="s">
        <v>8</v>
      </c>
      <c r="F364" s="1" t="s">
        <v>12</v>
      </c>
      <c r="G364" s="1">
        <v>44957</v>
      </c>
      <c r="H364" s="1">
        <v>44959</v>
      </c>
      <c r="I364" s="5">
        <f>VLOOKUP(Tabela1[[#This Row],[Descrição da Demanda]],SLA!$A$1:$B$30,2,FALSE)</f>
        <v>6</v>
      </c>
      <c r="J364" s="2">
        <f ca="1">IF(Tabela1[[#This Row],[Data de Entrega]]="",TODAY()-Tabela1[[#This Row],[Data de Entrada]],Tabela1[[#This Row],[Data de Entrega]]-Tabela1[[#This Row],[Data de Entrada]])</f>
        <v>2</v>
      </c>
      <c r="K364" s="5">
        <f ca="1">IF(Tabela1[[#This Row],[Tempo de Entrega]]&gt;Tabela1[[#This Row],[SLA]],1,0)</f>
        <v>0</v>
      </c>
    </row>
    <row r="365" spans="1:11" x14ac:dyDescent="0.25">
      <c r="A365" s="2">
        <v>417</v>
      </c>
      <c r="B365" s="1" t="s">
        <v>18</v>
      </c>
      <c r="C365" s="1" t="s">
        <v>68</v>
      </c>
      <c r="D365" t="s">
        <v>17</v>
      </c>
      <c r="E365" s="1" t="s">
        <v>8</v>
      </c>
      <c r="F365" s="1" t="s">
        <v>12</v>
      </c>
      <c r="G365" s="1">
        <v>45019</v>
      </c>
      <c r="H365" s="1">
        <v>45021</v>
      </c>
      <c r="I365" s="5">
        <f>VLOOKUP(Tabela1[[#This Row],[Descrição da Demanda]],SLA!$A$1:$B$30,2,FALSE)</f>
        <v>6</v>
      </c>
      <c r="J365" s="2">
        <f ca="1">IF(Tabela1[[#This Row],[Data de Entrega]]="",TODAY()-Tabela1[[#This Row],[Data de Entrada]],Tabela1[[#This Row],[Data de Entrega]]-Tabela1[[#This Row],[Data de Entrada]])</f>
        <v>2</v>
      </c>
      <c r="K365" s="5">
        <f ca="1">IF(Tabela1[[#This Row],[Tempo de Entrega]]&gt;Tabela1[[#This Row],[SLA]],1,0)</f>
        <v>0</v>
      </c>
    </row>
    <row r="366" spans="1:11" x14ac:dyDescent="0.25">
      <c r="A366" s="2">
        <v>418</v>
      </c>
      <c r="B366" s="1" t="s">
        <v>72</v>
      </c>
      <c r="C366" s="1" t="s">
        <v>69</v>
      </c>
      <c r="D366" t="s">
        <v>31</v>
      </c>
      <c r="E366" s="1" t="s">
        <v>8</v>
      </c>
      <c r="F366" s="1" t="s">
        <v>12</v>
      </c>
      <c r="G366" s="1">
        <v>45018</v>
      </c>
      <c r="H366" s="1">
        <v>45021</v>
      </c>
      <c r="I366" s="5">
        <f>VLOOKUP(Tabela1[[#This Row],[Descrição da Demanda]],SLA!$A$1:$B$30,2,FALSE)</f>
        <v>6</v>
      </c>
      <c r="J366" s="2">
        <f ca="1">IF(Tabela1[[#This Row],[Data de Entrega]]="",TODAY()-Tabela1[[#This Row],[Data de Entrada]],Tabela1[[#This Row],[Data de Entrega]]-Tabela1[[#This Row],[Data de Entrada]])</f>
        <v>3</v>
      </c>
      <c r="K366" s="5">
        <f ca="1">IF(Tabela1[[#This Row],[Tempo de Entrega]]&gt;Tabela1[[#This Row],[SLA]],1,0)</f>
        <v>0</v>
      </c>
    </row>
    <row r="367" spans="1:11" x14ac:dyDescent="0.25">
      <c r="A367" s="2">
        <v>419</v>
      </c>
      <c r="B367" s="1" t="s">
        <v>18</v>
      </c>
      <c r="C367" s="1" t="s">
        <v>68</v>
      </c>
      <c r="D367" t="s">
        <v>20</v>
      </c>
      <c r="E367" s="1" t="s">
        <v>7</v>
      </c>
      <c r="F367" s="1" t="s">
        <v>13</v>
      </c>
      <c r="G367" s="1">
        <v>45023</v>
      </c>
      <c r="H367" s="1"/>
      <c r="I367" s="5">
        <f>VLOOKUP(Tabela1[[#This Row],[Descrição da Demanda]],SLA!$A$1:$B$30,2,FALSE)</f>
        <v>6</v>
      </c>
      <c r="J367" s="2">
        <f ca="1">IF(Tabela1[[#This Row],[Data de Entrega]]="",TODAY()-Tabela1[[#This Row],[Data de Entrada]],Tabela1[[#This Row],[Data de Entrega]]-Tabela1[[#This Row],[Data de Entrada]])</f>
        <v>6</v>
      </c>
      <c r="K367" s="5">
        <f ca="1">IF(Tabela1[[#This Row],[Tempo de Entrega]]&gt;Tabela1[[#This Row],[SLA]],1,0)</f>
        <v>0</v>
      </c>
    </row>
    <row r="368" spans="1:11" x14ac:dyDescent="0.25">
      <c r="A368" s="2">
        <v>424</v>
      </c>
      <c r="B368" s="1" t="s">
        <v>71</v>
      </c>
      <c r="C368" s="1" t="s">
        <v>45</v>
      </c>
      <c r="D368" t="s">
        <v>17</v>
      </c>
      <c r="E368" s="1" t="s">
        <v>7</v>
      </c>
      <c r="F368" s="1" t="s">
        <v>13</v>
      </c>
      <c r="G368" s="1">
        <v>45026</v>
      </c>
      <c r="H368" s="1"/>
      <c r="I368" s="5">
        <f>VLOOKUP(Tabela1[[#This Row],[Descrição da Demanda]],SLA!$A$1:$B$30,2,FALSE)</f>
        <v>6</v>
      </c>
      <c r="J368" s="2">
        <f ca="1">IF(Tabela1[[#This Row],[Data de Entrega]]="",TODAY()-Tabela1[[#This Row],[Data de Entrada]],Tabela1[[#This Row],[Data de Entrega]]-Tabela1[[#This Row],[Data de Entrada]])</f>
        <v>3</v>
      </c>
      <c r="K368" s="5">
        <f ca="1">IF(Tabela1[[#This Row],[Tempo de Entrega]]&gt;Tabela1[[#This Row],[SLA]],1,0)</f>
        <v>0</v>
      </c>
    </row>
    <row r="369" spans="1:11" x14ac:dyDescent="0.25">
      <c r="A369" s="2">
        <v>425</v>
      </c>
      <c r="B369" s="1" t="s">
        <v>74</v>
      </c>
      <c r="C369" s="1" t="s">
        <v>68</v>
      </c>
      <c r="D369" t="s">
        <v>32</v>
      </c>
      <c r="E369" s="1" t="s">
        <v>8</v>
      </c>
      <c r="F369" s="1" t="s">
        <v>12</v>
      </c>
      <c r="G369" s="1">
        <v>44966</v>
      </c>
      <c r="H369" s="1">
        <v>44967</v>
      </c>
      <c r="I369" s="5">
        <f>VLOOKUP(Tabela1[[#This Row],[Descrição da Demanda]],SLA!$A$1:$B$30,2,FALSE)</f>
        <v>8</v>
      </c>
      <c r="J369" s="2">
        <f ca="1">IF(Tabela1[[#This Row],[Data de Entrega]]="",TODAY()-Tabela1[[#This Row],[Data de Entrada]],Tabela1[[#This Row],[Data de Entrega]]-Tabela1[[#This Row],[Data de Entrada]])</f>
        <v>1</v>
      </c>
      <c r="K369" s="5">
        <f ca="1">IF(Tabela1[[#This Row],[Tempo de Entrega]]&gt;Tabela1[[#This Row],[SLA]],1,0)</f>
        <v>0</v>
      </c>
    </row>
    <row r="370" spans="1:11" x14ac:dyDescent="0.25">
      <c r="A370" s="2">
        <v>426</v>
      </c>
      <c r="B370" s="1" t="s">
        <v>19</v>
      </c>
      <c r="C370" s="1" t="s">
        <v>68</v>
      </c>
      <c r="D370" t="s">
        <v>24</v>
      </c>
      <c r="E370" s="1" t="s">
        <v>7</v>
      </c>
      <c r="F370" s="1" t="s">
        <v>13</v>
      </c>
      <c r="G370" s="1">
        <v>45025</v>
      </c>
      <c r="H370" s="1"/>
      <c r="I370" s="5">
        <f>VLOOKUP(Tabela1[[#This Row],[Descrição da Demanda]],SLA!$A$1:$B$30,2,FALSE)</f>
        <v>7</v>
      </c>
      <c r="J370" s="2">
        <f ca="1">IF(Tabela1[[#This Row],[Data de Entrega]]="",TODAY()-Tabela1[[#This Row],[Data de Entrada]],Tabela1[[#This Row],[Data de Entrega]]-Tabela1[[#This Row],[Data de Entrada]])</f>
        <v>4</v>
      </c>
      <c r="K370" s="5">
        <f ca="1">IF(Tabela1[[#This Row],[Tempo de Entrega]]&gt;Tabela1[[#This Row],[SLA]],1,0)</f>
        <v>0</v>
      </c>
    </row>
    <row r="371" spans="1:11" x14ac:dyDescent="0.25">
      <c r="A371" s="2">
        <v>427</v>
      </c>
      <c r="B371" s="1" t="s">
        <v>74</v>
      </c>
      <c r="C371" s="1" t="s">
        <v>69</v>
      </c>
      <c r="D371" t="s">
        <v>33</v>
      </c>
      <c r="E371" s="1" t="s">
        <v>8</v>
      </c>
      <c r="F371" s="1" t="s">
        <v>12</v>
      </c>
      <c r="G371" s="1">
        <v>44932</v>
      </c>
      <c r="H371" s="1">
        <v>44936</v>
      </c>
      <c r="I371" s="5">
        <f>VLOOKUP(Tabela1[[#This Row],[Descrição da Demanda]],SLA!$A$1:$B$30,2,FALSE)</f>
        <v>6</v>
      </c>
      <c r="J371" s="2">
        <f ca="1">IF(Tabela1[[#This Row],[Data de Entrega]]="",TODAY()-Tabela1[[#This Row],[Data de Entrada]],Tabela1[[#This Row],[Data de Entrega]]-Tabela1[[#This Row],[Data de Entrada]])</f>
        <v>4</v>
      </c>
      <c r="K371" s="5">
        <f ca="1">IF(Tabela1[[#This Row],[Tempo de Entrega]]&gt;Tabela1[[#This Row],[SLA]],1,0)</f>
        <v>0</v>
      </c>
    </row>
    <row r="372" spans="1:11" x14ac:dyDescent="0.25">
      <c r="A372" s="2">
        <v>428</v>
      </c>
      <c r="B372" s="1" t="s">
        <v>18</v>
      </c>
      <c r="C372" s="1" t="s">
        <v>45</v>
      </c>
      <c r="D372" t="s">
        <v>29</v>
      </c>
      <c r="E372" s="1" t="s">
        <v>8</v>
      </c>
      <c r="F372" s="1" t="s">
        <v>12</v>
      </c>
      <c r="G372" s="1">
        <v>45019</v>
      </c>
      <c r="H372" s="1">
        <v>45019</v>
      </c>
      <c r="I372" s="5">
        <f>VLOOKUP(Tabela1[[#This Row],[Descrição da Demanda]],SLA!$A$1:$B$30,2,FALSE)</f>
        <v>7</v>
      </c>
      <c r="J372" s="2">
        <f ca="1">IF(Tabela1[[#This Row],[Data de Entrega]]="",TODAY()-Tabela1[[#This Row],[Data de Entrada]],Tabela1[[#This Row],[Data de Entrega]]-Tabela1[[#This Row],[Data de Entrada]])</f>
        <v>0</v>
      </c>
      <c r="K372" s="5">
        <f ca="1">IF(Tabela1[[#This Row],[Tempo de Entrega]]&gt;Tabela1[[#This Row],[SLA]],1,0)</f>
        <v>0</v>
      </c>
    </row>
    <row r="373" spans="1:11" x14ac:dyDescent="0.25">
      <c r="A373" s="2">
        <v>429</v>
      </c>
      <c r="B373" s="1" t="s">
        <v>73</v>
      </c>
      <c r="C373" s="1" t="s">
        <v>45</v>
      </c>
      <c r="D373" t="s">
        <v>38</v>
      </c>
      <c r="E373" s="1" t="s">
        <v>6</v>
      </c>
      <c r="F373" s="1" t="s">
        <v>13</v>
      </c>
      <c r="G373" s="1">
        <v>44979</v>
      </c>
      <c r="H373" s="1"/>
      <c r="I373" s="5">
        <f>VLOOKUP(Tabela1[[#This Row],[Descrição da Demanda]],SLA!$A$1:$B$30,2,FALSE)</f>
        <v>6</v>
      </c>
      <c r="J373" s="2">
        <f ca="1">IF(Tabela1[[#This Row],[Data de Entrega]]="",TODAY()-Tabela1[[#This Row],[Data de Entrada]],Tabela1[[#This Row],[Data de Entrega]]-Tabela1[[#This Row],[Data de Entrada]])</f>
        <v>50</v>
      </c>
      <c r="K373" s="5">
        <f ca="1">IF(Tabela1[[#This Row],[Tempo de Entrega]]&gt;Tabela1[[#This Row],[SLA]],1,0)</f>
        <v>1</v>
      </c>
    </row>
    <row r="374" spans="1:11" x14ac:dyDescent="0.25">
      <c r="A374" s="2">
        <v>430</v>
      </c>
      <c r="B374" s="1" t="s">
        <v>73</v>
      </c>
      <c r="C374" s="1" t="s">
        <v>69</v>
      </c>
      <c r="D374" t="s">
        <v>38</v>
      </c>
      <c r="E374" s="1" t="s">
        <v>7</v>
      </c>
      <c r="F374" s="1" t="s">
        <v>13</v>
      </c>
      <c r="G374" s="1">
        <v>45023</v>
      </c>
      <c r="H374" s="1"/>
      <c r="I374" s="5">
        <f>VLOOKUP(Tabela1[[#This Row],[Descrição da Demanda]],SLA!$A$1:$B$30,2,FALSE)</f>
        <v>6</v>
      </c>
      <c r="J374" s="2">
        <f ca="1">IF(Tabela1[[#This Row],[Data de Entrega]]="",TODAY()-Tabela1[[#This Row],[Data de Entrada]],Tabela1[[#This Row],[Data de Entrega]]-Tabela1[[#This Row],[Data de Entrada]])</f>
        <v>6</v>
      </c>
      <c r="K374" s="5">
        <f ca="1">IF(Tabela1[[#This Row],[Tempo de Entrega]]&gt;Tabela1[[#This Row],[SLA]],1,0)</f>
        <v>0</v>
      </c>
    </row>
    <row r="375" spans="1:11" x14ac:dyDescent="0.25">
      <c r="A375" s="2">
        <v>432</v>
      </c>
      <c r="B375" s="1" t="s">
        <v>19</v>
      </c>
      <c r="C375" s="1" t="s">
        <v>76</v>
      </c>
      <c r="D375" t="s">
        <v>43</v>
      </c>
      <c r="E375" s="1" t="s">
        <v>8</v>
      </c>
      <c r="F375" s="1" t="s">
        <v>12</v>
      </c>
      <c r="G375" s="1">
        <v>44930</v>
      </c>
      <c r="H375" s="1">
        <v>44931</v>
      </c>
      <c r="I375" s="5">
        <f>VLOOKUP(Tabela1[[#This Row],[Descrição da Demanda]],SLA!$A$1:$B$30,2,FALSE)</f>
        <v>3</v>
      </c>
      <c r="J375" s="2">
        <f ca="1">IF(Tabela1[[#This Row],[Data de Entrega]]="",TODAY()-Tabela1[[#This Row],[Data de Entrada]],Tabela1[[#This Row],[Data de Entrega]]-Tabela1[[#This Row],[Data de Entrada]])</f>
        <v>1</v>
      </c>
      <c r="K375" s="5">
        <f ca="1">IF(Tabela1[[#This Row],[Tempo de Entrega]]&gt;Tabela1[[#This Row],[SLA]],1,0)</f>
        <v>0</v>
      </c>
    </row>
    <row r="376" spans="1:11" x14ac:dyDescent="0.25">
      <c r="A376" s="2">
        <v>433</v>
      </c>
      <c r="B376" s="1" t="s">
        <v>19</v>
      </c>
      <c r="C376" s="1" t="s">
        <v>70</v>
      </c>
      <c r="D376" t="s">
        <v>31</v>
      </c>
      <c r="E376" s="1" t="s">
        <v>7</v>
      </c>
      <c r="F376" s="1" t="s">
        <v>13</v>
      </c>
      <c r="G376" s="1">
        <v>45026</v>
      </c>
      <c r="H376" s="1"/>
      <c r="I376" s="5">
        <f>VLOOKUP(Tabela1[[#This Row],[Descrição da Demanda]],SLA!$A$1:$B$30,2,FALSE)</f>
        <v>6</v>
      </c>
      <c r="J376" s="2">
        <f ca="1">IF(Tabela1[[#This Row],[Data de Entrega]]="",TODAY()-Tabela1[[#This Row],[Data de Entrada]],Tabela1[[#This Row],[Data de Entrega]]-Tabela1[[#This Row],[Data de Entrada]])</f>
        <v>3</v>
      </c>
      <c r="K376" s="5">
        <f ca="1">IF(Tabela1[[#This Row],[Tempo de Entrega]]&gt;Tabela1[[#This Row],[SLA]],1,0)</f>
        <v>0</v>
      </c>
    </row>
    <row r="377" spans="1:11" x14ac:dyDescent="0.25">
      <c r="A377" s="2">
        <v>434</v>
      </c>
      <c r="B377" s="1" t="s">
        <v>19</v>
      </c>
      <c r="C377" s="1" t="s">
        <v>68</v>
      </c>
      <c r="D377" t="s">
        <v>27</v>
      </c>
      <c r="E377" s="1" t="s">
        <v>8</v>
      </c>
      <c r="F377" s="1" t="s">
        <v>12</v>
      </c>
      <c r="G377" s="1">
        <v>44999</v>
      </c>
      <c r="H377" s="1">
        <v>45002</v>
      </c>
      <c r="I377" s="5">
        <f>VLOOKUP(Tabela1[[#This Row],[Descrição da Demanda]],SLA!$A$1:$B$30,2,FALSE)</f>
        <v>5</v>
      </c>
      <c r="J377" s="2">
        <f ca="1">IF(Tabela1[[#This Row],[Data de Entrega]]="",TODAY()-Tabela1[[#This Row],[Data de Entrada]],Tabela1[[#This Row],[Data de Entrega]]-Tabela1[[#This Row],[Data de Entrada]])</f>
        <v>3</v>
      </c>
      <c r="K377" s="5">
        <f ca="1">IF(Tabela1[[#This Row],[Tempo de Entrega]]&gt;Tabela1[[#This Row],[SLA]],1,0)</f>
        <v>0</v>
      </c>
    </row>
    <row r="378" spans="1:11" x14ac:dyDescent="0.25">
      <c r="A378" s="2">
        <v>435</v>
      </c>
      <c r="B378" s="1" t="s">
        <v>18</v>
      </c>
      <c r="C378" s="1" t="s">
        <v>46</v>
      </c>
      <c r="D378" t="s">
        <v>17</v>
      </c>
      <c r="E378" s="1" t="s">
        <v>8</v>
      </c>
      <c r="F378" s="1" t="s">
        <v>12</v>
      </c>
      <c r="G378" s="1">
        <v>45020</v>
      </c>
      <c r="H378" s="1">
        <v>45021</v>
      </c>
      <c r="I378" s="5">
        <f>VLOOKUP(Tabela1[[#This Row],[Descrição da Demanda]],SLA!$A$1:$B$30,2,FALSE)</f>
        <v>6</v>
      </c>
      <c r="J378" s="2">
        <f ca="1">IF(Tabela1[[#This Row],[Data de Entrega]]="",TODAY()-Tabela1[[#This Row],[Data de Entrada]],Tabela1[[#This Row],[Data de Entrega]]-Tabela1[[#This Row],[Data de Entrada]])</f>
        <v>1</v>
      </c>
      <c r="K378" s="5">
        <f ca="1">IF(Tabela1[[#This Row],[Tempo de Entrega]]&gt;Tabela1[[#This Row],[SLA]],1,0)</f>
        <v>0</v>
      </c>
    </row>
    <row r="379" spans="1:11" x14ac:dyDescent="0.25">
      <c r="A379" s="2">
        <v>436</v>
      </c>
      <c r="B379" s="1" t="s">
        <v>72</v>
      </c>
      <c r="C379" s="1" t="s">
        <v>69</v>
      </c>
      <c r="D379" t="s">
        <v>31</v>
      </c>
      <c r="E379" s="1" t="s">
        <v>8</v>
      </c>
      <c r="F379" s="1" t="s">
        <v>12</v>
      </c>
      <c r="G379" s="1">
        <v>44952</v>
      </c>
      <c r="H379" s="1">
        <v>44953</v>
      </c>
      <c r="I379" s="5">
        <f>VLOOKUP(Tabela1[[#This Row],[Descrição da Demanda]],SLA!$A$1:$B$30,2,FALSE)</f>
        <v>6</v>
      </c>
      <c r="J379" s="2">
        <f ca="1">IF(Tabela1[[#This Row],[Data de Entrega]]="",TODAY()-Tabela1[[#This Row],[Data de Entrada]],Tabela1[[#This Row],[Data de Entrega]]-Tabela1[[#This Row],[Data de Entrada]])</f>
        <v>1</v>
      </c>
      <c r="K379" s="5">
        <f ca="1">IF(Tabela1[[#This Row],[Tempo de Entrega]]&gt;Tabela1[[#This Row],[SLA]],1,0)</f>
        <v>0</v>
      </c>
    </row>
    <row r="380" spans="1:11" x14ac:dyDescent="0.25">
      <c r="A380" s="2">
        <v>437</v>
      </c>
      <c r="B380" s="1" t="s">
        <v>18</v>
      </c>
      <c r="C380" s="1" t="s">
        <v>69</v>
      </c>
      <c r="D380" t="s">
        <v>17</v>
      </c>
      <c r="E380" s="1" t="s">
        <v>8</v>
      </c>
      <c r="F380" s="1" t="s">
        <v>12</v>
      </c>
      <c r="G380" s="1">
        <v>45010</v>
      </c>
      <c r="H380" s="1">
        <v>45017</v>
      </c>
      <c r="I380" s="5">
        <f>VLOOKUP(Tabela1[[#This Row],[Descrição da Demanda]],SLA!$A$1:$B$30,2,FALSE)</f>
        <v>6</v>
      </c>
      <c r="J380" s="2">
        <f ca="1">IF(Tabela1[[#This Row],[Data de Entrega]]="",TODAY()-Tabela1[[#This Row],[Data de Entrada]],Tabela1[[#This Row],[Data de Entrega]]-Tabela1[[#This Row],[Data de Entrada]])</f>
        <v>7</v>
      </c>
      <c r="K380" s="5">
        <f ca="1">IF(Tabela1[[#This Row],[Tempo de Entrega]]&gt;Tabela1[[#This Row],[SLA]],1,0)</f>
        <v>1</v>
      </c>
    </row>
    <row r="381" spans="1:11" x14ac:dyDescent="0.25">
      <c r="A381" s="2">
        <v>438</v>
      </c>
      <c r="B381" s="1" t="s">
        <v>72</v>
      </c>
      <c r="C381" s="1" t="s">
        <v>45</v>
      </c>
      <c r="D381" t="s">
        <v>31</v>
      </c>
      <c r="E381" s="1" t="s">
        <v>8</v>
      </c>
      <c r="F381" s="1" t="s">
        <v>12</v>
      </c>
      <c r="G381" s="1">
        <v>44927</v>
      </c>
      <c r="H381" s="1">
        <v>44929</v>
      </c>
      <c r="I381" s="5">
        <f>VLOOKUP(Tabela1[[#This Row],[Descrição da Demanda]],SLA!$A$1:$B$30,2,FALSE)</f>
        <v>6</v>
      </c>
      <c r="J381" s="2">
        <f ca="1">IF(Tabela1[[#This Row],[Data de Entrega]]="",TODAY()-Tabela1[[#This Row],[Data de Entrada]],Tabela1[[#This Row],[Data de Entrega]]-Tabela1[[#This Row],[Data de Entrada]])</f>
        <v>2</v>
      </c>
      <c r="K381" s="5">
        <f ca="1">IF(Tabela1[[#This Row],[Tempo de Entrega]]&gt;Tabela1[[#This Row],[SLA]],1,0)</f>
        <v>0</v>
      </c>
    </row>
    <row r="382" spans="1:11" x14ac:dyDescent="0.25">
      <c r="A382" s="2">
        <v>439</v>
      </c>
      <c r="B382" s="1" t="s">
        <v>74</v>
      </c>
      <c r="C382" s="1" t="s">
        <v>68</v>
      </c>
      <c r="D382" t="s">
        <v>33</v>
      </c>
      <c r="E382" s="1" t="s">
        <v>8</v>
      </c>
      <c r="F382" s="1" t="s">
        <v>12</v>
      </c>
      <c r="G382" s="1">
        <v>44957</v>
      </c>
      <c r="H382" s="1">
        <v>44959</v>
      </c>
      <c r="I382" s="5">
        <f>VLOOKUP(Tabela1[[#This Row],[Descrição da Demanda]],SLA!$A$1:$B$30,2,FALSE)</f>
        <v>6</v>
      </c>
      <c r="J382" s="2">
        <f ca="1">IF(Tabela1[[#This Row],[Data de Entrega]]="",TODAY()-Tabela1[[#This Row],[Data de Entrada]],Tabela1[[#This Row],[Data de Entrega]]-Tabela1[[#This Row],[Data de Entrada]])</f>
        <v>2</v>
      </c>
      <c r="K382" s="5">
        <f ca="1">IF(Tabela1[[#This Row],[Tempo de Entrega]]&gt;Tabela1[[#This Row],[SLA]],1,0)</f>
        <v>0</v>
      </c>
    </row>
    <row r="383" spans="1:11" x14ac:dyDescent="0.25">
      <c r="A383" s="2">
        <v>440</v>
      </c>
      <c r="B383" s="1" t="s">
        <v>19</v>
      </c>
      <c r="C383" s="1" t="s">
        <v>46</v>
      </c>
      <c r="D383" t="s">
        <v>27</v>
      </c>
      <c r="E383" s="1" t="s">
        <v>8</v>
      </c>
      <c r="F383" s="1" t="s">
        <v>12</v>
      </c>
      <c r="G383" s="1">
        <v>45013</v>
      </c>
      <c r="H383" s="1">
        <v>45017</v>
      </c>
      <c r="I383" s="5">
        <f>VLOOKUP(Tabela1[[#This Row],[Descrição da Demanda]],SLA!$A$1:$B$30,2,FALSE)</f>
        <v>5</v>
      </c>
      <c r="J383" s="2">
        <f ca="1">IF(Tabela1[[#This Row],[Data de Entrega]]="",TODAY()-Tabela1[[#This Row],[Data de Entrada]],Tabela1[[#This Row],[Data de Entrega]]-Tabela1[[#This Row],[Data de Entrada]])</f>
        <v>4</v>
      </c>
      <c r="K383" s="5">
        <f ca="1">IF(Tabela1[[#This Row],[Tempo de Entrega]]&gt;Tabela1[[#This Row],[SLA]],1,0)</f>
        <v>0</v>
      </c>
    </row>
    <row r="384" spans="1:11" x14ac:dyDescent="0.25">
      <c r="A384" s="2">
        <v>441</v>
      </c>
      <c r="B384" s="1" t="s">
        <v>73</v>
      </c>
      <c r="C384" s="1" t="s">
        <v>70</v>
      </c>
      <c r="D384" t="s">
        <v>38</v>
      </c>
      <c r="E384" s="1" t="s">
        <v>8</v>
      </c>
      <c r="F384" s="1" t="s">
        <v>12</v>
      </c>
      <c r="G384" s="1">
        <v>45013</v>
      </c>
      <c r="H384" s="1">
        <v>45017</v>
      </c>
      <c r="I384" s="5">
        <f>VLOOKUP(Tabela1[[#This Row],[Descrição da Demanda]],SLA!$A$1:$B$30,2,FALSE)</f>
        <v>6</v>
      </c>
      <c r="J384" s="2">
        <f ca="1">IF(Tabela1[[#This Row],[Data de Entrega]]="",TODAY()-Tabela1[[#This Row],[Data de Entrada]],Tabela1[[#This Row],[Data de Entrega]]-Tabela1[[#This Row],[Data de Entrada]])</f>
        <v>4</v>
      </c>
      <c r="K384" s="5">
        <f ca="1">IF(Tabela1[[#This Row],[Tempo de Entrega]]&gt;Tabela1[[#This Row],[SLA]],1,0)</f>
        <v>0</v>
      </c>
    </row>
    <row r="385" spans="1:11" x14ac:dyDescent="0.25">
      <c r="A385" s="2">
        <v>442</v>
      </c>
      <c r="B385" s="1" t="s">
        <v>73</v>
      </c>
      <c r="C385" s="1" t="s">
        <v>76</v>
      </c>
      <c r="D385" t="s">
        <v>40</v>
      </c>
      <c r="E385" s="1" t="s">
        <v>8</v>
      </c>
      <c r="F385" s="1" t="s">
        <v>12</v>
      </c>
      <c r="G385" s="1">
        <v>45011</v>
      </c>
      <c r="H385" s="1">
        <v>45017</v>
      </c>
      <c r="I385" s="5">
        <f>VLOOKUP(Tabela1[[#This Row],[Descrição da Demanda]],SLA!$A$1:$B$30,2,FALSE)</f>
        <v>3</v>
      </c>
      <c r="J385" s="2">
        <f ca="1">IF(Tabela1[[#This Row],[Data de Entrega]]="",TODAY()-Tabela1[[#This Row],[Data de Entrada]],Tabela1[[#This Row],[Data de Entrega]]-Tabela1[[#This Row],[Data de Entrada]])</f>
        <v>6</v>
      </c>
      <c r="K385" s="5">
        <f ca="1">IF(Tabela1[[#This Row],[Tempo de Entrega]]&gt;Tabela1[[#This Row],[SLA]],1,0)</f>
        <v>1</v>
      </c>
    </row>
    <row r="386" spans="1:11" x14ac:dyDescent="0.25">
      <c r="A386" s="2">
        <v>443</v>
      </c>
      <c r="B386" s="1" t="s">
        <v>71</v>
      </c>
      <c r="C386" s="1" t="s">
        <v>76</v>
      </c>
      <c r="D386" t="s">
        <v>17</v>
      </c>
      <c r="E386" s="1" t="s">
        <v>8</v>
      </c>
      <c r="F386" s="1" t="s">
        <v>12</v>
      </c>
      <c r="G386" s="1">
        <v>44994</v>
      </c>
      <c r="H386" s="1">
        <v>44996</v>
      </c>
      <c r="I386" s="5">
        <f>VLOOKUP(Tabela1[[#This Row],[Descrição da Demanda]],SLA!$A$1:$B$30,2,FALSE)</f>
        <v>6</v>
      </c>
      <c r="J386" s="2">
        <f ca="1">IF(Tabela1[[#This Row],[Data de Entrega]]="",TODAY()-Tabela1[[#This Row],[Data de Entrada]],Tabela1[[#This Row],[Data de Entrega]]-Tabela1[[#This Row],[Data de Entrada]])</f>
        <v>2</v>
      </c>
      <c r="K386" s="5">
        <f ca="1">IF(Tabela1[[#This Row],[Tempo de Entrega]]&gt;Tabela1[[#This Row],[SLA]],1,0)</f>
        <v>0</v>
      </c>
    </row>
    <row r="387" spans="1:11" x14ac:dyDescent="0.25">
      <c r="A387" s="2">
        <v>444</v>
      </c>
      <c r="B387" s="1" t="s">
        <v>72</v>
      </c>
      <c r="C387" s="1" t="s">
        <v>46</v>
      </c>
      <c r="D387" t="s">
        <v>31</v>
      </c>
      <c r="E387" s="1" t="s">
        <v>8</v>
      </c>
      <c r="F387" s="1" t="s">
        <v>12</v>
      </c>
      <c r="G387" s="1">
        <v>44966</v>
      </c>
      <c r="H387" s="1">
        <v>44969</v>
      </c>
      <c r="I387" s="5">
        <f>VLOOKUP(Tabela1[[#This Row],[Descrição da Demanda]],SLA!$A$1:$B$30,2,FALSE)</f>
        <v>6</v>
      </c>
      <c r="J387" s="2">
        <f ca="1">IF(Tabela1[[#This Row],[Data de Entrega]]="",TODAY()-Tabela1[[#This Row],[Data de Entrada]],Tabela1[[#This Row],[Data de Entrega]]-Tabela1[[#This Row],[Data de Entrada]])</f>
        <v>3</v>
      </c>
      <c r="K387" s="5">
        <f ca="1">IF(Tabela1[[#This Row],[Tempo de Entrega]]&gt;Tabela1[[#This Row],[SLA]],1,0)</f>
        <v>0</v>
      </c>
    </row>
    <row r="388" spans="1:11" x14ac:dyDescent="0.25">
      <c r="A388" s="2">
        <v>445</v>
      </c>
      <c r="B388" s="1" t="s">
        <v>18</v>
      </c>
      <c r="C388" s="1" t="s">
        <v>68</v>
      </c>
      <c r="D388" t="s">
        <v>17</v>
      </c>
      <c r="E388" s="1" t="s">
        <v>8</v>
      </c>
      <c r="F388" s="1" t="s">
        <v>12</v>
      </c>
      <c r="G388" s="1">
        <v>44972</v>
      </c>
      <c r="H388" s="1">
        <v>44978</v>
      </c>
      <c r="I388" s="5">
        <f>VLOOKUP(Tabela1[[#This Row],[Descrição da Demanda]],SLA!$A$1:$B$30,2,FALSE)</f>
        <v>6</v>
      </c>
      <c r="J388" s="2">
        <f ca="1">IF(Tabela1[[#This Row],[Data de Entrega]]="",TODAY()-Tabela1[[#This Row],[Data de Entrada]],Tabela1[[#This Row],[Data de Entrega]]-Tabela1[[#This Row],[Data de Entrada]])</f>
        <v>6</v>
      </c>
      <c r="K388" s="5">
        <f ca="1">IF(Tabela1[[#This Row],[Tempo de Entrega]]&gt;Tabela1[[#This Row],[SLA]],1,0)</f>
        <v>0</v>
      </c>
    </row>
    <row r="389" spans="1:11" x14ac:dyDescent="0.25">
      <c r="A389" s="2">
        <v>446</v>
      </c>
      <c r="B389" s="1" t="s">
        <v>18</v>
      </c>
      <c r="C389" s="1" t="s">
        <v>46</v>
      </c>
      <c r="D389" t="s">
        <v>17</v>
      </c>
      <c r="E389" s="1" t="s">
        <v>8</v>
      </c>
      <c r="F389" s="1" t="s">
        <v>12</v>
      </c>
      <c r="G389" s="1">
        <v>44946</v>
      </c>
      <c r="H389" s="1">
        <v>44949</v>
      </c>
      <c r="I389" s="5">
        <f>VLOOKUP(Tabela1[[#This Row],[Descrição da Demanda]],SLA!$A$1:$B$30,2,FALSE)</f>
        <v>6</v>
      </c>
      <c r="J389" s="2">
        <f ca="1">IF(Tabela1[[#This Row],[Data de Entrega]]="",TODAY()-Tabela1[[#This Row],[Data de Entrada]],Tabela1[[#This Row],[Data de Entrega]]-Tabela1[[#This Row],[Data de Entrada]])</f>
        <v>3</v>
      </c>
      <c r="K389" s="5">
        <f ca="1">IF(Tabela1[[#This Row],[Tempo de Entrega]]&gt;Tabela1[[#This Row],[SLA]],1,0)</f>
        <v>0</v>
      </c>
    </row>
    <row r="390" spans="1:11" x14ac:dyDescent="0.25">
      <c r="A390" s="2">
        <v>447</v>
      </c>
      <c r="B390" s="1" t="s">
        <v>71</v>
      </c>
      <c r="C390" s="1" t="s">
        <v>68</v>
      </c>
      <c r="D390" t="s">
        <v>17</v>
      </c>
      <c r="E390" s="1" t="s">
        <v>8</v>
      </c>
      <c r="F390" s="1" t="s">
        <v>12</v>
      </c>
      <c r="G390" s="1">
        <v>44998</v>
      </c>
      <c r="H390" s="1">
        <v>44999</v>
      </c>
      <c r="I390" s="5">
        <f>VLOOKUP(Tabela1[[#This Row],[Descrição da Demanda]],SLA!$A$1:$B$30,2,FALSE)</f>
        <v>6</v>
      </c>
      <c r="J390" s="2">
        <f ca="1">IF(Tabela1[[#This Row],[Data de Entrega]]="",TODAY()-Tabela1[[#This Row],[Data de Entrada]],Tabela1[[#This Row],[Data de Entrega]]-Tabela1[[#This Row],[Data de Entrada]])</f>
        <v>1</v>
      </c>
      <c r="K390" s="5">
        <f ca="1">IF(Tabela1[[#This Row],[Tempo de Entrega]]&gt;Tabela1[[#This Row],[SLA]],1,0)</f>
        <v>0</v>
      </c>
    </row>
    <row r="391" spans="1:11" x14ac:dyDescent="0.25">
      <c r="A391" s="2">
        <v>448</v>
      </c>
      <c r="B391" s="1" t="s">
        <v>18</v>
      </c>
      <c r="C391" s="1" t="s">
        <v>45</v>
      </c>
      <c r="D391" t="s">
        <v>17</v>
      </c>
      <c r="E391" s="1" t="s">
        <v>8</v>
      </c>
      <c r="F391" s="1" t="s">
        <v>12</v>
      </c>
      <c r="G391" s="1">
        <v>45007</v>
      </c>
      <c r="H391" s="1">
        <v>45013</v>
      </c>
      <c r="I391" s="5">
        <f>VLOOKUP(Tabela1[[#This Row],[Descrição da Demanda]],SLA!$A$1:$B$30,2,FALSE)</f>
        <v>6</v>
      </c>
      <c r="J391" s="2">
        <f ca="1">IF(Tabela1[[#This Row],[Data de Entrega]]="",TODAY()-Tabela1[[#This Row],[Data de Entrada]],Tabela1[[#This Row],[Data de Entrega]]-Tabela1[[#This Row],[Data de Entrada]])</f>
        <v>6</v>
      </c>
      <c r="K391" s="5">
        <f ca="1">IF(Tabela1[[#This Row],[Tempo de Entrega]]&gt;Tabela1[[#This Row],[SLA]],1,0)</f>
        <v>0</v>
      </c>
    </row>
    <row r="392" spans="1:11" x14ac:dyDescent="0.25">
      <c r="A392" s="2">
        <v>449</v>
      </c>
      <c r="B392" s="1" t="s">
        <v>72</v>
      </c>
      <c r="C392" s="1" t="s">
        <v>76</v>
      </c>
      <c r="D392" t="s">
        <v>31</v>
      </c>
      <c r="E392" s="1" t="s">
        <v>8</v>
      </c>
      <c r="F392" s="1" t="s">
        <v>12</v>
      </c>
      <c r="G392" s="1">
        <v>44976</v>
      </c>
      <c r="H392" s="1">
        <v>44979</v>
      </c>
      <c r="I392" s="5">
        <f>VLOOKUP(Tabela1[[#This Row],[Descrição da Demanda]],SLA!$A$1:$B$30,2,FALSE)</f>
        <v>6</v>
      </c>
      <c r="J392" s="2">
        <f ca="1">IF(Tabela1[[#This Row],[Data de Entrega]]="",TODAY()-Tabela1[[#This Row],[Data de Entrada]],Tabela1[[#This Row],[Data de Entrega]]-Tabela1[[#This Row],[Data de Entrada]])</f>
        <v>3</v>
      </c>
      <c r="K392" s="5">
        <f ca="1">IF(Tabela1[[#This Row],[Tempo de Entrega]]&gt;Tabela1[[#This Row],[SLA]],1,0)</f>
        <v>0</v>
      </c>
    </row>
    <row r="393" spans="1:11" x14ac:dyDescent="0.25">
      <c r="A393" s="2">
        <v>450</v>
      </c>
      <c r="B393" s="1" t="s">
        <v>19</v>
      </c>
      <c r="C393" s="1" t="s">
        <v>69</v>
      </c>
      <c r="D393" t="s">
        <v>29</v>
      </c>
      <c r="E393" s="1" t="s">
        <v>8</v>
      </c>
      <c r="F393" s="1" t="s">
        <v>12</v>
      </c>
      <c r="G393" s="1">
        <v>44944</v>
      </c>
      <c r="H393" s="1">
        <v>44953</v>
      </c>
      <c r="I393" s="5">
        <f>VLOOKUP(Tabela1[[#This Row],[Descrição da Demanda]],SLA!$A$1:$B$30,2,FALSE)</f>
        <v>7</v>
      </c>
      <c r="J393" s="2">
        <f ca="1">IF(Tabela1[[#This Row],[Data de Entrega]]="",TODAY()-Tabela1[[#This Row],[Data de Entrada]],Tabela1[[#This Row],[Data de Entrega]]-Tabela1[[#This Row],[Data de Entrada]])</f>
        <v>9</v>
      </c>
      <c r="K393" s="5">
        <f ca="1">IF(Tabela1[[#This Row],[Tempo de Entrega]]&gt;Tabela1[[#This Row],[SLA]],1,0)</f>
        <v>1</v>
      </c>
    </row>
    <row r="394" spans="1:11" x14ac:dyDescent="0.25">
      <c r="A394" s="2">
        <v>451</v>
      </c>
      <c r="B394" s="1" t="s">
        <v>74</v>
      </c>
      <c r="C394" s="1" t="s">
        <v>46</v>
      </c>
      <c r="D394" t="s">
        <v>30</v>
      </c>
      <c r="E394" s="1" t="s">
        <v>8</v>
      </c>
      <c r="F394" s="1" t="s">
        <v>12</v>
      </c>
      <c r="G394" s="1">
        <v>45002</v>
      </c>
      <c r="H394" s="1">
        <v>45009</v>
      </c>
      <c r="I394" s="5">
        <f>VLOOKUP(Tabela1[[#This Row],[Descrição da Demanda]],SLA!$A$1:$B$30,2,FALSE)</f>
        <v>7</v>
      </c>
      <c r="J394" s="2">
        <f ca="1">IF(Tabela1[[#This Row],[Data de Entrega]]="",TODAY()-Tabela1[[#This Row],[Data de Entrada]],Tabela1[[#This Row],[Data de Entrega]]-Tabela1[[#This Row],[Data de Entrada]])</f>
        <v>7</v>
      </c>
      <c r="K394" s="5">
        <f ca="1">IF(Tabela1[[#This Row],[Tempo de Entrega]]&gt;Tabela1[[#This Row],[SLA]],1,0)</f>
        <v>0</v>
      </c>
    </row>
    <row r="395" spans="1:11" x14ac:dyDescent="0.25">
      <c r="A395" s="2">
        <v>452</v>
      </c>
      <c r="B395" s="1" t="s">
        <v>18</v>
      </c>
      <c r="C395" s="1" t="s">
        <v>69</v>
      </c>
      <c r="D395" t="s">
        <v>20</v>
      </c>
      <c r="E395" s="1" t="s">
        <v>8</v>
      </c>
      <c r="F395" s="1" t="s">
        <v>12</v>
      </c>
      <c r="G395" s="1">
        <v>44970</v>
      </c>
      <c r="H395" s="1">
        <v>44979</v>
      </c>
      <c r="I395" s="5">
        <f>VLOOKUP(Tabela1[[#This Row],[Descrição da Demanda]],SLA!$A$1:$B$30,2,FALSE)</f>
        <v>6</v>
      </c>
      <c r="J395" s="2">
        <f ca="1">IF(Tabela1[[#This Row],[Data de Entrega]]="",TODAY()-Tabela1[[#This Row],[Data de Entrada]],Tabela1[[#This Row],[Data de Entrega]]-Tabela1[[#This Row],[Data de Entrada]])</f>
        <v>9</v>
      </c>
      <c r="K395" s="5">
        <f ca="1">IF(Tabela1[[#This Row],[Tempo de Entrega]]&gt;Tabela1[[#This Row],[SLA]],1,0)</f>
        <v>1</v>
      </c>
    </row>
    <row r="396" spans="1:11" x14ac:dyDescent="0.25">
      <c r="A396" s="2">
        <v>453</v>
      </c>
      <c r="B396" s="1" t="s">
        <v>18</v>
      </c>
      <c r="C396" s="1" t="s">
        <v>45</v>
      </c>
      <c r="D396" t="s">
        <v>22</v>
      </c>
      <c r="E396" s="1" t="s">
        <v>8</v>
      </c>
      <c r="F396" s="1" t="s">
        <v>12</v>
      </c>
      <c r="G396" s="1">
        <v>44927</v>
      </c>
      <c r="H396" s="1">
        <v>44934</v>
      </c>
      <c r="I396" s="5">
        <f>VLOOKUP(Tabela1[[#This Row],[Descrição da Demanda]],SLA!$A$1:$B$30,2,FALSE)</f>
        <v>6</v>
      </c>
      <c r="J396" s="2">
        <f ca="1">IF(Tabela1[[#This Row],[Data de Entrega]]="",TODAY()-Tabela1[[#This Row],[Data de Entrada]],Tabela1[[#This Row],[Data de Entrega]]-Tabela1[[#This Row],[Data de Entrada]])</f>
        <v>7</v>
      </c>
      <c r="K396" s="5">
        <f ca="1">IF(Tabela1[[#This Row],[Tempo de Entrega]]&gt;Tabela1[[#This Row],[SLA]],1,0)</f>
        <v>1</v>
      </c>
    </row>
    <row r="397" spans="1:11" x14ac:dyDescent="0.25">
      <c r="A397" s="2">
        <v>454</v>
      </c>
      <c r="B397" s="1" t="s">
        <v>18</v>
      </c>
      <c r="C397" s="1" t="s">
        <v>70</v>
      </c>
      <c r="D397" t="s">
        <v>21</v>
      </c>
      <c r="E397" s="1" t="s">
        <v>8</v>
      </c>
      <c r="F397" s="1" t="s">
        <v>12</v>
      </c>
      <c r="G397" s="1">
        <v>44959</v>
      </c>
      <c r="H397" s="1">
        <v>44960</v>
      </c>
      <c r="I397" s="5">
        <f>VLOOKUP(Tabela1[[#This Row],[Descrição da Demanda]],SLA!$A$1:$B$30,2,FALSE)</f>
        <v>6</v>
      </c>
      <c r="J397" s="2">
        <f ca="1">IF(Tabela1[[#This Row],[Data de Entrega]]="",TODAY()-Tabela1[[#This Row],[Data de Entrada]],Tabela1[[#This Row],[Data de Entrega]]-Tabela1[[#This Row],[Data de Entrada]])</f>
        <v>1</v>
      </c>
      <c r="K397" s="5">
        <f ca="1">IF(Tabela1[[#This Row],[Tempo de Entrega]]&gt;Tabela1[[#This Row],[SLA]],1,0)</f>
        <v>0</v>
      </c>
    </row>
    <row r="398" spans="1:11" x14ac:dyDescent="0.25">
      <c r="A398" s="2">
        <v>455</v>
      </c>
      <c r="B398" s="1" t="s">
        <v>75</v>
      </c>
      <c r="C398" s="1" t="s">
        <v>69</v>
      </c>
      <c r="D398" t="s">
        <v>23</v>
      </c>
      <c r="E398" s="1" t="s">
        <v>8</v>
      </c>
      <c r="F398" s="1" t="s">
        <v>12</v>
      </c>
      <c r="G398" s="1">
        <v>44944</v>
      </c>
      <c r="H398" s="1">
        <v>44947</v>
      </c>
      <c r="I398" s="5">
        <f>VLOOKUP(Tabela1[[#This Row],[Descrição da Demanda]],SLA!$A$1:$B$30,2,FALSE)</f>
        <v>8</v>
      </c>
      <c r="J398" s="2">
        <f ca="1">IF(Tabela1[[#This Row],[Data de Entrega]]="",TODAY()-Tabela1[[#This Row],[Data de Entrada]],Tabela1[[#This Row],[Data de Entrega]]-Tabela1[[#This Row],[Data de Entrada]])</f>
        <v>3</v>
      </c>
      <c r="K398" s="5">
        <f ca="1">IF(Tabela1[[#This Row],[Tempo de Entrega]]&gt;Tabela1[[#This Row],[SLA]],1,0)</f>
        <v>0</v>
      </c>
    </row>
    <row r="399" spans="1:11" x14ac:dyDescent="0.25">
      <c r="A399" s="2">
        <v>456</v>
      </c>
      <c r="B399" s="1" t="s">
        <v>71</v>
      </c>
      <c r="C399" s="1" t="s">
        <v>45</v>
      </c>
      <c r="D399" t="s">
        <v>3</v>
      </c>
      <c r="E399" s="1" t="s">
        <v>8</v>
      </c>
      <c r="F399" s="1" t="s">
        <v>12</v>
      </c>
      <c r="G399" s="1">
        <v>44948</v>
      </c>
      <c r="H399" s="1">
        <v>44954</v>
      </c>
      <c r="I399" s="5">
        <f>VLOOKUP(Tabela1[[#This Row],[Descrição da Demanda]],SLA!$A$1:$B$30,2,FALSE)</f>
        <v>6</v>
      </c>
      <c r="J399" s="2">
        <f ca="1">IF(Tabela1[[#This Row],[Data de Entrega]]="",TODAY()-Tabela1[[#This Row],[Data de Entrada]],Tabela1[[#This Row],[Data de Entrega]]-Tabela1[[#This Row],[Data de Entrada]])</f>
        <v>6</v>
      </c>
      <c r="K399" s="5">
        <f ca="1">IF(Tabela1[[#This Row],[Tempo de Entrega]]&gt;Tabela1[[#This Row],[SLA]],1,0)</f>
        <v>0</v>
      </c>
    </row>
    <row r="400" spans="1:11" x14ac:dyDescent="0.25">
      <c r="A400" s="2">
        <v>457</v>
      </c>
      <c r="B400" s="1" t="s">
        <v>72</v>
      </c>
      <c r="C400" s="1" t="s">
        <v>76</v>
      </c>
      <c r="D400" t="s">
        <v>31</v>
      </c>
      <c r="E400" s="1" t="s">
        <v>8</v>
      </c>
      <c r="F400" s="1" t="s">
        <v>12</v>
      </c>
      <c r="G400" s="1">
        <v>44949</v>
      </c>
      <c r="H400" s="1">
        <v>44954</v>
      </c>
      <c r="I400" s="5">
        <f>VLOOKUP(Tabela1[[#This Row],[Descrição da Demanda]],SLA!$A$1:$B$30,2,FALSE)</f>
        <v>6</v>
      </c>
      <c r="J400" s="2">
        <f ca="1">IF(Tabela1[[#This Row],[Data de Entrega]]="",TODAY()-Tabela1[[#This Row],[Data de Entrada]],Tabela1[[#This Row],[Data de Entrega]]-Tabela1[[#This Row],[Data de Entrada]])</f>
        <v>5</v>
      </c>
      <c r="K400" s="5">
        <f ca="1">IF(Tabela1[[#This Row],[Tempo de Entrega]]&gt;Tabela1[[#This Row],[SLA]],1,0)</f>
        <v>0</v>
      </c>
    </row>
    <row r="401" spans="1:11" x14ac:dyDescent="0.25">
      <c r="A401" s="2">
        <v>458</v>
      </c>
      <c r="B401" s="1" t="s">
        <v>74</v>
      </c>
      <c r="C401" s="1" t="s">
        <v>76</v>
      </c>
      <c r="D401" t="s">
        <v>32</v>
      </c>
      <c r="E401" s="1" t="s">
        <v>8</v>
      </c>
      <c r="F401" s="1" t="s">
        <v>12</v>
      </c>
      <c r="G401" s="1">
        <v>45003</v>
      </c>
      <c r="H401" s="1">
        <v>45006</v>
      </c>
      <c r="I401" s="5">
        <f>VLOOKUP(Tabela1[[#This Row],[Descrição da Demanda]],SLA!$A$1:$B$30,2,FALSE)</f>
        <v>8</v>
      </c>
      <c r="J401" s="2">
        <f ca="1">IF(Tabela1[[#This Row],[Data de Entrega]]="",TODAY()-Tabela1[[#This Row],[Data de Entrada]],Tabela1[[#This Row],[Data de Entrega]]-Tabela1[[#This Row],[Data de Entrada]])</f>
        <v>3</v>
      </c>
      <c r="K401" s="5">
        <f ca="1">IF(Tabela1[[#This Row],[Tempo de Entrega]]&gt;Tabela1[[#This Row],[SLA]],1,0)</f>
        <v>0</v>
      </c>
    </row>
    <row r="402" spans="1:11" x14ac:dyDescent="0.25">
      <c r="A402" s="2">
        <v>459</v>
      </c>
      <c r="B402" s="1" t="s">
        <v>19</v>
      </c>
      <c r="C402" s="1" t="s">
        <v>68</v>
      </c>
      <c r="D402" t="s">
        <v>24</v>
      </c>
      <c r="E402" s="1" t="s">
        <v>8</v>
      </c>
      <c r="F402" s="1" t="s">
        <v>12</v>
      </c>
      <c r="G402" s="1">
        <v>44965</v>
      </c>
      <c r="H402" s="1">
        <v>44967</v>
      </c>
      <c r="I402" s="5">
        <f>VLOOKUP(Tabela1[[#This Row],[Descrição da Demanda]],SLA!$A$1:$B$30,2,FALSE)</f>
        <v>7</v>
      </c>
      <c r="J402" s="2">
        <f ca="1">IF(Tabela1[[#This Row],[Data de Entrega]]="",TODAY()-Tabela1[[#This Row],[Data de Entrada]],Tabela1[[#This Row],[Data de Entrega]]-Tabela1[[#This Row],[Data de Entrada]])</f>
        <v>2</v>
      </c>
      <c r="K402" s="5">
        <f ca="1">IF(Tabela1[[#This Row],[Tempo de Entrega]]&gt;Tabela1[[#This Row],[SLA]],1,0)</f>
        <v>0</v>
      </c>
    </row>
    <row r="403" spans="1:11" x14ac:dyDescent="0.25">
      <c r="A403" s="2">
        <v>460</v>
      </c>
      <c r="B403" s="1" t="s">
        <v>74</v>
      </c>
      <c r="C403" s="1" t="s">
        <v>70</v>
      </c>
      <c r="D403" t="s">
        <v>33</v>
      </c>
      <c r="E403" s="1" t="s">
        <v>7</v>
      </c>
      <c r="F403" s="1" t="s">
        <v>13</v>
      </c>
      <c r="G403" s="1">
        <v>45022</v>
      </c>
      <c r="H403" s="1"/>
      <c r="I403" s="5">
        <f>VLOOKUP(Tabela1[[#This Row],[Descrição da Demanda]],SLA!$A$1:$B$30,2,FALSE)</f>
        <v>6</v>
      </c>
      <c r="J403" s="2">
        <f ca="1">IF(Tabela1[[#This Row],[Data de Entrega]]="",TODAY()-Tabela1[[#This Row],[Data de Entrada]],Tabela1[[#This Row],[Data de Entrega]]-Tabela1[[#This Row],[Data de Entrada]])</f>
        <v>7</v>
      </c>
      <c r="K403" s="5">
        <f ca="1">IF(Tabela1[[#This Row],[Tempo de Entrega]]&gt;Tabela1[[#This Row],[SLA]],1,0)</f>
        <v>1</v>
      </c>
    </row>
    <row r="404" spans="1:11" x14ac:dyDescent="0.25">
      <c r="A404" s="2">
        <v>461</v>
      </c>
      <c r="B404" s="1" t="s">
        <v>18</v>
      </c>
      <c r="C404" s="1" t="s">
        <v>68</v>
      </c>
      <c r="D404" t="s">
        <v>17</v>
      </c>
      <c r="E404" s="1" t="s">
        <v>6</v>
      </c>
      <c r="F404" s="1" t="s">
        <v>13</v>
      </c>
      <c r="G404" s="1">
        <v>45018</v>
      </c>
      <c r="H404" s="1"/>
      <c r="I404" s="5">
        <f>VLOOKUP(Tabela1[[#This Row],[Descrição da Demanda]],SLA!$A$1:$B$30,2,FALSE)</f>
        <v>6</v>
      </c>
      <c r="J404" s="2">
        <f ca="1">IF(Tabela1[[#This Row],[Data de Entrega]]="",TODAY()-Tabela1[[#This Row],[Data de Entrada]],Tabela1[[#This Row],[Data de Entrega]]-Tabela1[[#This Row],[Data de Entrada]])</f>
        <v>11</v>
      </c>
      <c r="K404" s="5">
        <f ca="1">IF(Tabela1[[#This Row],[Tempo de Entrega]]&gt;Tabela1[[#This Row],[SLA]],1,0)</f>
        <v>1</v>
      </c>
    </row>
    <row r="405" spans="1:11" x14ac:dyDescent="0.25">
      <c r="A405" s="2">
        <v>462</v>
      </c>
      <c r="B405" s="1" t="s">
        <v>73</v>
      </c>
      <c r="C405" s="1" t="s">
        <v>45</v>
      </c>
      <c r="D405" t="s">
        <v>40</v>
      </c>
      <c r="E405" s="1" t="s">
        <v>6</v>
      </c>
      <c r="F405" s="1" t="s">
        <v>13</v>
      </c>
      <c r="G405" s="1">
        <v>44963</v>
      </c>
      <c r="H405" s="1"/>
      <c r="I405" s="5">
        <f>VLOOKUP(Tabela1[[#This Row],[Descrição da Demanda]],SLA!$A$1:$B$30,2,FALSE)</f>
        <v>3</v>
      </c>
      <c r="J405" s="2">
        <f ca="1">IF(Tabela1[[#This Row],[Data de Entrega]]="",TODAY()-Tabela1[[#This Row],[Data de Entrada]],Tabela1[[#This Row],[Data de Entrega]]-Tabela1[[#This Row],[Data de Entrada]])</f>
        <v>66</v>
      </c>
      <c r="K405" s="5">
        <f ca="1">IF(Tabela1[[#This Row],[Tempo de Entrega]]&gt;Tabela1[[#This Row],[SLA]],1,0)</f>
        <v>1</v>
      </c>
    </row>
    <row r="406" spans="1:11" x14ac:dyDescent="0.25">
      <c r="A406" s="2">
        <v>463</v>
      </c>
      <c r="B406" s="1" t="s">
        <v>73</v>
      </c>
      <c r="C406" s="1" t="s">
        <v>70</v>
      </c>
      <c r="D406" t="s">
        <v>39</v>
      </c>
      <c r="E406" s="1" t="s">
        <v>7</v>
      </c>
      <c r="F406" s="1" t="s">
        <v>13</v>
      </c>
      <c r="G406" s="1">
        <v>45017</v>
      </c>
      <c r="H406" s="1"/>
      <c r="I406" s="5">
        <f>VLOOKUP(Tabela1[[#This Row],[Descrição da Demanda]],SLA!$A$1:$B$30,2,FALSE)</f>
        <v>6</v>
      </c>
      <c r="J406" s="2">
        <f ca="1">IF(Tabela1[[#This Row],[Data de Entrega]]="",TODAY()-Tabela1[[#This Row],[Data de Entrada]],Tabela1[[#This Row],[Data de Entrega]]-Tabela1[[#This Row],[Data de Entrada]])</f>
        <v>12</v>
      </c>
      <c r="K406" s="5">
        <f ca="1">IF(Tabela1[[#This Row],[Tempo de Entrega]]&gt;Tabela1[[#This Row],[SLA]],1,0)</f>
        <v>1</v>
      </c>
    </row>
    <row r="407" spans="1:11" x14ac:dyDescent="0.25">
      <c r="A407" s="2">
        <v>464</v>
      </c>
      <c r="B407" s="1" t="s">
        <v>19</v>
      </c>
      <c r="C407" s="1" t="s">
        <v>45</v>
      </c>
      <c r="D407" t="s">
        <v>17</v>
      </c>
      <c r="E407" s="1" t="s">
        <v>6</v>
      </c>
      <c r="F407" s="1" t="s">
        <v>13</v>
      </c>
      <c r="G407" s="1">
        <v>45022</v>
      </c>
      <c r="H407" s="1"/>
      <c r="I407" s="5">
        <f>VLOOKUP(Tabela1[[#This Row],[Descrição da Demanda]],SLA!$A$1:$B$30,2,FALSE)</f>
        <v>6</v>
      </c>
      <c r="J407" s="2">
        <f ca="1">IF(Tabela1[[#This Row],[Data de Entrega]]="",TODAY()-Tabela1[[#This Row],[Data de Entrada]],Tabela1[[#This Row],[Data de Entrega]]-Tabela1[[#This Row],[Data de Entrada]])</f>
        <v>7</v>
      </c>
      <c r="K407" s="5">
        <f ca="1">IF(Tabela1[[#This Row],[Tempo de Entrega]]&gt;Tabela1[[#This Row],[SLA]],1,0)</f>
        <v>1</v>
      </c>
    </row>
    <row r="408" spans="1:11" x14ac:dyDescent="0.25">
      <c r="A408" s="2">
        <v>465</v>
      </c>
      <c r="B408" s="1" t="s">
        <v>74</v>
      </c>
      <c r="C408" s="1" t="s">
        <v>46</v>
      </c>
      <c r="D408" t="s">
        <v>9</v>
      </c>
      <c r="E408" s="1" t="s">
        <v>8</v>
      </c>
      <c r="F408" s="1" t="s">
        <v>12</v>
      </c>
      <c r="G408" s="1">
        <v>44978</v>
      </c>
      <c r="H408" s="1">
        <v>44986</v>
      </c>
      <c r="I408" s="5">
        <f>VLOOKUP(Tabela1[[#This Row],[Descrição da Demanda]],SLA!$A$1:$B$30,2,FALSE)</f>
        <v>6</v>
      </c>
      <c r="J408" s="2">
        <f ca="1">IF(Tabela1[[#This Row],[Data de Entrega]]="",TODAY()-Tabela1[[#This Row],[Data de Entrada]],Tabela1[[#This Row],[Data de Entrega]]-Tabela1[[#This Row],[Data de Entrada]])</f>
        <v>8</v>
      </c>
      <c r="K408" s="5">
        <f ca="1">IF(Tabela1[[#This Row],[Tempo de Entrega]]&gt;Tabela1[[#This Row],[SLA]],1,0)</f>
        <v>1</v>
      </c>
    </row>
    <row r="409" spans="1:11" x14ac:dyDescent="0.25">
      <c r="A409" s="2">
        <v>466</v>
      </c>
      <c r="B409" s="1" t="s">
        <v>19</v>
      </c>
      <c r="C409" s="1" t="s">
        <v>68</v>
      </c>
      <c r="D409" t="s">
        <v>43</v>
      </c>
      <c r="E409" s="1" t="s">
        <v>8</v>
      </c>
      <c r="F409" s="1" t="s">
        <v>12</v>
      </c>
      <c r="G409" s="1">
        <v>45017</v>
      </c>
      <c r="H409" s="1">
        <v>45017</v>
      </c>
      <c r="I409" s="5">
        <f>VLOOKUP(Tabela1[[#This Row],[Descrição da Demanda]],SLA!$A$1:$B$30,2,FALSE)</f>
        <v>3</v>
      </c>
      <c r="J409" s="2">
        <f ca="1">IF(Tabela1[[#This Row],[Data de Entrega]]="",TODAY()-Tabela1[[#This Row],[Data de Entrada]],Tabela1[[#This Row],[Data de Entrega]]-Tabela1[[#This Row],[Data de Entrada]])</f>
        <v>0</v>
      </c>
      <c r="K409" s="5">
        <f ca="1">IF(Tabela1[[#This Row],[Tempo de Entrega]]&gt;Tabela1[[#This Row],[SLA]],1,0)</f>
        <v>0</v>
      </c>
    </row>
    <row r="410" spans="1:11" x14ac:dyDescent="0.25">
      <c r="A410" s="2">
        <v>469</v>
      </c>
      <c r="B410" s="1" t="s">
        <v>72</v>
      </c>
      <c r="C410" s="1" t="s">
        <v>76</v>
      </c>
      <c r="D410" t="s">
        <v>31</v>
      </c>
      <c r="E410" s="1" t="s">
        <v>8</v>
      </c>
      <c r="F410" s="1" t="s">
        <v>12</v>
      </c>
      <c r="G410" s="1">
        <v>45025</v>
      </c>
      <c r="H410" s="1">
        <v>45025</v>
      </c>
      <c r="I410" s="5">
        <f>VLOOKUP(Tabela1[[#This Row],[Descrição da Demanda]],SLA!$A$1:$B$30,2,FALSE)</f>
        <v>6</v>
      </c>
      <c r="J410" s="2">
        <f ca="1">IF(Tabela1[[#This Row],[Data de Entrega]]="",TODAY()-Tabela1[[#This Row],[Data de Entrada]],Tabela1[[#This Row],[Data de Entrega]]-Tabela1[[#This Row],[Data de Entrada]])</f>
        <v>0</v>
      </c>
      <c r="K410" s="5">
        <f ca="1">IF(Tabela1[[#This Row],[Tempo de Entrega]]&gt;Tabela1[[#This Row],[SLA]],1,0)</f>
        <v>0</v>
      </c>
    </row>
    <row r="411" spans="1:11" x14ac:dyDescent="0.25">
      <c r="A411" s="2">
        <v>474</v>
      </c>
      <c r="B411" s="1" t="s">
        <v>74</v>
      </c>
      <c r="C411" s="1" t="s">
        <v>69</v>
      </c>
      <c r="D411" t="s">
        <v>28</v>
      </c>
      <c r="E411" s="1" t="s">
        <v>8</v>
      </c>
      <c r="F411" s="1" t="s">
        <v>12</v>
      </c>
      <c r="G411" s="1">
        <v>45017</v>
      </c>
      <c r="H411" s="1">
        <v>45017</v>
      </c>
      <c r="I411" s="5">
        <f>VLOOKUP(Tabela1[[#This Row],[Descrição da Demanda]],SLA!$A$1:$B$30,2,FALSE)</f>
        <v>6</v>
      </c>
      <c r="J411" s="2">
        <f ca="1">IF(Tabela1[[#This Row],[Data de Entrega]]="",TODAY()-Tabela1[[#This Row],[Data de Entrada]],Tabela1[[#This Row],[Data de Entrega]]-Tabela1[[#This Row],[Data de Entrada]])</f>
        <v>0</v>
      </c>
      <c r="K411" s="5">
        <f ca="1">IF(Tabela1[[#This Row],[Tempo de Entrega]]&gt;Tabela1[[#This Row],[SLA]],1,0)</f>
        <v>0</v>
      </c>
    </row>
    <row r="412" spans="1:11" x14ac:dyDescent="0.25">
      <c r="A412" s="2">
        <v>478</v>
      </c>
      <c r="B412" s="1" t="s">
        <v>18</v>
      </c>
      <c r="C412" s="1" t="s">
        <v>76</v>
      </c>
      <c r="D412" t="s">
        <v>22</v>
      </c>
      <c r="E412" s="1" t="s">
        <v>8</v>
      </c>
      <c r="F412" s="1" t="s">
        <v>12</v>
      </c>
      <c r="G412" s="1">
        <v>44939</v>
      </c>
      <c r="H412" s="1">
        <v>44944</v>
      </c>
      <c r="I412" s="5">
        <f>VLOOKUP(Tabela1[[#This Row],[Descrição da Demanda]],SLA!$A$1:$B$30,2,FALSE)</f>
        <v>6</v>
      </c>
      <c r="J412" s="2">
        <f ca="1">IF(Tabela1[[#This Row],[Data de Entrega]]="",TODAY()-Tabela1[[#This Row],[Data de Entrada]],Tabela1[[#This Row],[Data de Entrega]]-Tabela1[[#This Row],[Data de Entrada]])</f>
        <v>5</v>
      </c>
      <c r="K412" s="5">
        <f ca="1">IF(Tabela1[[#This Row],[Tempo de Entrega]]&gt;Tabela1[[#This Row],[SLA]],1,0)</f>
        <v>0</v>
      </c>
    </row>
    <row r="413" spans="1:11" x14ac:dyDescent="0.25">
      <c r="A413" s="2">
        <v>479</v>
      </c>
      <c r="B413" s="1" t="s">
        <v>18</v>
      </c>
      <c r="C413" s="1" t="s">
        <v>70</v>
      </c>
      <c r="D413" t="s">
        <v>21</v>
      </c>
      <c r="E413" s="1" t="s">
        <v>8</v>
      </c>
      <c r="F413" s="1" t="s">
        <v>12</v>
      </c>
      <c r="G413" s="1">
        <v>44989</v>
      </c>
      <c r="H413" s="1">
        <v>44998</v>
      </c>
      <c r="I413" s="5">
        <f>VLOOKUP(Tabela1[[#This Row],[Descrição da Demanda]],SLA!$A$1:$B$30,2,FALSE)</f>
        <v>6</v>
      </c>
      <c r="J413" s="2">
        <f ca="1">IF(Tabela1[[#This Row],[Data de Entrega]]="",TODAY()-Tabela1[[#This Row],[Data de Entrada]],Tabela1[[#This Row],[Data de Entrega]]-Tabela1[[#This Row],[Data de Entrada]])</f>
        <v>9</v>
      </c>
      <c r="K413" s="5">
        <f ca="1">IF(Tabela1[[#This Row],[Tempo de Entrega]]&gt;Tabela1[[#This Row],[SLA]],1,0)</f>
        <v>1</v>
      </c>
    </row>
    <row r="414" spans="1:11" x14ac:dyDescent="0.25">
      <c r="A414" s="2">
        <v>480</v>
      </c>
      <c r="B414" s="1" t="s">
        <v>75</v>
      </c>
      <c r="C414" s="1" t="s">
        <v>70</v>
      </c>
      <c r="D414" t="s">
        <v>23</v>
      </c>
      <c r="E414" s="1" t="s">
        <v>8</v>
      </c>
      <c r="F414" s="1" t="s">
        <v>12</v>
      </c>
      <c r="G414" s="1">
        <v>44937</v>
      </c>
      <c r="H414" s="1">
        <v>44941</v>
      </c>
      <c r="I414" s="5">
        <f>VLOOKUP(Tabela1[[#This Row],[Descrição da Demanda]],SLA!$A$1:$B$30,2,FALSE)</f>
        <v>8</v>
      </c>
      <c r="J414" s="2">
        <f ca="1">IF(Tabela1[[#This Row],[Data de Entrega]]="",TODAY()-Tabela1[[#This Row],[Data de Entrada]],Tabela1[[#This Row],[Data de Entrega]]-Tabela1[[#This Row],[Data de Entrada]])</f>
        <v>4</v>
      </c>
      <c r="K414" s="5">
        <f ca="1">IF(Tabela1[[#This Row],[Tempo de Entrega]]&gt;Tabela1[[#This Row],[SLA]],1,0)</f>
        <v>0</v>
      </c>
    </row>
    <row r="415" spans="1:11" x14ac:dyDescent="0.25">
      <c r="A415" s="2">
        <v>481</v>
      </c>
      <c r="B415" s="1" t="s">
        <v>71</v>
      </c>
      <c r="C415" s="1" t="s">
        <v>46</v>
      </c>
      <c r="D415" t="s">
        <v>3</v>
      </c>
      <c r="E415" s="1" t="s">
        <v>8</v>
      </c>
      <c r="F415" s="1" t="s">
        <v>12</v>
      </c>
      <c r="G415" s="1">
        <v>44943</v>
      </c>
      <c r="H415" s="1">
        <v>44945</v>
      </c>
      <c r="I415" s="5">
        <f>VLOOKUP(Tabela1[[#This Row],[Descrição da Demanda]],SLA!$A$1:$B$30,2,FALSE)</f>
        <v>6</v>
      </c>
      <c r="J415" s="2">
        <f ca="1">IF(Tabela1[[#This Row],[Data de Entrega]]="",TODAY()-Tabela1[[#This Row],[Data de Entrada]],Tabela1[[#This Row],[Data de Entrega]]-Tabela1[[#This Row],[Data de Entrada]])</f>
        <v>2</v>
      </c>
      <c r="K415" s="5">
        <f ca="1">IF(Tabela1[[#This Row],[Tempo de Entrega]]&gt;Tabela1[[#This Row],[SLA]],1,0)</f>
        <v>0</v>
      </c>
    </row>
    <row r="416" spans="1:11" x14ac:dyDescent="0.25">
      <c r="A416" s="2">
        <v>482</v>
      </c>
      <c r="B416" s="1" t="s">
        <v>18</v>
      </c>
      <c r="C416" s="1" t="s">
        <v>68</v>
      </c>
      <c r="D416" t="s">
        <v>20</v>
      </c>
      <c r="E416" s="1" t="s">
        <v>6</v>
      </c>
      <c r="F416" s="1" t="s">
        <v>13</v>
      </c>
      <c r="G416" s="1">
        <v>45017</v>
      </c>
      <c r="H416" s="1"/>
      <c r="I416" s="5">
        <f>VLOOKUP(Tabela1[[#This Row],[Descrição da Demanda]],SLA!$A$1:$B$30,2,FALSE)</f>
        <v>6</v>
      </c>
      <c r="J416" s="2">
        <f ca="1">IF(Tabela1[[#This Row],[Data de Entrega]]="",TODAY()-Tabela1[[#This Row],[Data de Entrada]],Tabela1[[#This Row],[Data de Entrega]]-Tabela1[[#This Row],[Data de Entrada]])</f>
        <v>12</v>
      </c>
      <c r="K416" s="5">
        <f ca="1">IF(Tabela1[[#This Row],[Tempo de Entrega]]&gt;Tabela1[[#This Row],[SLA]],1,0)</f>
        <v>1</v>
      </c>
    </row>
    <row r="417" spans="1:11" x14ac:dyDescent="0.25">
      <c r="A417" s="2">
        <v>483</v>
      </c>
      <c r="B417" s="1" t="s">
        <v>18</v>
      </c>
      <c r="C417" s="1" t="s">
        <v>69</v>
      </c>
      <c r="D417" t="s">
        <v>22</v>
      </c>
      <c r="E417" s="1" t="s">
        <v>8</v>
      </c>
      <c r="F417" s="1" t="s">
        <v>12</v>
      </c>
      <c r="G417" s="1">
        <v>45022</v>
      </c>
      <c r="H417" s="1">
        <v>45025</v>
      </c>
      <c r="I417" s="5">
        <f>VLOOKUP(Tabela1[[#This Row],[Descrição da Demanda]],SLA!$A$1:$B$30,2,FALSE)</f>
        <v>6</v>
      </c>
      <c r="J417" s="2">
        <f ca="1">IF(Tabela1[[#This Row],[Data de Entrega]]="",TODAY()-Tabela1[[#This Row],[Data de Entrada]],Tabela1[[#This Row],[Data de Entrega]]-Tabela1[[#This Row],[Data de Entrada]])</f>
        <v>3</v>
      </c>
      <c r="K417" s="5">
        <f ca="1">IF(Tabela1[[#This Row],[Tempo de Entrega]]&gt;Tabela1[[#This Row],[SLA]],1,0)</f>
        <v>0</v>
      </c>
    </row>
    <row r="418" spans="1:11" x14ac:dyDescent="0.25">
      <c r="A418" s="2">
        <v>485</v>
      </c>
      <c r="B418" s="1" t="s">
        <v>75</v>
      </c>
      <c r="C418" s="1" t="s">
        <v>46</v>
      </c>
      <c r="D418" t="s">
        <v>23</v>
      </c>
      <c r="E418" s="1" t="s">
        <v>8</v>
      </c>
      <c r="F418" s="1" t="s">
        <v>12</v>
      </c>
      <c r="G418" s="1">
        <v>45020</v>
      </c>
      <c r="H418" s="1">
        <v>45022</v>
      </c>
      <c r="I418" s="5">
        <f>VLOOKUP(Tabela1[[#This Row],[Descrição da Demanda]],SLA!$A$1:$B$30,2,FALSE)</f>
        <v>8</v>
      </c>
      <c r="J418" s="2">
        <f ca="1">IF(Tabela1[[#This Row],[Data de Entrega]]="",TODAY()-Tabela1[[#This Row],[Data de Entrada]],Tabela1[[#This Row],[Data de Entrega]]-Tabela1[[#This Row],[Data de Entrada]])</f>
        <v>2</v>
      </c>
      <c r="K418" s="5">
        <f ca="1">IF(Tabela1[[#This Row],[Tempo de Entrega]]&gt;Tabela1[[#This Row],[SLA]],1,0)</f>
        <v>0</v>
      </c>
    </row>
    <row r="419" spans="1:11" x14ac:dyDescent="0.25">
      <c r="A419" s="2">
        <v>486</v>
      </c>
      <c r="B419" s="1" t="s">
        <v>71</v>
      </c>
      <c r="C419" s="1" t="s">
        <v>46</v>
      </c>
      <c r="D419" t="s">
        <v>3</v>
      </c>
      <c r="E419" s="1" t="s">
        <v>7</v>
      </c>
      <c r="F419" s="1" t="s">
        <v>13</v>
      </c>
      <c r="G419" s="1">
        <v>45024</v>
      </c>
      <c r="H419" s="1"/>
      <c r="I419" s="5">
        <f>VLOOKUP(Tabela1[[#This Row],[Descrição da Demanda]],SLA!$A$1:$B$30,2,FALSE)</f>
        <v>6</v>
      </c>
      <c r="J419" s="2">
        <f ca="1">IF(Tabela1[[#This Row],[Data de Entrega]]="",TODAY()-Tabela1[[#This Row],[Data de Entrada]],Tabela1[[#This Row],[Data de Entrega]]-Tabela1[[#This Row],[Data de Entrada]])</f>
        <v>5</v>
      </c>
      <c r="K419" s="5">
        <f ca="1">IF(Tabela1[[#This Row],[Tempo de Entrega]]&gt;Tabela1[[#This Row],[SLA]],1,0)</f>
        <v>0</v>
      </c>
    </row>
    <row r="420" spans="1:11" x14ac:dyDescent="0.25">
      <c r="A420" s="2">
        <v>493</v>
      </c>
      <c r="B420" s="1" t="s">
        <v>73</v>
      </c>
      <c r="C420" s="1" t="s">
        <v>68</v>
      </c>
      <c r="D420" t="s">
        <v>39</v>
      </c>
      <c r="E420" s="1" t="s">
        <v>8</v>
      </c>
      <c r="F420" s="1" t="s">
        <v>12</v>
      </c>
      <c r="G420" s="1">
        <v>45018</v>
      </c>
      <c r="H420" s="1">
        <v>45022</v>
      </c>
      <c r="I420" s="5">
        <f>VLOOKUP(Tabela1[[#This Row],[Descrição da Demanda]],SLA!$A$1:$B$30,2,FALSE)</f>
        <v>6</v>
      </c>
      <c r="J420" s="2">
        <f ca="1">IF(Tabela1[[#This Row],[Data de Entrega]]="",TODAY()-Tabela1[[#This Row],[Data de Entrada]],Tabela1[[#This Row],[Data de Entrega]]-Tabela1[[#This Row],[Data de Entrada]])</f>
        <v>4</v>
      </c>
      <c r="K420" s="5">
        <f ca="1">IF(Tabela1[[#This Row],[Tempo de Entrega]]&gt;Tabela1[[#This Row],[SLA]],1,0)</f>
        <v>0</v>
      </c>
    </row>
    <row r="421" spans="1:11" x14ac:dyDescent="0.25">
      <c r="A421" s="2">
        <v>494</v>
      </c>
      <c r="B421" s="1" t="s">
        <v>72</v>
      </c>
      <c r="C421" s="1" t="s">
        <v>68</v>
      </c>
      <c r="D421" t="s">
        <v>31</v>
      </c>
      <c r="E421" s="1" t="s">
        <v>8</v>
      </c>
      <c r="F421" s="1" t="s">
        <v>12</v>
      </c>
      <c r="G421" s="1">
        <v>44979</v>
      </c>
      <c r="H421" s="1">
        <v>44980</v>
      </c>
      <c r="I421" s="5">
        <f>VLOOKUP(Tabela1[[#This Row],[Descrição da Demanda]],SLA!$A$1:$B$30,2,FALSE)</f>
        <v>6</v>
      </c>
      <c r="J421" s="2">
        <f ca="1">IF(Tabela1[[#This Row],[Data de Entrega]]="",TODAY()-Tabela1[[#This Row],[Data de Entrada]],Tabela1[[#This Row],[Data de Entrega]]-Tabela1[[#This Row],[Data de Entrada]])</f>
        <v>1</v>
      </c>
      <c r="K421" s="5">
        <f ca="1">IF(Tabela1[[#This Row],[Tempo de Entrega]]&gt;Tabela1[[#This Row],[SLA]],1,0)</f>
        <v>0</v>
      </c>
    </row>
    <row r="422" spans="1:11" x14ac:dyDescent="0.25">
      <c r="A422" s="2">
        <v>495</v>
      </c>
      <c r="B422" s="1" t="s">
        <v>72</v>
      </c>
      <c r="C422" s="1" t="s">
        <v>45</v>
      </c>
      <c r="D422" t="s">
        <v>31</v>
      </c>
      <c r="E422" s="1" t="s">
        <v>8</v>
      </c>
      <c r="F422" s="1" t="s">
        <v>12</v>
      </c>
      <c r="G422" s="1">
        <v>45001</v>
      </c>
      <c r="H422" s="1">
        <v>45003</v>
      </c>
      <c r="I422" s="5">
        <f>VLOOKUP(Tabela1[[#This Row],[Descrição da Demanda]],SLA!$A$1:$B$30,2,FALSE)</f>
        <v>6</v>
      </c>
      <c r="J422" s="2">
        <f ca="1">IF(Tabela1[[#This Row],[Data de Entrega]]="",TODAY()-Tabela1[[#This Row],[Data de Entrada]],Tabela1[[#This Row],[Data de Entrega]]-Tabela1[[#This Row],[Data de Entrada]])</f>
        <v>2</v>
      </c>
      <c r="K422" s="5">
        <f ca="1">IF(Tabela1[[#This Row],[Tempo de Entrega]]&gt;Tabela1[[#This Row],[SLA]],1,0)</f>
        <v>0</v>
      </c>
    </row>
    <row r="423" spans="1:11" x14ac:dyDescent="0.25">
      <c r="A423" s="2">
        <v>496</v>
      </c>
      <c r="B423" s="1" t="s">
        <v>72</v>
      </c>
      <c r="C423" s="1" t="s">
        <v>68</v>
      </c>
      <c r="D423" t="s">
        <v>31</v>
      </c>
      <c r="E423" s="1" t="s">
        <v>8</v>
      </c>
      <c r="F423" s="1" t="s">
        <v>12</v>
      </c>
      <c r="G423" s="1">
        <v>45018</v>
      </c>
      <c r="H423" s="1">
        <v>45022</v>
      </c>
      <c r="I423" s="5">
        <f>VLOOKUP(Tabela1[[#This Row],[Descrição da Demanda]],SLA!$A$1:$B$30,2,FALSE)</f>
        <v>6</v>
      </c>
      <c r="J423" s="2">
        <f ca="1">IF(Tabela1[[#This Row],[Data de Entrega]]="",TODAY()-Tabela1[[#This Row],[Data de Entrada]],Tabela1[[#This Row],[Data de Entrega]]-Tabela1[[#This Row],[Data de Entrada]])</f>
        <v>4</v>
      </c>
      <c r="K423" s="5">
        <f ca="1">IF(Tabela1[[#This Row],[Tempo de Entrega]]&gt;Tabela1[[#This Row],[SLA]],1,0)</f>
        <v>0</v>
      </c>
    </row>
    <row r="424" spans="1:11" x14ac:dyDescent="0.25">
      <c r="A424" s="2">
        <v>497</v>
      </c>
      <c r="B424" s="1" t="s">
        <v>18</v>
      </c>
      <c r="C424" s="1" t="s">
        <v>68</v>
      </c>
      <c r="D424" t="s">
        <v>43</v>
      </c>
      <c r="E424" s="1" t="s">
        <v>8</v>
      </c>
      <c r="F424" s="1" t="s">
        <v>12</v>
      </c>
      <c r="G424" s="1">
        <v>44980</v>
      </c>
      <c r="H424" s="1">
        <v>44982</v>
      </c>
      <c r="I424" s="5">
        <f>VLOOKUP(Tabela1[[#This Row],[Descrição da Demanda]],SLA!$A$1:$B$30,2,FALSE)</f>
        <v>3</v>
      </c>
      <c r="J424" s="2">
        <f ca="1">IF(Tabela1[[#This Row],[Data de Entrega]]="",TODAY()-Tabela1[[#This Row],[Data de Entrada]],Tabela1[[#This Row],[Data de Entrega]]-Tabela1[[#This Row],[Data de Entrada]])</f>
        <v>2</v>
      </c>
      <c r="K424" s="5">
        <f ca="1">IF(Tabela1[[#This Row],[Tempo de Entrega]]&gt;Tabela1[[#This Row],[SLA]],1,0)</f>
        <v>0</v>
      </c>
    </row>
    <row r="425" spans="1:11" x14ac:dyDescent="0.25">
      <c r="A425" s="2">
        <v>498</v>
      </c>
      <c r="B425" s="1" t="s">
        <v>18</v>
      </c>
      <c r="C425" s="1" t="s">
        <v>68</v>
      </c>
      <c r="D425" t="s">
        <v>17</v>
      </c>
      <c r="E425" s="1" t="s">
        <v>7</v>
      </c>
      <c r="F425" s="1" t="s">
        <v>13</v>
      </c>
      <c r="G425" s="1">
        <v>45023</v>
      </c>
      <c r="H425" s="1"/>
      <c r="I425" s="5">
        <f>VLOOKUP(Tabela1[[#This Row],[Descrição da Demanda]],SLA!$A$1:$B$30,2,FALSE)</f>
        <v>6</v>
      </c>
      <c r="J425" s="2">
        <f ca="1">IF(Tabela1[[#This Row],[Data de Entrega]]="",TODAY()-Tabela1[[#This Row],[Data de Entrada]],Tabela1[[#This Row],[Data de Entrega]]-Tabela1[[#This Row],[Data de Entrada]])</f>
        <v>6</v>
      </c>
      <c r="K425" s="5">
        <f ca="1">IF(Tabela1[[#This Row],[Tempo de Entrega]]&gt;Tabela1[[#This Row],[SLA]],1,0)</f>
        <v>0</v>
      </c>
    </row>
    <row r="426" spans="1:11" x14ac:dyDescent="0.25">
      <c r="A426" s="2">
        <v>499</v>
      </c>
      <c r="B426" s="1" t="s">
        <v>72</v>
      </c>
      <c r="C426" s="1" t="s">
        <v>46</v>
      </c>
      <c r="D426" t="s">
        <v>31</v>
      </c>
      <c r="E426" s="1" t="s">
        <v>7</v>
      </c>
      <c r="F426" s="1" t="s">
        <v>13</v>
      </c>
      <c r="G426" s="1">
        <v>45024</v>
      </c>
      <c r="H426" s="1"/>
      <c r="I426" s="5">
        <f>VLOOKUP(Tabela1[[#This Row],[Descrição da Demanda]],SLA!$A$1:$B$30,2,FALSE)</f>
        <v>6</v>
      </c>
      <c r="J426" s="2">
        <f ca="1">IF(Tabela1[[#This Row],[Data de Entrega]]="",TODAY()-Tabela1[[#This Row],[Data de Entrada]],Tabela1[[#This Row],[Data de Entrega]]-Tabela1[[#This Row],[Data de Entrada]])</f>
        <v>5</v>
      </c>
      <c r="K426" s="5">
        <f ca="1">IF(Tabela1[[#This Row],[Tempo de Entrega]]&gt;Tabela1[[#This Row],[SLA]],1,0)</f>
        <v>0</v>
      </c>
    </row>
    <row r="427" spans="1:11" x14ac:dyDescent="0.25">
      <c r="A427" s="2">
        <v>500</v>
      </c>
      <c r="B427" s="1" t="s">
        <v>18</v>
      </c>
      <c r="C427" s="1" t="s">
        <v>70</v>
      </c>
      <c r="D427" t="s">
        <v>17</v>
      </c>
      <c r="E427" s="1" t="s">
        <v>6</v>
      </c>
      <c r="F427" s="1" t="s">
        <v>13</v>
      </c>
      <c r="G427" s="1">
        <v>45026</v>
      </c>
      <c r="H427" s="1"/>
      <c r="I427" s="5">
        <f>VLOOKUP(Tabela1[[#This Row],[Descrição da Demanda]],SLA!$A$1:$B$30,2,FALSE)</f>
        <v>6</v>
      </c>
      <c r="J427" s="2">
        <f ca="1">IF(Tabela1[[#This Row],[Data de Entrega]]="",TODAY()-Tabela1[[#This Row],[Data de Entrada]],Tabela1[[#This Row],[Data de Entrega]]-Tabela1[[#This Row],[Data de Entrada]])</f>
        <v>3</v>
      </c>
      <c r="K427" s="5">
        <f ca="1">IF(Tabela1[[#This Row],[Tempo de Entrega]]&gt;Tabela1[[#This Row],[SLA]],1,0)</f>
        <v>0</v>
      </c>
    </row>
    <row r="428" spans="1:11" x14ac:dyDescent="0.25">
      <c r="A428" s="2">
        <v>506</v>
      </c>
      <c r="B428" s="1" t="s">
        <v>74</v>
      </c>
      <c r="C428" s="1" t="s">
        <v>68</v>
      </c>
      <c r="D428" t="s">
        <v>33</v>
      </c>
      <c r="E428" s="1" t="s">
        <v>8</v>
      </c>
      <c r="F428" s="1" t="s">
        <v>12</v>
      </c>
      <c r="G428" s="1">
        <v>45022</v>
      </c>
      <c r="H428" s="1">
        <v>45025</v>
      </c>
      <c r="I428" s="5">
        <f>VLOOKUP(Tabela1[[#This Row],[Descrição da Demanda]],SLA!$A$1:$B$30,2,FALSE)</f>
        <v>6</v>
      </c>
      <c r="J428" s="2">
        <f ca="1">IF(Tabela1[[#This Row],[Data de Entrega]]="",TODAY()-Tabela1[[#This Row],[Data de Entrada]],Tabela1[[#This Row],[Data de Entrega]]-Tabela1[[#This Row],[Data de Entrada]])</f>
        <v>3</v>
      </c>
      <c r="K428" s="5">
        <f ca="1">IF(Tabela1[[#This Row],[Tempo de Entrega]]&gt;Tabela1[[#This Row],[SLA]],1,0)</f>
        <v>0</v>
      </c>
    </row>
    <row r="429" spans="1:11" x14ac:dyDescent="0.25">
      <c r="A429" s="2">
        <v>507</v>
      </c>
      <c r="B429" s="1" t="s">
        <v>72</v>
      </c>
      <c r="C429" s="1" t="s">
        <v>68</v>
      </c>
      <c r="D429" t="s">
        <v>31</v>
      </c>
      <c r="E429" s="1" t="s">
        <v>8</v>
      </c>
      <c r="F429" s="1" t="s">
        <v>12</v>
      </c>
      <c r="G429" s="1">
        <v>44994</v>
      </c>
      <c r="H429" s="1">
        <v>44997</v>
      </c>
      <c r="I429" s="5">
        <f>VLOOKUP(Tabela1[[#This Row],[Descrição da Demanda]],SLA!$A$1:$B$30,2,FALSE)</f>
        <v>6</v>
      </c>
      <c r="J429" s="2">
        <f ca="1">IF(Tabela1[[#This Row],[Data de Entrega]]="",TODAY()-Tabela1[[#This Row],[Data de Entrada]],Tabela1[[#This Row],[Data de Entrega]]-Tabela1[[#This Row],[Data de Entrada]])</f>
        <v>3</v>
      </c>
      <c r="K429" s="5">
        <f ca="1">IF(Tabela1[[#This Row],[Tempo de Entrega]]&gt;Tabela1[[#This Row],[SLA]],1,0)</f>
        <v>0</v>
      </c>
    </row>
    <row r="430" spans="1:11" x14ac:dyDescent="0.25">
      <c r="A430" s="2">
        <v>508</v>
      </c>
      <c r="B430" s="1" t="s">
        <v>18</v>
      </c>
      <c r="C430" s="1" t="s">
        <v>45</v>
      </c>
      <c r="D430" t="s">
        <v>2</v>
      </c>
      <c r="E430" s="1" t="s">
        <v>8</v>
      </c>
      <c r="F430" s="1" t="s">
        <v>12</v>
      </c>
      <c r="G430" s="1">
        <v>45011</v>
      </c>
      <c r="H430" s="1">
        <v>45017</v>
      </c>
      <c r="I430" s="5">
        <f>VLOOKUP(Tabela1[[#This Row],[Descrição da Demanda]],SLA!$A$1:$B$30,2,FALSE)</f>
        <v>8</v>
      </c>
      <c r="J430" s="2">
        <f ca="1">IF(Tabela1[[#This Row],[Data de Entrega]]="",TODAY()-Tabela1[[#This Row],[Data de Entrada]],Tabela1[[#This Row],[Data de Entrega]]-Tabela1[[#This Row],[Data de Entrada]])</f>
        <v>6</v>
      </c>
      <c r="K430" s="5">
        <f ca="1">IF(Tabela1[[#This Row],[Tempo de Entrega]]&gt;Tabela1[[#This Row],[SLA]],1,0)</f>
        <v>0</v>
      </c>
    </row>
    <row r="431" spans="1:11" x14ac:dyDescent="0.25">
      <c r="A431" s="2">
        <v>509</v>
      </c>
      <c r="B431" s="1" t="s">
        <v>73</v>
      </c>
      <c r="C431" s="1" t="s">
        <v>68</v>
      </c>
      <c r="D431" t="s">
        <v>39</v>
      </c>
      <c r="E431" s="1" t="s">
        <v>8</v>
      </c>
      <c r="F431" s="1" t="s">
        <v>12</v>
      </c>
      <c r="G431" s="1">
        <v>45016</v>
      </c>
      <c r="H431" s="1">
        <v>45017</v>
      </c>
      <c r="I431" s="5">
        <f>VLOOKUP(Tabela1[[#This Row],[Descrição da Demanda]],SLA!$A$1:$B$30,2,FALSE)</f>
        <v>6</v>
      </c>
      <c r="J431" s="2">
        <f ca="1">IF(Tabela1[[#This Row],[Data de Entrega]]="",TODAY()-Tabela1[[#This Row],[Data de Entrada]],Tabela1[[#This Row],[Data de Entrega]]-Tabela1[[#This Row],[Data de Entrada]])</f>
        <v>1</v>
      </c>
      <c r="K431" s="5">
        <f ca="1">IF(Tabela1[[#This Row],[Tempo de Entrega]]&gt;Tabela1[[#This Row],[SLA]],1,0)</f>
        <v>0</v>
      </c>
    </row>
    <row r="432" spans="1:11" x14ac:dyDescent="0.25">
      <c r="A432" s="2">
        <v>510</v>
      </c>
      <c r="B432" s="1" t="s">
        <v>73</v>
      </c>
      <c r="C432" s="1" t="s">
        <v>45</v>
      </c>
      <c r="D432" t="s">
        <v>39</v>
      </c>
      <c r="E432" s="1" t="s">
        <v>7</v>
      </c>
      <c r="F432" s="1" t="s">
        <v>13</v>
      </c>
      <c r="G432" s="1">
        <v>45018</v>
      </c>
      <c r="H432" s="1"/>
      <c r="I432" s="5">
        <f>VLOOKUP(Tabela1[[#This Row],[Descrição da Demanda]],SLA!$A$1:$B$30,2,FALSE)</f>
        <v>6</v>
      </c>
      <c r="J432" s="2">
        <f ca="1">IF(Tabela1[[#This Row],[Data de Entrega]]="",TODAY()-Tabela1[[#This Row],[Data de Entrada]],Tabela1[[#This Row],[Data de Entrega]]-Tabela1[[#This Row],[Data de Entrada]])</f>
        <v>11</v>
      </c>
      <c r="K432" s="5">
        <f ca="1">IF(Tabela1[[#This Row],[Tempo de Entrega]]&gt;Tabela1[[#This Row],[SLA]],1,0)</f>
        <v>1</v>
      </c>
    </row>
    <row r="433" spans="1:11" x14ac:dyDescent="0.25">
      <c r="A433" s="2">
        <v>511</v>
      </c>
      <c r="B433" s="1" t="s">
        <v>18</v>
      </c>
      <c r="C433" s="1" t="s">
        <v>69</v>
      </c>
      <c r="D433" t="s">
        <v>20</v>
      </c>
      <c r="E433" s="1" t="s">
        <v>8</v>
      </c>
      <c r="F433" s="1" t="s">
        <v>12</v>
      </c>
      <c r="G433" s="1">
        <v>45011</v>
      </c>
      <c r="H433" s="1">
        <v>45015</v>
      </c>
      <c r="I433" s="5">
        <f>VLOOKUP(Tabela1[[#This Row],[Descrição da Demanda]],SLA!$A$1:$B$30,2,FALSE)</f>
        <v>6</v>
      </c>
      <c r="J433" s="2">
        <f ca="1">IF(Tabela1[[#This Row],[Data de Entrega]]="",TODAY()-Tabela1[[#This Row],[Data de Entrada]],Tabela1[[#This Row],[Data de Entrega]]-Tabela1[[#This Row],[Data de Entrada]])</f>
        <v>4</v>
      </c>
      <c r="K433" s="5">
        <f ca="1">IF(Tabela1[[#This Row],[Tempo de Entrega]]&gt;Tabela1[[#This Row],[SLA]],1,0)</f>
        <v>0</v>
      </c>
    </row>
    <row r="434" spans="1:11" x14ac:dyDescent="0.25">
      <c r="A434" s="2">
        <v>512</v>
      </c>
      <c r="B434" s="1" t="s">
        <v>72</v>
      </c>
      <c r="C434" s="1" t="s">
        <v>70</v>
      </c>
      <c r="D434" t="s">
        <v>22</v>
      </c>
      <c r="E434" s="1" t="s">
        <v>7</v>
      </c>
      <c r="F434" s="1" t="s">
        <v>13</v>
      </c>
      <c r="G434" s="1">
        <v>45023</v>
      </c>
      <c r="H434" s="1"/>
      <c r="I434" s="5">
        <f>VLOOKUP(Tabela1[[#This Row],[Descrição da Demanda]],SLA!$A$1:$B$30,2,FALSE)</f>
        <v>6</v>
      </c>
      <c r="J434" s="2">
        <f ca="1">IF(Tabela1[[#This Row],[Data de Entrega]]="",TODAY()-Tabela1[[#This Row],[Data de Entrada]],Tabela1[[#This Row],[Data de Entrega]]-Tabela1[[#This Row],[Data de Entrada]])</f>
        <v>6</v>
      </c>
      <c r="K434" s="5">
        <f ca="1">IF(Tabela1[[#This Row],[Tempo de Entrega]]&gt;Tabela1[[#This Row],[SLA]],1,0)</f>
        <v>0</v>
      </c>
    </row>
    <row r="435" spans="1:11" x14ac:dyDescent="0.25">
      <c r="A435" s="2">
        <v>513</v>
      </c>
      <c r="B435" s="1" t="s">
        <v>18</v>
      </c>
      <c r="C435" s="1" t="s">
        <v>69</v>
      </c>
      <c r="D435" t="s">
        <v>21</v>
      </c>
      <c r="E435" s="1" t="s">
        <v>8</v>
      </c>
      <c r="F435" s="1" t="s">
        <v>12</v>
      </c>
      <c r="G435" s="1">
        <v>44969</v>
      </c>
      <c r="H435" s="1">
        <v>44973</v>
      </c>
      <c r="I435" s="5">
        <f>VLOOKUP(Tabela1[[#This Row],[Descrição da Demanda]],SLA!$A$1:$B$30,2,FALSE)</f>
        <v>6</v>
      </c>
      <c r="J435" s="2">
        <f ca="1">IF(Tabela1[[#This Row],[Data de Entrega]]="",TODAY()-Tabela1[[#This Row],[Data de Entrada]],Tabela1[[#This Row],[Data de Entrega]]-Tabela1[[#This Row],[Data de Entrada]])</f>
        <v>4</v>
      </c>
      <c r="K435" s="5">
        <f ca="1">IF(Tabela1[[#This Row],[Tempo de Entrega]]&gt;Tabela1[[#This Row],[SLA]],1,0)</f>
        <v>0</v>
      </c>
    </row>
    <row r="436" spans="1:11" x14ac:dyDescent="0.25">
      <c r="A436" s="2">
        <v>514</v>
      </c>
      <c r="B436" s="1" t="s">
        <v>75</v>
      </c>
      <c r="C436" s="1" t="s">
        <v>46</v>
      </c>
      <c r="D436" t="s">
        <v>23</v>
      </c>
      <c r="E436" s="1" t="s">
        <v>7</v>
      </c>
      <c r="F436" s="1" t="s">
        <v>13</v>
      </c>
      <c r="G436" s="1">
        <v>45016</v>
      </c>
      <c r="H436" s="1"/>
      <c r="I436" s="5">
        <f>VLOOKUP(Tabela1[[#This Row],[Descrição da Demanda]],SLA!$A$1:$B$30,2,FALSE)</f>
        <v>8</v>
      </c>
      <c r="J436" s="2">
        <f ca="1">IF(Tabela1[[#This Row],[Data de Entrega]]="",TODAY()-Tabela1[[#This Row],[Data de Entrada]],Tabela1[[#This Row],[Data de Entrega]]-Tabela1[[#This Row],[Data de Entrada]])</f>
        <v>13</v>
      </c>
      <c r="K436" s="5">
        <f ca="1">IF(Tabela1[[#This Row],[Tempo de Entrega]]&gt;Tabela1[[#This Row],[SLA]],1,0)</f>
        <v>1</v>
      </c>
    </row>
    <row r="437" spans="1:11" x14ac:dyDescent="0.25">
      <c r="A437" s="2">
        <v>515</v>
      </c>
      <c r="B437" s="1" t="s">
        <v>71</v>
      </c>
      <c r="C437" s="1" t="s">
        <v>70</v>
      </c>
      <c r="D437" t="s">
        <v>3</v>
      </c>
      <c r="E437" s="1" t="s">
        <v>8</v>
      </c>
      <c r="F437" s="1" t="s">
        <v>12</v>
      </c>
      <c r="G437" s="1">
        <v>44988</v>
      </c>
      <c r="H437" s="1">
        <v>44997</v>
      </c>
      <c r="I437" s="5">
        <f>VLOOKUP(Tabela1[[#This Row],[Descrição da Demanda]],SLA!$A$1:$B$30,2,FALSE)</f>
        <v>6</v>
      </c>
      <c r="J437" s="2">
        <f ca="1">IF(Tabela1[[#This Row],[Data de Entrega]]="",TODAY()-Tabela1[[#This Row],[Data de Entrada]],Tabela1[[#This Row],[Data de Entrega]]-Tabela1[[#This Row],[Data de Entrada]])</f>
        <v>9</v>
      </c>
      <c r="K437" s="5">
        <f ca="1">IF(Tabela1[[#This Row],[Tempo de Entrega]]&gt;Tabela1[[#This Row],[SLA]],1,0)</f>
        <v>1</v>
      </c>
    </row>
    <row r="438" spans="1:11" x14ac:dyDescent="0.25">
      <c r="A438" s="2">
        <v>516</v>
      </c>
      <c r="B438" s="1" t="s">
        <v>74</v>
      </c>
      <c r="C438" s="1" t="s">
        <v>76</v>
      </c>
      <c r="D438" t="s">
        <v>2</v>
      </c>
      <c r="E438" s="1" t="s">
        <v>8</v>
      </c>
      <c r="F438" s="1" t="s">
        <v>12</v>
      </c>
      <c r="G438" s="1">
        <v>45012</v>
      </c>
      <c r="H438" s="1">
        <v>45015</v>
      </c>
      <c r="I438" s="5">
        <f>VLOOKUP(Tabela1[[#This Row],[Descrição da Demanda]],SLA!$A$1:$B$30,2,FALSE)</f>
        <v>8</v>
      </c>
      <c r="J438" s="2">
        <f ca="1">IF(Tabela1[[#This Row],[Data de Entrega]]="",TODAY()-Tabela1[[#This Row],[Data de Entrada]],Tabela1[[#This Row],[Data de Entrega]]-Tabela1[[#This Row],[Data de Entrada]])</f>
        <v>3</v>
      </c>
      <c r="K438" s="5">
        <f ca="1">IF(Tabela1[[#This Row],[Tempo de Entrega]]&gt;Tabela1[[#This Row],[SLA]],1,0)</f>
        <v>0</v>
      </c>
    </row>
    <row r="439" spans="1:11" x14ac:dyDescent="0.25">
      <c r="A439" s="2">
        <v>517</v>
      </c>
      <c r="B439" s="1" t="s">
        <v>74</v>
      </c>
      <c r="C439" s="1" t="s">
        <v>46</v>
      </c>
      <c r="D439" t="s">
        <v>32</v>
      </c>
      <c r="E439" s="1" t="s">
        <v>8</v>
      </c>
      <c r="F439" s="1" t="s">
        <v>12</v>
      </c>
      <c r="G439" s="1">
        <v>45020</v>
      </c>
      <c r="H439" s="1">
        <v>45025</v>
      </c>
      <c r="I439" s="5">
        <f>VLOOKUP(Tabela1[[#This Row],[Descrição da Demanda]],SLA!$A$1:$B$30,2,FALSE)</f>
        <v>8</v>
      </c>
      <c r="J439" s="2">
        <f ca="1">IF(Tabela1[[#This Row],[Data de Entrega]]="",TODAY()-Tabela1[[#This Row],[Data de Entrada]],Tabela1[[#This Row],[Data de Entrega]]-Tabela1[[#This Row],[Data de Entrada]])</f>
        <v>5</v>
      </c>
      <c r="K439" s="5">
        <f ca="1">IF(Tabela1[[#This Row],[Tempo de Entrega]]&gt;Tabela1[[#This Row],[SLA]],1,0)</f>
        <v>0</v>
      </c>
    </row>
    <row r="440" spans="1:11" x14ac:dyDescent="0.25">
      <c r="A440" s="2">
        <v>518</v>
      </c>
      <c r="B440" s="1" t="s">
        <v>18</v>
      </c>
      <c r="C440" s="1" t="s">
        <v>76</v>
      </c>
      <c r="D440" t="s">
        <v>17</v>
      </c>
      <c r="E440" s="1" t="s">
        <v>8</v>
      </c>
      <c r="F440" s="1" t="s">
        <v>12</v>
      </c>
      <c r="G440" s="1">
        <v>45022</v>
      </c>
      <c r="H440" s="1">
        <v>45025</v>
      </c>
      <c r="I440" s="5">
        <f>VLOOKUP(Tabela1[[#This Row],[Descrição da Demanda]],SLA!$A$1:$B$30,2,FALSE)</f>
        <v>6</v>
      </c>
      <c r="J440" s="2">
        <f ca="1">IF(Tabela1[[#This Row],[Data de Entrega]]="",TODAY()-Tabela1[[#This Row],[Data de Entrada]],Tabela1[[#This Row],[Data de Entrega]]-Tabela1[[#This Row],[Data de Entrada]])</f>
        <v>3</v>
      </c>
      <c r="K440" s="5">
        <f ca="1">IF(Tabela1[[#This Row],[Tempo de Entrega]]&gt;Tabela1[[#This Row],[SLA]],1,0)</f>
        <v>0</v>
      </c>
    </row>
    <row r="441" spans="1:11" x14ac:dyDescent="0.25">
      <c r="A441" s="2">
        <v>519</v>
      </c>
      <c r="B441" s="1" t="s">
        <v>74</v>
      </c>
      <c r="C441" s="1" t="s">
        <v>76</v>
      </c>
      <c r="D441" t="s">
        <v>33</v>
      </c>
      <c r="E441" s="1" t="s">
        <v>8</v>
      </c>
      <c r="F441" s="1" t="s">
        <v>12</v>
      </c>
      <c r="G441" s="1">
        <v>45026</v>
      </c>
      <c r="H441" s="1">
        <v>45026</v>
      </c>
      <c r="I441" s="5">
        <f>VLOOKUP(Tabela1[[#This Row],[Descrição da Demanda]],SLA!$A$1:$B$30,2,FALSE)</f>
        <v>6</v>
      </c>
      <c r="J441" s="2">
        <f ca="1">IF(Tabela1[[#This Row],[Data de Entrega]]="",TODAY()-Tabela1[[#This Row],[Data de Entrada]],Tabela1[[#This Row],[Data de Entrega]]-Tabela1[[#This Row],[Data de Entrada]])</f>
        <v>0</v>
      </c>
      <c r="K441" s="5">
        <f ca="1">IF(Tabela1[[#This Row],[Tempo de Entrega]]&gt;Tabela1[[#This Row],[SLA]],1,0)</f>
        <v>0</v>
      </c>
    </row>
    <row r="442" spans="1:11" x14ac:dyDescent="0.25">
      <c r="A442" s="2">
        <v>520</v>
      </c>
      <c r="B442" s="1" t="s">
        <v>18</v>
      </c>
      <c r="C442" s="1" t="s">
        <v>68</v>
      </c>
      <c r="D442" t="s">
        <v>17</v>
      </c>
      <c r="E442" s="1" t="s">
        <v>8</v>
      </c>
      <c r="F442" s="1" t="s">
        <v>12</v>
      </c>
      <c r="G442" s="1">
        <v>45009</v>
      </c>
      <c r="H442" s="1">
        <v>45009</v>
      </c>
      <c r="I442" s="5">
        <f>VLOOKUP(Tabela1[[#This Row],[Descrição da Demanda]],SLA!$A$1:$B$30,2,FALSE)</f>
        <v>6</v>
      </c>
      <c r="J442" s="2">
        <f ca="1">IF(Tabela1[[#This Row],[Data de Entrega]]="",TODAY()-Tabela1[[#This Row],[Data de Entrada]],Tabela1[[#This Row],[Data de Entrega]]-Tabela1[[#This Row],[Data de Entrada]])</f>
        <v>0</v>
      </c>
      <c r="K442" s="5">
        <f ca="1">IF(Tabela1[[#This Row],[Tempo de Entrega]]&gt;Tabela1[[#This Row],[SLA]],1,0)</f>
        <v>0</v>
      </c>
    </row>
    <row r="443" spans="1:11" x14ac:dyDescent="0.25">
      <c r="A443" s="2">
        <v>521</v>
      </c>
      <c r="B443" s="1" t="s">
        <v>71</v>
      </c>
      <c r="C443" s="1" t="s">
        <v>45</v>
      </c>
      <c r="D443" t="s">
        <v>29</v>
      </c>
      <c r="E443" s="1" t="s">
        <v>8</v>
      </c>
      <c r="F443" s="1" t="s">
        <v>12</v>
      </c>
      <c r="G443" s="1">
        <v>45008</v>
      </c>
      <c r="H443" s="1">
        <v>45008</v>
      </c>
      <c r="I443" s="5">
        <f>VLOOKUP(Tabela1[[#This Row],[Descrição da Demanda]],SLA!$A$1:$B$30,2,FALSE)</f>
        <v>7</v>
      </c>
      <c r="J443" s="2">
        <f ca="1">IF(Tabela1[[#This Row],[Data de Entrega]]="",TODAY()-Tabela1[[#This Row],[Data de Entrada]],Tabela1[[#This Row],[Data de Entrega]]-Tabela1[[#This Row],[Data de Entrada]])</f>
        <v>0</v>
      </c>
      <c r="K443" s="5">
        <f ca="1">IF(Tabela1[[#This Row],[Tempo de Entrega]]&gt;Tabela1[[#This Row],[SLA]],1,0)</f>
        <v>0</v>
      </c>
    </row>
    <row r="444" spans="1:11" x14ac:dyDescent="0.25">
      <c r="A444" s="2">
        <v>522</v>
      </c>
      <c r="B444" s="1" t="s">
        <v>73</v>
      </c>
      <c r="C444" s="1" t="s">
        <v>69</v>
      </c>
      <c r="D444" t="s">
        <v>39</v>
      </c>
      <c r="E444" s="1" t="s">
        <v>8</v>
      </c>
      <c r="F444" s="1" t="s">
        <v>12</v>
      </c>
      <c r="G444" s="1">
        <v>45010</v>
      </c>
      <c r="H444" s="1">
        <v>44949</v>
      </c>
      <c r="I444" s="5">
        <f>VLOOKUP(Tabela1[[#This Row],[Descrição da Demanda]],SLA!$A$1:$B$30,2,FALSE)</f>
        <v>6</v>
      </c>
      <c r="J444" s="2">
        <f ca="1">IF(Tabela1[[#This Row],[Data de Entrega]]="",TODAY()-Tabela1[[#This Row],[Data de Entrada]],Tabela1[[#This Row],[Data de Entrega]]-Tabela1[[#This Row],[Data de Entrada]])</f>
        <v>-61</v>
      </c>
      <c r="K444" s="5">
        <f ca="1">IF(Tabela1[[#This Row],[Tempo de Entrega]]&gt;Tabela1[[#This Row],[SLA]],1,0)</f>
        <v>0</v>
      </c>
    </row>
    <row r="445" spans="1:11" x14ac:dyDescent="0.25">
      <c r="A445" s="2">
        <v>523</v>
      </c>
      <c r="B445" s="1" t="s">
        <v>73</v>
      </c>
      <c r="C445" s="1" t="s">
        <v>69</v>
      </c>
      <c r="D445" t="s">
        <v>40</v>
      </c>
      <c r="E445" s="1" t="s">
        <v>8</v>
      </c>
      <c r="F445" s="1" t="s">
        <v>12</v>
      </c>
      <c r="G445" s="1">
        <v>44991</v>
      </c>
      <c r="H445" s="1">
        <v>44997</v>
      </c>
      <c r="I445" s="5">
        <f>VLOOKUP(Tabela1[[#This Row],[Descrição da Demanda]],SLA!$A$1:$B$30,2,FALSE)</f>
        <v>3</v>
      </c>
      <c r="J445" s="2">
        <f ca="1">IF(Tabela1[[#This Row],[Data de Entrega]]="",TODAY()-Tabela1[[#This Row],[Data de Entrada]],Tabela1[[#This Row],[Data de Entrega]]-Tabela1[[#This Row],[Data de Entrada]])</f>
        <v>6</v>
      </c>
      <c r="K445" s="5">
        <f ca="1">IF(Tabela1[[#This Row],[Tempo de Entrega]]&gt;Tabela1[[#This Row],[SLA]],1,0)</f>
        <v>1</v>
      </c>
    </row>
    <row r="446" spans="1:11" x14ac:dyDescent="0.25">
      <c r="A446" s="2">
        <v>524</v>
      </c>
      <c r="B446" s="1" t="s">
        <v>18</v>
      </c>
      <c r="C446" s="1" t="s">
        <v>76</v>
      </c>
      <c r="D446" t="s">
        <v>17</v>
      </c>
      <c r="E446" s="1" t="s">
        <v>8</v>
      </c>
      <c r="F446" s="1" t="s">
        <v>12</v>
      </c>
      <c r="G446" s="1">
        <v>45005</v>
      </c>
      <c r="H446" s="1">
        <v>45008</v>
      </c>
      <c r="I446" s="5">
        <f>VLOOKUP(Tabela1[[#This Row],[Descrição da Demanda]],SLA!$A$1:$B$30,2,FALSE)</f>
        <v>6</v>
      </c>
      <c r="J446" s="2">
        <f ca="1">IF(Tabela1[[#This Row],[Data de Entrega]]="",TODAY()-Tabela1[[#This Row],[Data de Entrada]],Tabela1[[#This Row],[Data de Entrega]]-Tabela1[[#This Row],[Data de Entrada]])</f>
        <v>3</v>
      </c>
      <c r="K446" s="5">
        <f ca="1">IF(Tabela1[[#This Row],[Tempo de Entrega]]&gt;Tabela1[[#This Row],[SLA]],1,0)</f>
        <v>0</v>
      </c>
    </row>
    <row r="447" spans="1:11" x14ac:dyDescent="0.25">
      <c r="A447" s="2">
        <v>525</v>
      </c>
      <c r="B447" s="1" t="s">
        <v>72</v>
      </c>
      <c r="C447" s="1" t="s">
        <v>68</v>
      </c>
      <c r="D447" t="s">
        <v>31</v>
      </c>
      <c r="E447" s="1" t="s">
        <v>7</v>
      </c>
      <c r="F447" s="1" t="s">
        <v>13</v>
      </c>
      <c r="G447" s="1">
        <v>45024</v>
      </c>
      <c r="H447" s="1"/>
      <c r="I447" s="5">
        <f>VLOOKUP(Tabela1[[#This Row],[Descrição da Demanda]],SLA!$A$1:$B$30,2,FALSE)</f>
        <v>6</v>
      </c>
      <c r="J447" s="2">
        <f ca="1">IF(Tabela1[[#This Row],[Data de Entrega]]="",TODAY()-Tabela1[[#This Row],[Data de Entrada]],Tabela1[[#This Row],[Data de Entrega]]-Tabela1[[#This Row],[Data de Entrada]])</f>
        <v>5</v>
      </c>
      <c r="K447" s="5">
        <f ca="1">IF(Tabela1[[#This Row],[Tempo de Entrega]]&gt;Tabela1[[#This Row],[SLA]],1,0)</f>
        <v>0</v>
      </c>
    </row>
    <row r="448" spans="1:11" x14ac:dyDescent="0.25">
      <c r="A448" s="2">
        <v>526</v>
      </c>
      <c r="B448" s="1" t="s">
        <v>19</v>
      </c>
      <c r="C448" s="1" t="s">
        <v>46</v>
      </c>
      <c r="D448" t="s">
        <v>9</v>
      </c>
      <c r="E448" s="1" t="s">
        <v>8</v>
      </c>
      <c r="F448" s="1" t="s">
        <v>12</v>
      </c>
      <c r="G448" s="1">
        <v>45009</v>
      </c>
      <c r="H448" s="1">
        <v>44949</v>
      </c>
      <c r="I448" s="5">
        <f>VLOOKUP(Tabela1[[#This Row],[Descrição da Demanda]],SLA!$A$1:$B$30,2,FALSE)</f>
        <v>6</v>
      </c>
      <c r="J448" s="2">
        <f ca="1">IF(Tabela1[[#This Row],[Data de Entrega]]="",TODAY()-Tabela1[[#This Row],[Data de Entrada]],Tabela1[[#This Row],[Data de Entrega]]-Tabela1[[#This Row],[Data de Entrada]])</f>
        <v>-60</v>
      </c>
      <c r="K448" s="5">
        <f ca="1">IF(Tabela1[[#This Row],[Tempo de Entrega]]&gt;Tabela1[[#This Row],[SLA]],1,0)</f>
        <v>0</v>
      </c>
    </row>
    <row r="449" spans="1:11" x14ac:dyDescent="0.25">
      <c r="A449" s="2">
        <v>527</v>
      </c>
      <c r="B449" s="1" t="s">
        <v>72</v>
      </c>
      <c r="C449" s="1" t="s">
        <v>69</v>
      </c>
      <c r="D449" t="s">
        <v>31</v>
      </c>
      <c r="E449" s="1" t="s">
        <v>8</v>
      </c>
      <c r="F449" s="1" t="s">
        <v>12</v>
      </c>
      <c r="G449" s="1">
        <v>44996</v>
      </c>
      <c r="H449" s="1">
        <v>45002</v>
      </c>
      <c r="I449" s="5">
        <f>VLOOKUP(Tabela1[[#This Row],[Descrição da Demanda]],SLA!$A$1:$B$30,2,FALSE)</f>
        <v>6</v>
      </c>
      <c r="J449" s="2">
        <f ca="1">IF(Tabela1[[#This Row],[Data de Entrega]]="",TODAY()-Tabela1[[#This Row],[Data de Entrada]],Tabela1[[#This Row],[Data de Entrega]]-Tabela1[[#This Row],[Data de Entrada]])</f>
        <v>6</v>
      </c>
      <c r="K449" s="5">
        <f ca="1">IF(Tabela1[[#This Row],[Tempo de Entrega]]&gt;Tabela1[[#This Row],[SLA]],1,0)</f>
        <v>0</v>
      </c>
    </row>
    <row r="450" spans="1:11" x14ac:dyDescent="0.25">
      <c r="A450" s="2">
        <v>528</v>
      </c>
      <c r="B450" s="1" t="s">
        <v>18</v>
      </c>
      <c r="C450" s="1" t="s">
        <v>45</v>
      </c>
      <c r="D450" t="s">
        <v>17</v>
      </c>
      <c r="E450" s="1" t="s">
        <v>8</v>
      </c>
      <c r="F450" s="1" t="s">
        <v>12</v>
      </c>
      <c r="G450" s="1">
        <v>45020</v>
      </c>
      <c r="H450" s="1">
        <v>45025</v>
      </c>
      <c r="I450" s="5">
        <f>VLOOKUP(Tabela1[[#This Row],[Descrição da Demanda]],SLA!$A$1:$B$30,2,FALSE)</f>
        <v>6</v>
      </c>
      <c r="J450" s="2">
        <f ca="1">IF(Tabela1[[#This Row],[Data de Entrega]]="",TODAY()-Tabela1[[#This Row],[Data de Entrada]],Tabela1[[#This Row],[Data de Entrega]]-Tabela1[[#This Row],[Data de Entrada]])</f>
        <v>5</v>
      </c>
      <c r="K450" s="5">
        <f ca="1">IF(Tabela1[[#This Row],[Tempo de Entrega]]&gt;Tabela1[[#This Row],[SLA]],1,0)</f>
        <v>0</v>
      </c>
    </row>
    <row r="451" spans="1:11" x14ac:dyDescent="0.25">
      <c r="A451" s="2">
        <v>529</v>
      </c>
      <c r="B451" s="1" t="s">
        <v>18</v>
      </c>
      <c r="C451" s="1" t="s">
        <v>68</v>
      </c>
      <c r="D451" t="s">
        <v>17</v>
      </c>
      <c r="E451" s="1" t="s">
        <v>6</v>
      </c>
      <c r="F451" s="1" t="s">
        <v>13</v>
      </c>
      <c r="G451" s="1">
        <v>44974</v>
      </c>
      <c r="H451" s="1"/>
      <c r="I451" s="5">
        <f>VLOOKUP(Tabela1[[#This Row],[Descrição da Demanda]],SLA!$A$1:$B$30,2,FALSE)</f>
        <v>6</v>
      </c>
      <c r="J451" s="2">
        <f ca="1">IF(Tabela1[[#This Row],[Data de Entrega]]="",TODAY()-Tabela1[[#This Row],[Data de Entrada]],Tabela1[[#This Row],[Data de Entrega]]-Tabela1[[#This Row],[Data de Entrada]])</f>
        <v>55</v>
      </c>
      <c r="K451" s="5">
        <f ca="1">IF(Tabela1[[#This Row],[Tempo de Entrega]]&gt;Tabela1[[#This Row],[SLA]],1,0)</f>
        <v>1</v>
      </c>
    </row>
    <row r="452" spans="1:11" x14ac:dyDescent="0.25">
      <c r="A452" s="2">
        <v>530</v>
      </c>
      <c r="B452" s="1" t="s">
        <v>74</v>
      </c>
      <c r="C452" s="1" t="s">
        <v>69</v>
      </c>
      <c r="D452" t="s">
        <v>28</v>
      </c>
      <c r="E452" s="1" t="s">
        <v>7</v>
      </c>
      <c r="F452" s="1" t="s">
        <v>13</v>
      </c>
      <c r="G452" s="1">
        <v>45016</v>
      </c>
      <c r="H452" s="1"/>
      <c r="I452" s="5">
        <f>VLOOKUP(Tabela1[[#This Row],[Descrição da Demanda]],SLA!$A$1:$B$30,2,FALSE)</f>
        <v>6</v>
      </c>
      <c r="J452" s="2">
        <f ca="1">IF(Tabela1[[#This Row],[Data de Entrega]]="",TODAY()-Tabela1[[#This Row],[Data de Entrada]],Tabela1[[#This Row],[Data de Entrega]]-Tabela1[[#This Row],[Data de Entrada]])</f>
        <v>13</v>
      </c>
      <c r="K452" s="5">
        <f ca="1">IF(Tabela1[[#This Row],[Tempo de Entrega]]&gt;Tabela1[[#This Row],[SLA]],1,0)</f>
        <v>1</v>
      </c>
    </row>
    <row r="453" spans="1:11" x14ac:dyDescent="0.25">
      <c r="A453" s="2">
        <v>531</v>
      </c>
      <c r="B453" s="1" t="s">
        <v>72</v>
      </c>
      <c r="C453" s="1" t="s">
        <v>46</v>
      </c>
      <c r="D453" t="s">
        <v>31</v>
      </c>
      <c r="E453" s="1" t="s">
        <v>8</v>
      </c>
      <c r="F453" s="1" t="s">
        <v>12</v>
      </c>
      <c r="G453" s="1">
        <v>45008</v>
      </c>
      <c r="H453" s="1">
        <v>45009</v>
      </c>
      <c r="I453" s="5">
        <f>VLOOKUP(Tabela1[[#This Row],[Descrição da Demanda]],SLA!$A$1:$B$30,2,FALSE)</f>
        <v>6</v>
      </c>
      <c r="J453" s="2">
        <f ca="1">IF(Tabela1[[#This Row],[Data de Entrega]]="",TODAY()-Tabela1[[#This Row],[Data de Entrada]],Tabela1[[#This Row],[Data de Entrega]]-Tabela1[[#This Row],[Data de Entrada]])</f>
        <v>1</v>
      </c>
      <c r="K453" s="5">
        <f ca="1">IF(Tabela1[[#This Row],[Tempo de Entrega]]&gt;Tabela1[[#This Row],[SLA]],1,0)</f>
        <v>0</v>
      </c>
    </row>
    <row r="454" spans="1:11" x14ac:dyDescent="0.25">
      <c r="A454" s="2">
        <v>532</v>
      </c>
      <c r="B454" s="1" t="s">
        <v>18</v>
      </c>
      <c r="C454" s="1" t="s">
        <v>68</v>
      </c>
      <c r="D454" t="s">
        <v>30</v>
      </c>
      <c r="E454" s="1" t="s">
        <v>8</v>
      </c>
      <c r="F454" s="1" t="s">
        <v>12</v>
      </c>
      <c r="G454" s="1">
        <v>44935</v>
      </c>
      <c r="H454" s="1">
        <v>44940</v>
      </c>
      <c r="I454" s="5">
        <f>VLOOKUP(Tabela1[[#This Row],[Descrição da Demanda]],SLA!$A$1:$B$30,2,FALSE)</f>
        <v>7</v>
      </c>
      <c r="J454" s="2">
        <f ca="1">IF(Tabela1[[#This Row],[Data de Entrega]]="",TODAY()-Tabela1[[#This Row],[Data de Entrada]],Tabela1[[#This Row],[Data de Entrega]]-Tabela1[[#This Row],[Data de Entrada]])</f>
        <v>5</v>
      </c>
      <c r="K454" s="5">
        <f ca="1">IF(Tabela1[[#This Row],[Tempo de Entrega]]&gt;Tabela1[[#This Row],[SLA]],1,0)</f>
        <v>0</v>
      </c>
    </row>
    <row r="455" spans="1:11" x14ac:dyDescent="0.25">
      <c r="A455" s="2">
        <v>533</v>
      </c>
      <c r="B455" s="1" t="s">
        <v>72</v>
      </c>
      <c r="C455" s="1" t="s">
        <v>76</v>
      </c>
      <c r="D455" t="s">
        <v>31</v>
      </c>
      <c r="E455" s="1" t="s">
        <v>8</v>
      </c>
      <c r="F455" s="1" t="s">
        <v>12</v>
      </c>
      <c r="G455" s="1">
        <v>44997</v>
      </c>
      <c r="H455" s="1">
        <v>44998</v>
      </c>
      <c r="I455" s="5">
        <f>VLOOKUP(Tabela1[[#This Row],[Descrição da Demanda]],SLA!$A$1:$B$30,2,FALSE)</f>
        <v>6</v>
      </c>
      <c r="J455" s="2">
        <f ca="1">IF(Tabela1[[#This Row],[Data de Entrega]]="",TODAY()-Tabela1[[#This Row],[Data de Entrada]],Tabela1[[#This Row],[Data de Entrega]]-Tabela1[[#This Row],[Data de Entrada]])</f>
        <v>1</v>
      </c>
      <c r="K455" s="5">
        <f ca="1">IF(Tabela1[[#This Row],[Tempo de Entrega]]&gt;Tabela1[[#This Row],[SLA]],1,0)</f>
        <v>0</v>
      </c>
    </row>
    <row r="456" spans="1:11" x14ac:dyDescent="0.25">
      <c r="A456" s="2">
        <v>534</v>
      </c>
      <c r="B456" s="1" t="s">
        <v>72</v>
      </c>
      <c r="C456" s="1" t="s">
        <v>76</v>
      </c>
      <c r="D456" t="s">
        <v>31</v>
      </c>
      <c r="E456" s="1" t="s">
        <v>8</v>
      </c>
      <c r="F456" s="1" t="s">
        <v>12</v>
      </c>
      <c r="G456" s="1">
        <v>44947</v>
      </c>
      <c r="H456" s="1">
        <v>44949</v>
      </c>
      <c r="I456" s="5">
        <f>VLOOKUP(Tabela1[[#This Row],[Descrição da Demanda]],SLA!$A$1:$B$30,2,FALSE)</f>
        <v>6</v>
      </c>
      <c r="J456" s="2">
        <f ca="1">IF(Tabela1[[#This Row],[Data de Entrega]]="",TODAY()-Tabela1[[#This Row],[Data de Entrada]],Tabela1[[#This Row],[Data de Entrega]]-Tabela1[[#This Row],[Data de Entrada]])</f>
        <v>2</v>
      </c>
      <c r="K456" s="5">
        <f ca="1">IF(Tabela1[[#This Row],[Tempo de Entrega]]&gt;Tabela1[[#This Row],[SLA]],1,0)</f>
        <v>0</v>
      </c>
    </row>
    <row r="457" spans="1:11" x14ac:dyDescent="0.25">
      <c r="A457" s="2">
        <v>535</v>
      </c>
      <c r="B457" s="1" t="s">
        <v>73</v>
      </c>
      <c r="C457" s="1" t="s">
        <v>68</v>
      </c>
      <c r="D457" t="s">
        <v>40</v>
      </c>
      <c r="E457" s="1" t="s">
        <v>8</v>
      </c>
      <c r="F457" s="1" t="s">
        <v>12</v>
      </c>
      <c r="G457" s="1">
        <v>44929</v>
      </c>
      <c r="H457" s="1">
        <v>44930</v>
      </c>
      <c r="I457" s="5">
        <f>VLOOKUP(Tabela1[[#This Row],[Descrição da Demanda]],SLA!$A$1:$B$30,2,FALSE)</f>
        <v>3</v>
      </c>
      <c r="J457" s="2">
        <f ca="1">IF(Tabela1[[#This Row],[Data de Entrega]]="",TODAY()-Tabela1[[#This Row],[Data de Entrada]],Tabela1[[#This Row],[Data de Entrega]]-Tabela1[[#This Row],[Data de Entrada]])</f>
        <v>1</v>
      </c>
      <c r="K457" s="5">
        <f ca="1">IF(Tabela1[[#This Row],[Tempo de Entrega]]&gt;Tabela1[[#This Row],[SLA]],1,0)</f>
        <v>0</v>
      </c>
    </row>
    <row r="458" spans="1:11" x14ac:dyDescent="0.25">
      <c r="A458" s="2">
        <v>537</v>
      </c>
      <c r="B458" s="1" t="s">
        <v>18</v>
      </c>
      <c r="C458" s="1" t="s">
        <v>76</v>
      </c>
      <c r="D458" t="s">
        <v>17</v>
      </c>
      <c r="E458" s="1" t="s">
        <v>8</v>
      </c>
      <c r="F458" s="1" t="s">
        <v>12</v>
      </c>
      <c r="G458" s="1">
        <v>44970</v>
      </c>
      <c r="H458" s="1">
        <v>44978</v>
      </c>
      <c r="I458" s="5">
        <f>VLOOKUP(Tabela1[[#This Row],[Descrição da Demanda]],SLA!$A$1:$B$30,2,FALSE)</f>
        <v>6</v>
      </c>
      <c r="J458" s="2">
        <f ca="1">IF(Tabela1[[#This Row],[Data de Entrega]]="",TODAY()-Tabela1[[#This Row],[Data de Entrada]],Tabela1[[#This Row],[Data de Entrega]]-Tabela1[[#This Row],[Data de Entrada]])</f>
        <v>8</v>
      </c>
      <c r="K458" s="5">
        <f ca="1">IF(Tabela1[[#This Row],[Tempo de Entrega]]&gt;Tabela1[[#This Row],[SLA]],1,0)</f>
        <v>1</v>
      </c>
    </row>
    <row r="459" spans="1:11" x14ac:dyDescent="0.25">
      <c r="A459" s="2">
        <v>538</v>
      </c>
      <c r="B459" s="1" t="s">
        <v>18</v>
      </c>
      <c r="C459" s="1" t="s">
        <v>45</v>
      </c>
      <c r="D459" t="s">
        <v>17</v>
      </c>
      <c r="E459" s="1" t="s">
        <v>8</v>
      </c>
      <c r="F459" s="1" t="s">
        <v>12</v>
      </c>
      <c r="G459" s="1">
        <v>45021</v>
      </c>
      <c r="H459" s="1">
        <v>45025</v>
      </c>
      <c r="I459" s="5">
        <f>VLOOKUP(Tabela1[[#This Row],[Descrição da Demanda]],SLA!$A$1:$B$30,2,FALSE)</f>
        <v>6</v>
      </c>
      <c r="J459" s="2">
        <f ca="1">IF(Tabela1[[#This Row],[Data de Entrega]]="",TODAY()-Tabela1[[#This Row],[Data de Entrada]],Tabela1[[#This Row],[Data de Entrega]]-Tabela1[[#This Row],[Data de Entrada]])</f>
        <v>4</v>
      </c>
      <c r="K459" s="5">
        <f ca="1">IF(Tabela1[[#This Row],[Tempo de Entrega]]&gt;Tabela1[[#This Row],[SLA]],1,0)</f>
        <v>0</v>
      </c>
    </row>
    <row r="460" spans="1:11" x14ac:dyDescent="0.25">
      <c r="A460" s="2">
        <v>539</v>
      </c>
      <c r="B460" s="1" t="s">
        <v>19</v>
      </c>
      <c r="C460" s="1" t="s">
        <v>76</v>
      </c>
      <c r="D460" t="s">
        <v>43</v>
      </c>
      <c r="E460" s="1" t="s">
        <v>8</v>
      </c>
      <c r="F460" s="1" t="s">
        <v>12</v>
      </c>
      <c r="G460" s="1">
        <v>45019</v>
      </c>
      <c r="H460" s="1">
        <v>45025</v>
      </c>
      <c r="I460" s="5">
        <f>VLOOKUP(Tabela1[[#This Row],[Descrição da Demanda]],SLA!$A$1:$B$30,2,FALSE)</f>
        <v>3</v>
      </c>
      <c r="J460" s="2">
        <f ca="1">IF(Tabela1[[#This Row],[Data de Entrega]]="",TODAY()-Tabela1[[#This Row],[Data de Entrada]],Tabela1[[#This Row],[Data de Entrega]]-Tabela1[[#This Row],[Data de Entrada]])</f>
        <v>6</v>
      </c>
      <c r="K460" s="5">
        <f ca="1">IF(Tabela1[[#This Row],[Tempo de Entrega]]&gt;Tabela1[[#This Row],[SLA]],1,0)</f>
        <v>1</v>
      </c>
    </row>
    <row r="461" spans="1:11" x14ac:dyDescent="0.25">
      <c r="A461" s="2">
        <v>541</v>
      </c>
      <c r="B461" s="1" t="s">
        <v>19</v>
      </c>
      <c r="C461" s="1" t="s">
        <v>69</v>
      </c>
      <c r="D461" t="s">
        <v>28</v>
      </c>
      <c r="E461" s="1" t="s">
        <v>8</v>
      </c>
      <c r="F461" s="1" t="s">
        <v>12</v>
      </c>
      <c r="G461" s="1">
        <v>45020</v>
      </c>
      <c r="H461" s="1">
        <v>45025</v>
      </c>
      <c r="I461" s="5">
        <f>VLOOKUP(Tabela1[[#This Row],[Descrição da Demanda]],SLA!$A$1:$B$30,2,FALSE)</f>
        <v>6</v>
      </c>
      <c r="J461" s="2">
        <f ca="1">IF(Tabela1[[#This Row],[Data de Entrega]]="",TODAY()-Tabela1[[#This Row],[Data de Entrada]],Tabela1[[#This Row],[Data de Entrega]]-Tabela1[[#This Row],[Data de Entrada]])</f>
        <v>5</v>
      </c>
      <c r="K461" s="5">
        <f ca="1">IF(Tabela1[[#This Row],[Tempo de Entrega]]&gt;Tabela1[[#This Row],[SLA]],1,0)</f>
        <v>0</v>
      </c>
    </row>
    <row r="462" spans="1:11" x14ac:dyDescent="0.25">
      <c r="A462" s="2">
        <v>542</v>
      </c>
      <c r="B462" s="1" t="s">
        <v>72</v>
      </c>
      <c r="C462" s="1" t="s">
        <v>46</v>
      </c>
      <c r="D462" t="s">
        <v>17</v>
      </c>
      <c r="E462" s="1" t="s">
        <v>7</v>
      </c>
      <c r="F462" s="1" t="s">
        <v>13</v>
      </c>
      <c r="G462" s="1">
        <v>45023</v>
      </c>
      <c r="H462" s="1"/>
      <c r="I462" s="5">
        <f>VLOOKUP(Tabela1[[#This Row],[Descrição da Demanda]],SLA!$A$1:$B$30,2,FALSE)</f>
        <v>6</v>
      </c>
      <c r="J462" s="2">
        <f ca="1">IF(Tabela1[[#This Row],[Data de Entrega]]="",TODAY()-Tabela1[[#This Row],[Data de Entrada]],Tabela1[[#This Row],[Data de Entrega]]-Tabela1[[#This Row],[Data de Entrada]])</f>
        <v>6</v>
      </c>
      <c r="K462" s="5">
        <f ca="1">IF(Tabela1[[#This Row],[Tempo de Entrega]]&gt;Tabela1[[#This Row],[SLA]],1,0)</f>
        <v>0</v>
      </c>
    </row>
    <row r="463" spans="1:11" x14ac:dyDescent="0.25">
      <c r="A463" s="2">
        <v>543</v>
      </c>
      <c r="B463" s="1" t="s">
        <v>71</v>
      </c>
      <c r="C463" s="1" t="s">
        <v>69</v>
      </c>
      <c r="D463" t="s">
        <v>17</v>
      </c>
      <c r="E463" s="1" t="s">
        <v>8</v>
      </c>
      <c r="F463" s="1" t="s">
        <v>12</v>
      </c>
      <c r="G463" s="1">
        <v>44974</v>
      </c>
      <c r="H463" s="1">
        <v>44981</v>
      </c>
      <c r="I463" s="5">
        <f>VLOOKUP(Tabela1[[#This Row],[Descrição da Demanda]],SLA!$A$1:$B$30,2,FALSE)</f>
        <v>6</v>
      </c>
      <c r="J463" s="2">
        <f ca="1">IF(Tabela1[[#This Row],[Data de Entrega]]="",TODAY()-Tabela1[[#This Row],[Data de Entrada]],Tabela1[[#This Row],[Data de Entrega]]-Tabela1[[#This Row],[Data de Entrada]])</f>
        <v>7</v>
      </c>
      <c r="K463" s="5">
        <f ca="1">IF(Tabela1[[#This Row],[Tempo de Entrega]]&gt;Tabela1[[#This Row],[SLA]],1,0)</f>
        <v>1</v>
      </c>
    </row>
    <row r="464" spans="1:11" x14ac:dyDescent="0.25">
      <c r="A464" s="2">
        <v>544</v>
      </c>
      <c r="B464" s="1" t="s">
        <v>18</v>
      </c>
      <c r="C464" s="1" t="s">
        <v>45</v>
      </c>
      <c r="D464" t="s">
        <v>20</v>
      </c>
      <c r="E464" s="1" t="s">
        <v>8</v>
      </c>
      <c r="F464" s="1" t="s">
        <v>12</v>
      </c>
      <c r="G464" s="1">
        <v>44978</v>
      </c>
      <c r="H464" s="1">
        <v>44980</v>
      </c>
      <c r="I464" s="5">
        <f>VLOOKUP(Tabela1[[#This Row],[Descrição da Demanda]],SLA!$A$1:$B$30,2,FALSE)</f>
        <v>6</v>
      </c>
      <c r="J464" s="2">
        <f ca="1">IF(Tabela1[[#This Row],[Data de Entrega]]="",TODAY()-Tabela1[[#This Row],[Data de Entrada]],Tabela1[[#This Row],[Data de Entrega]]-Tabela1[[#This Row],[Data de Entrada]])</f>
        <v>2</v>
      </c>
      <c r="K464" s="5">
        <f ca="1">IF(Tabela1[[#This Row],[Tempo de Entrega]]&gt;Tabela1[[#This Row],[SLA]],1,0)</f>
        <v>0</v>
      </c>
    </row>
    <row r="465" spans="1:11" x14ac:dyDescent="0.25">
      <c r="A465" s="2">
        <v>547</v>
      </c>
      <c r="B465" s="1" t="s">
        <v>75</v>
      </c>
      <c r="C465" s="1" t="s">
        <v>46</v>
      </c>
      <c r="D465" t="s">
        <v>23</v>
      </c>
      <c r="E465" s="1" t="s">
        <v>8</v>
      </c>
      <c r="F465" s="1" t="s">
        <v>12</v>
      </c>
      <c r="G465" s="1">
        <v>44993</v>
      </c>
      <c r="H465" s="1">
        <v>44999</v>
      </c>
      <c r="I465" s="5">
        <f>VLOOKUP(Tabela1[[#This Row],[Descrição da Demanda]],SLA!$A$1:$B$30,2,FALSE)</f>
        <v>8</v>
      </c>
      <c r="J465" s="2">
        <f ca="1">IF(Tabela1[[#This Row],[Data de Entrega]]="",TODAY()-Tabela1[[#This Row],[Data de Entrada]],Tabela1[[#This Row],[Data de Entrega]]-Tabela1[[#This Row],[Data de Entrada]])</f>
        <v>6</v>
      </c>
      <c r="K465" s="5">
        <f ca="1">IF(Tabela1[[#This Row],[Tempo de Entrega]]&gt;Tabela1[[#This Row],[SLA]],1,0)</f>
        <v>0</v>
      </c>
    </row>
    <row r="466" spans="1:11" x14ac:dyDescent="0.25">
      <c r="A466" s="2">
        <v>548</v>
      </c>
      <c r="B466" s="1" t="s">
        <v>71</v>
      </c>
      <c r="C466" s="1" t="s">
        <v>45</v>
      </c>
      <c r="D466" t="s">
        <v>3</v>
      </c>
      <c r="E466" s="1" t="s">
        <v>8</v>
      </c>
      <c r="F466" s="1" t="s">
        <v>12</v>
      </c>
      <c r="G466" s="1">
        <v>45013</v>
      </c>
      <c r="H466" s="1">
        <v>45020</v>
      </c>
      <c r="I466" s="5">
        <f>VLOOKUP(Tabela1[[#This Row],[Descrição da Demanda]],SLA!$A$1:$B$30,2,FALSE)</f>
        <v>6</v>
      </c>
      <c r="J466" s="2">
        <f ca="1">IF(Tabela1[[#This Row],[Data de Entrega]]="",TODAY()-Tabela1[[#This Row],[Data de Entrada]],Tabela1[[#This Row],[Data de Entrega]]-Tabela1[[#This Row],[Data de Entrada]])</f>
        <v>7</v>
      </c>
      <c r="K466" s="5">
        <f ca="1">IF(Tabela1[[#This Row],[Tempo de Entrega]]&gt;Tabela1[[#This Row],[SLA]],1,0)</f>
        <v>1</v>
      </c>
    </row>
    <row r="467" spans="1:11" x14ac:dyDescent="0.25">
      <c r="A467" s="2">
        <v>549</v>
      </c>
      <c r="B467" s="1" t="s">
        <v>18</v>
      </c>
      <c r="C467" s="1" t="s">
        <v>76</v>
      </c>
      <c r="D467" t="s">
        <v>17</v>
      </c>
      <c r="E467" s="1" t="s">
        <v>8</v>
      </c>
      <c r="F467" s="1" t="s">
        <v>12</v>
      </c>
      <c r="G467" s="1">
        <v>45017</v>
      </c>
      <c r="H467" s="1">
        <v>45020</v>
      </c>
      <c r="I467" s="5">
        <f>VLOOKUP(Tabela1[[#This Row],[Descrição da Demanda]],SLA!$A$1:$B$30,2,FALSE)</f>
        <v>6</v>
      </c>
      <c r="J467" s="2">
        <f ca="1">IF(Tabela1[[#This Row],[Data de Entrega]]="",TODAY()-Tabela1[[#This Row],[Data de Entrada]],Tabela1[[#This Row],[Data de Entrega]]-Tabela1[[#This Row],[Data de Entrada]])</f>
        <v>3</v>
      </c>
      <c r="K467" s="5">
        <f ca="1">IF(Tabela1[[#This Row],[Tempo de Entrega]]&gt;Tabela1[[#This Row],[SLA]],1,0)</f>
        <v>0</v>
      </c>
    </row>
    <row r="468" spans="1:11" x14ac:dyDescent="0.25">
      <c r="A468" s="2">
        <v>550</v>
      </c>
      <c r="B468" s="1" t="s">
        <v>74</v>
      </c>
      <c r="C468" s="1" t="s">
        <v>69</v>
      </c>
      <c r="D468" t="s">
        <v>32</v>
      </c>
      <c r="E468" s="1" t="s">
        <v>8</v>
      </c>
      <c r="F468" s="1" t="s">
        <v>12</v>
      </c>
      <c r="G468" s="1">
        <v>45023</v>
      </c>
      <c r="H468" s="1">
        <v>45020</v>
      </c>
      <c r="I468" s="5">
        <f>VLOOKUP(Tabela1[[#This Row],[Descrição da Demanda]],SLA!$A$1:$B$30,2,FALSE)</f>
        <v>8</v>
      </c>
      <c r="J468" s="2">
        <f ca="1">IF(Tabela1[[#This Row],[Data de Entrega]]="",TODAY()-Tabela1[[#This Row],[Data de Entrada]],Tabela1[[#This Row],[Data de Entrega]]-Tabela1[[#This Row],[Data de Entrada]])</f>
        <v>-3</v>
      </c>
      <c r="K468" s="5">
        <f ca="1">IF(Tabela1[[#This Row],[Tempo de Entrega]]&gt;Tabela1[[#This Row],[SLA]],1,0)</f>
        <v>0</v>
      </c>
    </row>
    <row r="469" spans="1:11" x14ac:dyDescent="0.25">
      <c r="A469" s="2">
        <v>551</v>
      </c>
      <c r="B469" s="1" t="s">
        <v>19</v>
      </c>
      <c r="C469" s="1" t="s">
        <v>46</v>
      </c>
      <c r="D469" t="s">
        <v>24</v>
      </c>
      <c r="E469" s="1" t="s">
        <v>8</v>
      </c>
      <c r="F469" s="1" t="s">
        <v>12</v>
      </c>
      <c r="G469" s="1">
        <v>45020</v>
      </c>
      <c r="H469" s="1">
        <v>45025</v>
      </c>
      <c r="I469" s="5">
        <f>VLOOKUP(Tabela1[[#This Row],[Descrição da Demanda]],SLA!$A$1:$B$30,2,FALSE)</f>
        <v>7</v>
      </c>
      <c r="J469" s="2">
        <f ca="1">IF(Tabela1[[#This Row],[Data de Entrega]]="",TODAY()-Tabela1[[#This Row],[Data de Entrada]],Tabela1[[#This Row],[Data de Entrega]]-Tabela1[[#This Row],[Data de Entrada]])</f>
        <v>5</v>
      </c>
      <c r="K469" s="5">
        <f ca="1">IF(Tabela1[[#This Row],[Tempo de Entrega]]&gt;Tabela1[[#This Row],[SLA]],1,0)</f>
        <v>0</v>
      </c>
    </row>
    <row r="470" spans="1:11" x14ac:dyDescent="0.25">
      <c r="A470" s="2">
        <v>552</v>
      </c>
      <c r="B470" s="1" t="s">
        <v>71</v>
      </c>
      <c r="C470" s="1" t="s">
        <v>45</v>
      </c>
      <c r="D470" t="s">
        <v>20</v>
      </c>
      <c r="E470" s="1" t="s">
        <v>7</v>
      </c>
      <c r="F470" s="1" t="s">
        <v>13</v>
      </c>
      <c r="G470" s="1">
        <v>45024</v>
      </c>
      <c r="H470" s="1"/>
      <c r="I470" s="5">
        <f>VLOOKUP(Tabela1[[#This Row],[Descrição da Demanda]],SLA!$A$1:$B$30,2,FALSE)</f>
        <v>6</v>
      </c>
      <c r="J470" s="2">
        <f ca="1">IF(Tabela1[[#This Row],[Data de Entrega]]="",TODAY()-Tabela1[[#This Row],[Data de Entrada]],Tabela1[[#This Row],[Data de Entrega]]-Tabela1[[#This Row],[Data de Entrada]])</f>
        <v>5</v>
      </c>
      <c r="K470" s="5">
        <f ca="1">IF(Tabela1[[#This Row],[Tempo de Entrega]]&gt;Tabela1[[#This Row],[SLA]],1,0)</f>
        <v>0</v>
      </c>
    </row>
    <row r="471" spans="1:11" x14ac:dyDescent="0.25">
      <c r="A471" s="2">
        <v>553</v>
      </c>
      <c r="B471" s="1" t="s">
        <v>72</v>
      </c>
      <c r="C471" s="1" t="s">
        <v>68</v>
      </c>
      <c r="D471" t="s">
        <v>31</v>
      </c>
      <c r="E471" s="1" t="s">
        <v>8</v>
      </c>
      <c r="F471" s="1" t="s">
        <v>12</v>
      </c>
      <c r="G471" s="1">
        <v>45011</v>
      </c>
      <c r="H471" s="1">
        <v>45017</v>
      </c>
      <c r="I471" s="5">
        <f>VLOOKUP(Tabela1[[#This Row],[Descrição da Demanda]],SLA!$A$1:$B$30,2,FALSE)</f>
        <v>6</v>
      </c>
      <c r="J471" s="2">
        <f ca="1">IF(Tabela1[[#This Row],[Data de Entrega]]="",TODAY()-Tabela1[[#This Row],[Data de Entrada]],Tabela1[[#This Row],[Data de Entrega]]-Tabela1[[#This Row],[Data de Entrada]])</f>
        <v>6</v>
      </c>
      <c r="K471" s="5">
        <f ca="1">IF(Tabela1[[#This Row],[Tempo de Entrega]]&gt;Tabela1[[#This Row],[SLA]],1,0)</f>
        <v>0</v>
      </c>
    </row>
    <row r="472" spans="1:11" x14ac:dyDescent="0.25">
      <c r="A472" s="2">
        <v>554</v>
      </c>
      <c r="B472" s="1" t="s">
        <v>72</v>
      </c>
      <c r="C472" s="1" t="s">
        <v>76</v>
      </c>
      <c r="D472" t="s">
        <v>31</v>
      </c>
      <c r="E472" s="1" t="s">
        <v>8</v>
      </c>
      <c r="F472" s="1" t="s">
        <v>12</v>
      </c>
      <c r="G472" s="1">
        <v>45006</v>
      </c>
      <c r="H472" s="1">
        <v>45008</v>
      </c>
      <c r="I472" s="5">
        <f>VLOOKUP(Tabela1[[#This Row],[Descrição da Demanda]],SLA!$A$1:$B$30,2,FALSE)</f>
        <v>6</v>
      </c>
      <c r="J472" s="2">
        <f ca="1">IF(Tabela1[[#This Row],[Data de Entrega]]="",TODAY()-Tabela1[[#This Row],[Data de Entrada]],Tabela1[[#This Row],[Data de Entrega]]-Tabela1[[#This Row],[Data de Entrada]])</f>
        <v>2</v>
      </c>
      <c r="K472" s="5">
        <f ca="1">IF(Tabela1[[#This Row],[Tempo de Entrega]]&gt;Tabela1[[#This Row],[SLA]],1,0)</f>
        <v>0</v>
      </c>
    </row>
    <row r="473" spans="1:11" x14ac:dyDescent="0.25">
      <c r="A473" s="2">
        <v>555</v>
      </c>
      <c r="B473" s="1" t="s">
        <v>72</v>
      </c>
      <c r="C473" s="1" t="s">
        <v>76</v>
      </c>
      <c r="D473" t="s">
        <v>31</v>
      </c>
      <c r="E473" s="1" t="s">
        <v>8</v>
      </c>
      <c r="F473" s="1" t="s">
        <v>12</v>
      </c>
      <c r="G473" s="1">
        <v>44966</v>
      </c>
      <c r="H473" s="1">
        <v>44968</v>
      </c>
      <c r="I473" s="5">
        <f>VLOOKUP(Tabela1[[#This Row],[Descrição da Demanda]],SLA!$A$1:$B$30,2,FALSE)</f>
        <v>6</v>
      </c>
      <c r="J473" s="2">
        <f ca="1">IF(Tabela1[[#This Row],[Data de Entrega]]="",TODAY()-Tabela1[[#This Row],[Data de Entrada]],Tabela1[[#This Row],[Data de Entrega]]-Tabela1[[#This Row],[Data de Entrada]])</f>
        <v>2</v>
      </c>
      <c r="K473" s="5">
        <f ca="1">IF(Tabela1[[#This Row],[Tempo de Entrega]]&gt;Tabela1[[#This Row],[SLA]],1,0)</f>
        <v>0</v>
      </c>
    </row>
    <row r="474" spans="1:11" x14ac:dyDescent="0.25">
      <c r="A474" s="2">
        <v>556</v>
      </c>
      <c r="B474" s="1" t="s">
        <v>72</v>
      </c>
      <c r="C474" s="1" t="s">
        <v>70</v>
      </c>
      <c r="D474" t="s">
        <v>31</v>
      </c>
      <c r="E474" s="1" t="s">
        <v>8</v>
      </c>
      <c r="F474" s="1" t="s">
        <v>12</v>
      </c>
      <c r="G474" s="1">
        <v>45022</v>
      </c>
      <c r="H474" s="1">
        <v>45025</v>
      </c>
      <c r="I474" s="5">
        <f>VLOOKUP(Tabela1[[#This Row],[Descrição da Demanda]],SLA!$A$1:$B$30,2,FALSE)</f>
        <v>6</v>
      </c>
      <c r="J474" s="2">
        <f ca="1">IF(Tabela1[[#This Row],[Data de Entrega]]="",TODAY()-Tabela1[[#This Row],[Data de Entrada]],Tabela1[[#This Row],[Data de Entrega]]-Tabela1[[#This Row],[Data de Entrada]])</f>
        <v>3</v>
      </c>
      <c r="K474" s="5">
        <f ca="1">IF(Tabela1[[#This Row],[Tempo de Entrega]]&gt;Tabela1[[#This Row],[SLA]],1,0)</f>
        <v>0</v>
      </c>
    </row>
    <row r="475" spans="1:11" x14ac:dyDescent="0.25">
      <c r="A475" s="2">
        <v>557</v>
      </c>
      <c r="B475" s="1" t="s">
        <v>19</v>
      </c>
      <c r="C475" s="1" t="s">
        <v>76</v>
      </c>
      <c r="D475" t="s">
        <v>2</v>
      </c>
      <c r="E475" s="1" t="s">
        <v>7</v>
      </c>
      <c r="F475" s="1" t="s">
        <v>13</v>
      </c>
      <c r="G475" s="1">
        <v>45024</v>
      </c>
      <c r="H475" s="1"/>
      <c r="I475" s="5">
        <f>VLOOKUP(Tabela1[[#This Row],[Descrição da Demanda]],SLA!$A$1:$B$30,2,FALSE)</f>
        <v>8</v>
      </c>
      <c r="J475" s="2">
        <f ca="1">IF(Tabela1[[#This Row],[Data de Entrega]]="",TODAY()-Tabela1[[#This Row],[Data de Entrada]],Tabela1[[#This Row],[Data de Entrega]]-Tabela1[[#This Row],[Data de Entrada]])</f>
        <v>5</v>
      </c>
      <c r="K475" s="5">
        <f ca="1">IF(Tabela1[[#This Row],[Tempo de Entrega]]&gt;Tabela1[[#This Row],[SLA]],1,0)</f>
        <v>0</v>
      </c>
    </row>
    <row r="476" spans="1:11" x14ac:dyDescent="0.25">
      <c r="A476" s="2">
        <v>558</v>
      </c>
      <c r="B476" s="1" t="s">
        <v>74</v>
      </c>
      <c r="C476" s="1" t="s">
        <v>68</v>
      </c>
      <c r="D476" t="s">
        <v>32</v>
      </c>
      <c r="E476" s="1" t="s">
        <v>8</v>
      </c>
      <c r="F476" s="1" t="s">
        <v>12</v>
      </c>
      <c r="G476" s="1">
        <v>45007</v>
      </c>
      <c r="H476" s="1">
        <v>45008</v>
      </c>
      <c r="I476" s="5">
        <f>VLOOKUP(Tabela1[[#This Row],[Descrição da Demanda]],SLA!$A$1:$B$30,2,FALSE)</f>
        <v>8</v>
      </c>
      <c r="J476" s="2">
        <f ca="1">IF(Tabela1[[#This Row],[Data de Entrega]]="",TODAY()-Tabela1[[#This Row],[Data de Entrada]],Tabela1[[#This Row],[Data de Entrega]]-Tabela1[[#This Row],[Data de Entrada]])</f>
        <v>1</v>
      </c>
      <c r="K476" s="5">
        <f ca="1">IF(Tabela1[[#This Row],[Tempo de Entrega]]&gt;Tabela1[[#This Row],[SLA]],1,0)</f>
        <v>0</v>
      </c>
    </row>
    <row r="477" spans="1:11" x14ac:dyDescent="0.25">
      <c r="A477" s="2">
        <v>559</v>
      </c>
      <c r="B477" s="1" t="s">
        <v>19</v>
      </c>
      <c r="C477" s="1" t="s">
        <v>46</v>
      </c>
      <c r="D477" t="s">
        <v>24</v>
      </c>
      <c r="E477" s="1" t="s">
        <v>8</v>
      </c>
      <c r="F477" s="1" t="s">
        <v>12</v>
      </c>
      <c r="G477" s="1">
        <v>44992</v>
      </c>
      <c r="H477" s="1">
        <v>44997</v>
      </c>
      <c r="I477" s="5">
        <f>VLOOKUP(Tabela1[[#This Row],[Descrição da Demanda]],SLA!$A$1:$B$30,2,FALSE)</f>
        <v>7</v>
      </c>
      <c r="J477" s="2">
        <f ca="1">IF(Tabela1[[#This Row],[Data de Entrega]]="",TODAY()-Tabela1[[#This Row],[Data de Entrada]],Tabela1[[#This Row],[Data de Entrega]]-Tabela1[[#This Row],[Data de Entrada]])</f>
        <v>5</v>
      </c>
      <c r="K477" s="5">
        <f ca="1">IF(Tabela1[[#This Row],[Tempo de Entrega]]&gt;Tabela1[[#This Row],[SLA]],1,0)</f>
        <v>0</v>
      </c>
    </row>
    <row r="478" spans="1:11" x14ac:dyDescent="0.25">
      <c r="A478" s="2">
        <v>560</v>
      </c>
      <c r="B478" s="1" t="s">
        <v>18</v>
      </c>
      <c r="C478" s="1" t="s">
        <v>45</v>
      </c>
      <c r="D478" t="s">
        <v>27</v>
      </c>
      <c r="E478" s="1" t="s">
        <v>8</v>
      </c>
      <c r="F478" s="1" t="s">
        <v>12</v>
      </c>
      <c r="G478" s="1">
        <v>45023</v>
      </c>
      <c r="H478" s="1">
        <v>45025</v>
      </c>
      <c r="I478" s="5">
        <f>VLOOKUP(Tabela1[[#This Row],[Descrição da Demanda]],SLA!$A$1:$B$30,2,FALSE)</f>
        <v>5</v>
      </c>
      <c r="J478" s="2">
        <f ca="1">IF(Tabela1[[#This Row],[Data de Entrega]]="",TODAY()-Tabela1[[#This Row],[Data de Entrada]],Tabela1[[#This Row],[Data de Entrega]]-Tabela1[[#This Row],[Data de Entrada]])</f>
        <v>2</v>
      </c>
      <c r="K478" s="5">
        <f ca="1">IF(Tabela1[[#This Row],[Tempo de Entrega]]&gt;Tabela1[[#This Row],[SLA]],1,0)</f>
        <v>0</v>
      </c>
    </row>
    <row r="479" spans="1:11" x14ac:dyDescent="0.25">
      <c r="A479" s="2">
        <v>562</v>
      </c>
      <c r="B479" s="1" t="s">
        <v>73</v>
      </c>
      <c r="C479" s="1" t="s">
        <v>45</v>
      </c>
      <c r="D479" t="s">
        <v>40</v>
      </c>
      <c r="E479" s="1" t="s">
        <v>8</v>
      </c>
      <c r="F479" s="1" t="s">
        <v>12</v>
      </c>
      <c r="G479" s="1">
        <v>44939</v>
      </c>
      <c r="H479" s="1">
        <v>44949</v>
      </c>
      <c r="I479" s="5">
        <f>VLOOKUP(Tabela1[[#This Row],[Descrição da Demanda]],SLA!$A$1:$B$30,2,FALSE)</f>
        <v>3</v>
      </c>
      <c r="J479" s="2">
        <f ca="1">IF(Tabela1[[#This Row],[Data de Entrega]]="",TODAY()-Tabela1[[#This Row],[Data de Entrada]],Tabela1[[#This Row],[Data de Entrega]]-Tabela1[[#This Row],[Data de Entrada]])</f>
        <v>10</v>
      </c>
      <c r="K479" s="5">
        <f ca="1">IF(Tabela1[[#This Row],[Tempo de Entrega]]&gt;Tabela1[[#This Row],[SLA]],1,0)</f>
        <v>1</v>
      </c>
    </row>
    <row r="480" spans="1:11" x14ac:dyDescent="0.25">
      <c r="A480" s="2">
        <v>565</v>
      </c>
      <c r="B480" s="1" t="s">
        <v>72</v>
      </c>
      <c r="C480" s="1" t="s">
        <v>76</v>
      </c>
      <c r="D480" t="s">
        <v>31</v>
      </c>
      <c r="E480" s="1" t="s">
        <v>8</v>
      </c>
      <c r="F480" s="1" t="s">
        <v>12</v>
      </c>
      <c r="G480" s="1">
        <v>44945</v>
      </c>
      <c r="H480" s="1">
        <v>44952</v>
      </c>
      <c r="I480" s="5">
        <f>VLOOKUP(Tabela1[[#This Row],[Descrição da Demanda]],SLA!$A$1:$B$30,2,FALSE)</f>
        <v>6</v>
      </c>
      <c r="J480" s="2">
        <f ca="1">IF(Tabela1[[#This Row],[Data de Entrega]]="",TODAY()-Tabela1[[#This Row],[Data de Entrada]],Tabela1[[#This Row],[Data de Entrega]]-Tabela1[[#This Row],[Data de Entrada]])</f>
        <v>7</v>
      </c>
      <c r="K480" s="5">
        <f ca="1">IF(Tabela1[[#This Row],[Tempo de Entrega]]&gt;Tabela1[[#This Row],[SLA]],1,0)</f>
        <v>1</v>
      </c>
    </row>
    <row r="481" spans="1:11" x14ac:dyDescent="0.25">
      <c r="A481" s="2">
        <v>566</v>
      </c>
      <c r="B481" s="1" t="s">
        <v>19</v>
      </c>
      <c r="C481" s="1" t="s">
        <v>76</v>
      </c>
      <c r="D481" t="s">
        <v>17</v>
      </c>
      <c r="E481" s="1" t="s">
        <v>6</v>
      </c>
      <c r="F481" s="1" t="s">
        <v>13</v>
      </c>
      <c r="G481" s="1">
        <v>45022</v>
      </c>
      <c r="H481" s="1"/>
      <c r="I481" s="5">
        <f>VLOOKUP(Tabela1[[#This Row],[Descrição da Demanda]],SLA!$A$1:$B$30,2,FALSE)</f>
        <v>6</v>
      </c>
      <c r="J481" s="2">
        <f ca="1">IF(Tabela1[[#This Row],[Data de Entrega]]="",TODAY()-Tabela1[[#This Row],[Data de Entrada]],Tabela1[[#This Row],[Data de Entrega]]-Tabela1[[#This Row],[Data de Entrada]])</f>
        <v>7</v>
      </c>
      <c r="K481" s="5">
        <f ca="1">IF(Tabela1[[#This Row],[Tempo de Entrega]]&gt;Tabela1[[#This Row],[SLA]],1,0)</f>
        <v>1</v>
      </c>
    </row>
    <row r="482" spans="1:11" x14ac:dyDescent="0.25">
      <c r="A482" s="2">
        <v>567</v>
      </c>
      <c r="B482" s="1" t="s">
        <v>72</v>
      </c>
      <c r="C482" s="1" t="s">
        <v>69</v>
      </c>
      <c r="D482" t="s">
        <v>31</v>
      </c>
      <c r="E482" s="1" t="s">
        <v>7</v>
      </c>
      <c r="F482" s="1" t="s">
        <v>13</v>
      </c>
      <c r="G482" s="1">
        <v>45026</v>
      </c>
      <c r="H482" s="1"/>
      <c r="I482" s="5">
        <f>VLOOKUP(Tabela1[[#This Row],[Descrição da Demanda]],SLA!$A$1:$B$30,2,FALSE)</f>
        <v>6</v>
      </c>
      <c r="J482" s="2">
        <f ca="1">IF(Tabela1[[#This Row],[Data de Entrega]]="",TODAY()-Tabela1[[#This Row],[Data de Entrada]],Tabela1[[#This Row],[Data de Entrega]]-Tabela1[[#This Row],[Data de Entrada]])</f>
        <v>3</v>
      </c>
      <c r="K482" s="5">
        <f ca="1">IF(Tabela1[[#This Row],[Tempo de Entrega]]&gt;Tabela1[[#This Row],[SLA]],1,0)</f>
        <v>0</v>
      </c>
    </row>
    <row r="483" spans="1:11" x14ac:dyDescent="0.25">
      <c r="A483" s="2">
        <v>568</v>
      </c>
      <c r="B483" s="1" t="s">
        <v>18</v>
      </c>
      <c r="C483" s="1" t="s">
        <v>45</v>
      </c>
      <c r="D483" t="s">
        <v>17</v>
      </c>
      <c r="E483" s="1" t="s">
        <v>8</v>
      </c>
      <c r="F483" s="1" t="s">
        <v>12</v>
      </c>
      <c r="G483" s="1">
        <v>44997</v>
      </c>
      <c r="H483" s="1">
        <v>45001</v>
      </c>
      <c r="I483" s="5">
        <f>VLOOKUP(Tabela1[[#This Row],[Descrição da Demanda]],SLA!$A$1:$B$30,2,FALSE)</f>
        <v>6</v>
      </c>
      <c r="J483" s="2">
        <f ca="1">IF(Tabela1[[#This Row],[Data de Entrega]]="",TODAY()-Tabela1[[#This Row],[Data de Entrada]],Tabela1[[#This Row],[Data de Entrega]]-Tabela1[[#This Row],[Data de Entrada]])</f>
        <v>4</v>
      </c>
      <c r="K483" s="5">
        <f ca="1">IF(Tabela1[[#This Row],[Tempo de Entrega]]&gt;Tabela1[[#This Row],[SLA]],1,0)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424-B47B-4A18-A4DF-A8E90A38AA48}">
  <dimension ref="A1:B31"/>
  <sheetViews>
    <sheetView workbookViewId="0">
      <selection activeCell="D18" sqref="D18"/>
    </sheetView>
  </sheetViews>
  <sheetFormatPr defaultRowHeight="15" x14ac:dyDescent="0.25"/>
  <cols>
    <col min="1" max="1" width="52.8554687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4" t="s">
        <v>20</v>
      </c>
      <c r="B2">
        <v>6</v>
      </c>
    </row>
    <row r="3" spans="1:2" x14ac:dyDescent="0.25">
      <c r="A3" s="4" t="s">
        <v>22</v>
      </c>
      <c r="B3">
        <v>6</v>
      </c>
    </row>
    <row r="4" spans="1:2" x14ac:dyDescent="0.25">
      <c r="A4" s="4" t="s">
        <v>21</v>
      </c>
      <c r="B4">
        <v>6</v>
      </c>
    </row>
    <row r="5" spans="1:2" x14ac:dyDescent="0.25">
      <c r="A5" s="4" t="s">
        <v>23</v>
      </c>
      <c r="B5">
        <v>8</v>
      </c>
    </row>
    <row r="6" spans="1:2" x14ac:dyDescent="0.25">
      <c r="A6" s="4" t="s">
        <v>3</v>
      </c>
      <c r="B6">
        <v>6</v>
      </c>
    </row>
    <row r="7" spans="1:2" x14ac:dyDescent="0.25">
      <c r="A7" s="4" t="s">
        <v>2</v>
      </c>
      <c r="B7">
        <v>8</v>
      </c>
    </row>
    <row r="8" spans="1:2" x14ac:dyDescent="0.25">
      <c r="A8" s="4" t="s">
        <v>32</v>
      </c>
      <c r="B8">
        <v>8</v>
      </c>
    </row>
    <row r="9" spans="1:2" x14ac:dyDescent="0.25">
      <c r="A9" s="4" t="s">
        <v>24</v>
      </c>
      <c r="B9">
        <v>7</v>
      </c>
    </row>
    <row r="10" spans="1:2" x14ac:dyDescent="0.25">
      <c r="A10" s="4" t="s">
        <v>33</v>
      </c>
      <c r="B10">
        <v>6</v>
      </c>
    </row>
    <row r="11" spans="1:2" x14ac:dyDescent="0.25">
      <c r="A11" s="4" t="s">
        <v>16</v>
      </c>
      <c r="B11">
        <v>6</v>
      </c>
    </row>
    <row r="12" spans="1:2" x14ac:dyDescent="0.25">
      <c r="A12" s="4" t="s">
        <v>25</v>
      </c>
      <c r="B12">
        <v>6</v>
      </c>
    </row>
    <row r="13" spans="1:2" x14ac:dyDescent="0.25">
      <c r="A13" s="4" t="s">
        <v>26</v>
      </c>
      <c r="B13">
        <v>6</v>
      </c>
    </row>
    <row r="14" spans="1:2" x14ac:dyDescent="0.25">
      <c r="A14" s="4" t="s">
        <v>17</v>
      </c>
      <c r="B14">
        <v>6</v>
      </c>
    </row>
    <row r="15" spans="1:2" x14ac:dyDescent="0.25">
      <c r="A15" s="4" t="s">
        <v>9</v>
      </c>
      <c r="B15">
        <v>6</v>
      </c>
    </row>
    <row r="16" spans="1:2" x14ac:dyDescent="0.25">
      <c r="A16" s="4" t="s">
        <v>27</v>
      </c>
      <c r="B16">
        <v>5</v>
      </c>
    </row>
    <row r="17" spans="1:2" x14ac:dyDescent="0.25">
      <c r="A17" s="4" t="s">
        <v>28</v>
      </c>
      <c r="B17">
        <v>6</v>
      </c>
    </row>
    <row r="18" spans="1:2" x14ac:dyDescent="0.25">
      <c r="A18" s="4" t="s">
        <v>29</v>
      </c>
      <c r="B18">
        <v>7</v>
      </c>
    </row>
    <row r="19" spans="1:2" x14ac:dyDescent="0.25">
      <c r="A19" s="4" t="s">
        <v>30</v>
      </c>
      <c r="B19">
        <v>7</v>
      </c>
    </row>
    <row r="20" spans="1:2" x14ac:dyDescent="0.25">
      <c r="A20" s="4" t="s">
        <v>31</v>
      </c>
      <c r="B20">
        <v>6</v>
      </c>
    </row>
    <row r="21" spans="1:2" x14ac:dyDescent="0.25">
      <c r="A21" s="4" t="s">
        <v>41</v>
      </c>
      <c r="B21">
        <v>6</v>
      </c>
    </row>
    <row r="22" spans="1:2" x14ac:dyDescent="0.25">
      <c r="A22" s="4" t="s">
        <v>42</v>
      </c>
      <c r="B22">
        <v>6</v>
      </c>
    </row>
    <row r="23" spans="1:2" x14ac:dyDescent="0.25">
      <c r="A23" s="4" t="s">
        <v>43</v>
      </c>
      <c r="B23">
        <v>3</v>
      </c>
    </row>
    <row r="24" spans="1:2" x14ac:dyDescent="0.25">
      <c r="A24" s="4" t="s">
        <v>36</v>
      </c>
      <c r="B24">
        <v>6</v>
      </c>
    </row>
    <row r="25" spans="1:2" x14ac:dyDescent="0.25">
      <c r="A25" s="4" t="s">
        <v>38</v>
      </c>
      <c r="B25">
        <v>6</v>
      </c>
    </row>
    <row r="26" spans="1:2" x14ac:dyDescent="0.25">
      <c r="A26" s="4" t="s">
        <v>35</v>
      </c>
      <c r="B26">
        <v>6</v>
      </c>
    </row>
    <row r="27" spans="1:2" x14ac:dyDescent="0.25">
      <c r="A27" s="4" t="s">
        <v>37</v>
      </c>
      <c r="B27">
        <v>6</v>
      </c>
    </row>
    <row r="28" spans="1:2" x14ac:dyDescent="0.25">
      <c r="A28" s="4" t="s">
        <v>39</v>
      </c>
      <c r="B28">
        <v>6</v>
      </c>
    </row>
    <row r="29" spans="1:2" x14ac:dyDescent="0.25">
      <c r="A29" s="4" t="s">
        <v>34</v>
      </c>
      <c r="B29">
        <v>6</v>
      </c>
    </row>
    <row r="30" spans="1:2" x14ac:dyDescent="0.25">
      <c r="A30" s="4" t="s">
        <v>40</v>
      </c>
      <c r="B30">
        <v>3</v>
      </c>
    </row>
    <row r="31" spans="1:2" x14ac:dyDescent="0.25">
      <c r="A31" s="3"/>
    </row>
  </sheetData>
  <autoFilter ref="A1:B30" xr:uid="{60F9E2BC-A272-47B2-81DF-BACC819DD2B4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Análise</vt:lpstr>
      <vt:lpstr>Dados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Oliveira</dc:creator>
  <cp:lastModifiedBy>marcia</cp:lastModifiedBy>
  <dcterms:created xsi:type="dcterms:W3CDTF">2023-03-26T15:48:56Z</dcterms:created>
  <dcterms:modified xsi:type="dcterms:W3CDTF">2023-04-14T02:01:15Z</dcterms:modified>
</cp:coreProperties>
</file>