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a\Documents\4_CURSOS 2022\Curso_Excel\Gestão de Treinamentos\"/>
    </mc:Choice>
  </mc:AlternateContent>
  <xr:revisionPtr revIDLastSave="0" documentId="13_ncr:1_{3579E505-D4FD-491E-81E7-F7D46C0C23A3}" xr6:coauthVersionLast="45" xr6:coauthVersionMax="45" xr10:uidLastSave="{00000000-0000-0000-0000-000000000000}"/>
  <bookViews>
    <workbookView xWindow="-120" yWindow="-120" windowWidth="20730" windowHeight="11160" xr2:uid="{8D1B60B4-050D-40C3-BFB8-004069527BDE}"/>
  </bookViews>
  <sheets>
    <sheet name="Dashboard" sheetId="1" r:id="rId1"/>
    <sheet name="Análise" sheetId="10" r:id="rId2"/>
    <sheet name="Dados" sheetId="7" r:id="rId3"/>
    <sheet name="Base" sheetId="3" r:id="rId4"/>
  </sheets>
  <definedNames>
    <definedName name="SegmentaçãodeDados_Ano">#N/A</definedName>
    <definedName name="SegmentaçãodeDados_Tipo_de_Treinamento1">#N/A</definedName>
  </definedNames>
  <calcPr calcId="191029"/>
  <pivotCaches>
    <pivotCache cacheId="4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7" l="1"/>
  <c r="J69" i="7"/>
  <c r="C69" i="7"/>
  <c r="B69" i="7"/>
  <c r="K68" i="7"/>
  <c r="J68" i="7"/>
  <c r="C68" i="7"/>
  <c r="B68" i="7"/>
  <c r="K67" i="7"/>
  <c r="J67" i="7"/>
  <c r="C67" i="7"/>
  <c r="B67" i="7"/>
  <c r="K66" i="7"/>
  <c r="J66" i="7"/>
  <c r="C66" i="7"/>
  <c r="B66" i="7"/>
  <c r="K65" i="7"/>
  <c r="J65" i="7"/>
  <c r="C65" i="7"/>
  <c r="B65" i="7"/>
  <c r="K64" i="7"/>
  <c r="J64" i="7"/>
  <c r="C64" i="7"/>
  <c r="B64" i="7"/>
  <c r="B63" i="7"/>
  <c r="C63" i="7"/>
  <c r="J63" i="7"/>
  <c r="K63" i="7"/>
  <c r="B62" i="7"/>
  <c r="C62" i="7"/>
  <c r="J62" i="7"/>
  <c r="K62" i="7"/>
  <c r="B61" i="7" l="1"/>
  <c r="C61" i="7"/>
  <c r="J61" i="7"/>
  <c r="K61" i="7"/>
  <c r="K60" i="7"/>
  <c r="J60" i="7"/>
  <c r="C60" i="7"/>
  <c r="B60" i="7"/>
  <c r="K59" i="7"/>
  <c r="J59" i="7"/>
  <c r="C59" i="7"/>
  <c r="B59" i="7"/>
  <c r="K58" i="7"/>
  <c r="J58" i="7"/>
  <c r="C58" i="7"/>
  <c r="B58" i="7"/>
  <c r="K57" i="7"/>
  <c r="J57" i="7"/>
  <c r="C57" i="7"/>
  <c r="B57" i="7"/>
  <c r="K56" i="7"/>
  <c r="J56" i="7"/>
  <c r="C56" i="7"/>
  <c r="B56" i="7"/>
  <c r="K55" i="7"/>
  <c r="J55" i="7"/>
  <c r="C55" i="7"/>
  <c r="B55" i="7"/>
  <c r="K54" i="7"/>
  <c r="J54" i="7"/>
  <c r="C54" i="7"/>
  <c r="B54" i="7"/>
  <c r="K53" i="7"/>
  <c r="J53" i="7"/>
  <c r="C53" i="7"/>
  <c r="B53" i="7"/>
  <c r="K52" i="7"/>
  <c r="J52" i="7"/>
  <c r="C52" i="7"/>
  <c r="B52" i="7"/>
  <c r="K51" i="7"/>
  <c r="J51" i="7"/>
  <c r="C51" i="7"/>
  <c r="B51" i="7"/>
  <c r="K50" i="7"/>
  <c r="J50" i="7"/>
  <c r="C50" i="7"/>
  <c r="B50" i="7"/>
  <c r="K49" i="7"/>
  <c r="J49" i="7"/>
  <c r="C49" i="7"/>
  <c r="B49" i="7"/>
  <c r="K48" i="7"/>
  <c r="J48" i="7"/>
  <c r="C48" i="7"/>
  <c r="B48" i="7"/>
  <c r="K47" i="7"/>
  <c r="J47" i="7"/>
  <c r="C47" i="7"/>
  <c r="B47" i="7"/>
  <c r="K46" i="7"/>
  <c r="J46" i="7"/>
  <c r="C46" i="7"/>
  <c r="B46" i="7"/>
  <c r="K45" i="7"/>
  <c r="J45" i="7"/>
  <c r="C45" i="7"/>
  <c r="B45" i="7"/>
  <c r="K44" i="7"/>
  <c r="J44" i="7"/>
  <c r="C44" i="7"/>
  <c r="B44" i="7"/>
  <c r="K43" i="7"/>
  <c r="J43" i="7"/>
  <c r="C43" i="7"/>
  <c r="B43" i="7"/>
  <c r="K42" i="7"/>
  <c r="J42" i="7"/>
  <c r="C42" i="7"/>
  <c r="B42" i="7"/>
  <c r="K41" i="7"/>
  <c r="J41" i="7"/>
  <c r="C41" i="7"/>
  <c r="B41" i="7"/>
  <c r="K40" i="7"/>
  <c r="J40" i="7"/>
  <c r="C40" i="7"/>
  <c r="B40" i="7"/>
  <c r="K39" i="7"/>
  <c r="J39" i="7"/>
  <c r="C39" i="7"/>
  <c r="B39" i="7"/>
  <c r="K38" i="7"/>
  <c r="J38" i="7"/>
  <c r="C38" i="7"/>
  <c r="B38" i="7"/>
  <c r="K37" i="7"/>
  <c r="J37" i="7"/>
  <c r="C37" i="7"/>
  <c r="B37" i="7"/>
  <c r="K36" i="7"/>
  <c r="J36" i="7"/>
  <c r="C36" i="7"/>
  <c r="B36" i="7"/>
  <c r="K35" i="7"/>
  <c r="J35" i="7"/>
  <c r="C35" i="7"/>
  <c r="B35" i="7"/>
  <c r="K34" i="7"/>
  <c r="J34" i="7"/>
  <c r="C34" i="7"/>
  <c r="B34" i="7"/>
  <c r="K33" i="7"/>
  <c r="J33" i="7"/>
  <c r="C33" i="7"/>
  <c r="B33" i="7"/>
  <c r="K32" i="7"/>
  <c r="J32" i="7"/>
  <c r="C32" i="7"/>
  <c r="B32" i="7"/>
  <c r="K31" i="7"/>
  <c r="J31" i="7"/>
  <c r="C31" i="7"/>
  <c r="B31" i="7"/>
  <c r="K30" i="7"/>
  <c r="J30" i="7"/>
  <c r="C30" i="7"/>
  <c r="B30" i="7"/>
  <c r="K29" i="7"/>
  <c r="J29" i="7"/>
  <c r="C29" i="7"/>
  <c r="B29" i="7"/>
  <c r="K28" i="7"/>
  <c r="J28" i="7"/>
  <c r="C28" i="7"/>
  <c r="B28" i="7"/>
  <c r="K27" i="7"/>
  <c r="J27" i="7"/>
  <c r="C27" i="7"/>
  <c r="B27" i="7"/>
  <c r="K26" i="7"/>
  <c r="J26" i="7"/>
  <c r="C26" i="7"/>
  <c r="B26" i="7"/>
  <c r="K25" i="7"/>
  <c r="J25" i="7"/>
  <c r="C25" i="7"/>
  <c r="B25" i="7"/>
  <c r="K24" i="7"/>
  <c r="J24" i="7"/>
  <c r="C24" i="7"/>
  <c r="B24" i="7"/>
  <c r="K23" i="7"/>
  <c r="J23" i="7"/>
  <c r="C23" i="7"/>
  <c r="B23" i="7"/>
  <c r="K22" i="7"/>
  <c r="J22" i="7"/>
  <c r="C22" i="7"/>
  <c r="B22" i="7"/>
  <c r="K21" i="7"/>
  <c r="J21" i="7"/>
  <c r="C21" i="7"/>
  <c r="B21" i="7"/>
  <c r="K20" i="7"/>
  <c r="J20" i="7"/>
  <c r="C20" i="7"/>
  <c r="B20" i="7"/>
  <c r="K19" i="7"/>
  <c r="J19" i="7"/>
  <c r="C19" i="7"/>
  <c r="B19" i="7"/>
  <c r="K18" i="7"/>
  <c r="J18" i="7"/>
  <c r="C18" i="7"/>
  <c r="B18" i="7"/>
  <c r="K17" i="7"/>
  <c r="J17" i="7"/>
  <c r="C17" i="7"/>
  <c r="B17" i="7"/>
  <c r="K16" i="7"/>
  <c r="J16" i="7"/>
  <c r="C16" i="7"/>
  <c r="B16" i="7"/>
  <c r="K15" i="7"/>
  <c r="J15" i="7"/>
  <c r="C15" i="7"/>
  <c r="B15" i="7"/>
  <c r="K14" i="7"/>
  <c r="J14" i="7"/>
  <c r="C14" i="7"/>
  <c r="B14" i="7"/>
  <c r="K13" i="7"/>
  <c r="J13" i="7"/>
  <c r="C13" i="7"/>
  <c r="B13" i="7"/>
  <c r="K12" i="7"/>
  <c r="J12" i="7"/>
  <c r="C12" i="7"/>
  <c r="B12" i="7"/>
  <c r="K11" i="7"/>
  <c r="J11" i="7"/>
  <c r="C11" i="7"/>
  <c r="B11" i="7"/>
  <c r="K10" i="7"/>
  <c r="J10" i="7"/>
  <c r="C10" i="7"/>
  <c r="B10" i="7"/>
  <c r="K9" i="7"/>
  <c r="J9" i="7"/>
  <c r="C9" i="7"/>
  <c r="B9" i="7"/>
  <c r="K8" i="7"/>
  <c r="J8" i="7"/>
  <c r="C8" i="7"/>
  <c r="B8" i="7"/>
  <c r="K7" i="7"/>
  <c r="J7" i="7"/>
  <c r="C7" i="7"/>
  <c r="B7" i="7"/>
  <c r="K6" i="7"/>
  <c r="J6" i="7"/>
  <c r="C6" i="7"/>
  <c r="B6" i="7"/>
  <c r="K5" i="7"/>
  <c r="J5" i="7"/>
  <c r="C5" i="7"/>
  <c r="B5" i="7"/>
  <c r="K4" i="7"/>
  <c r="J4" i="7"/>
  <c r="C4" i="7"/>
  <c r="B4" i="7"/>
  <c r="K3" i="7"/>
  <c r="J3" i="7"/>
  <c r="C3" i="7"/>
  <c r="B3" i="7"/>
  <c r="K2" i="7"/>
  <c r="J2" i="7"/>
  <c r="C2" i="7"/>
  <c r="B2" i="7"/>
</calcChain>
</file>

<file path=xl/sharedStrings.xml><?xml version="1.0" encoding="utf-8"?>
<sst xmlns="http://schemas.openxmlformats.org/spreadsheetml/2006/main" count="221" uniqueCount="59">
  <si>
    <t>Data de Término</t>
  </si>
  <si>
    <t>Tipo de Treinamento</t>
  </si>
  <si>
    <t>Integração</t>
  </si>
  <si>
    <t>Comportamental</t>
  </si>
  <si>
    <t>Técnico</t>
  </si>
  <si>
    <t>Desenvolvimento de liderança</t>
  </si>
  <si>
    <t>Motivacional</t>
  </si>
  <si>
    <t>Desenvolvimento de Equipe</t>
  </si>
  <si>
    <t>Corporativo</t>
  </si>
  <si>
    <t>Reciclagem</t>
  </si>
  <si>
    <t xml:space="preserve">Programa de Mentoria </t>
  </si>
  <si>
    <t>Requisito Legal</t>
  </si>
  <si>
    <t>Integração de segurança</t>
  </si>
  <si>
    <t>CIPA</t>
  </si>
  <si>
    <t>Brigada de Incêndio</t>
  </si>
  <si>
    <t>DDS</t>
  </si>
  <si>
    <t>NR 06 - EPI</t>
  </si>
  <si>
    <t>NR 10 - Serviços Elétricos</t>
  </si>
  <si>
    <t>NR 17 - Ergonômia</t>
  </si>
  <si>
    <t>NR 12 - Máquinas e Equipamentos</t>
  </si>
  <si>
    <t>NR 13 - Caldeiras</t>
  </si>
  <si>
    <t>NR 33 - Espaço Confinado</t>
  </si>
  <si>
    <t>NR 31 - Agrotóxicos</t>
  </si>
  <si>
    <t>NR 35 - Trabalho em Altura</t>
  </si>
  <si>
    <t>Treinamento</t>
  </si>
  <si>
    <t>Duração em Dias</t>
  </si>
  <si>
    <t>Duração em horas</t>
  </si>
  <si>
    <t>Qtd. Pessoas</t>
  </si>
  <si>
    <t>Custo Total</t>
  </si>
  <si>
    <t>Custo por Pessoa</t>
  </si>
  <si>
    <t>NR 11 - Transporte de Materias</t>
  </si>
  <si>
    <t>Excel</t>
  </si>
  <si>
    <t>Power BI</t>
  </si>
  <si>
    <t>Analise de Dados</t>
  </si>
  <si>
    <t xml:space="preserve">Criatividade </t>
  </si>
  <si>
    <t>Relacionamento Interpessoal</t>
  </si>
  <si>
    <t>Administração do tempo</t>
  </si>
  <si>
    <t>Ano</t>
  </si>
  <si>
    <t>Mê</t>
  </si>
  <si>
    <t>Custo por Hora</t>
  </si>
  <si>
    <t>set</t>
  </si>
  <si>
    <t>out</t>
  </si>
  <si>
    <t>nov</t>
  </si>
  <si>
    <t>jul</t>
  </si>
  <si>
    <t>ago</t>
  </si>
  <si>
    <t>jun</t>
  </si>
  <si>
    <t>jan</t>
  </si>
  <si>
    <t>fev</t>
  </si>
  <si>
    <t>mar</t>
  </si>
  <si>
    <t>Dialogo Direto de Segurança</t>
  </si>
  <si>
    <t>Soma de Custo Total</t>
  </si>
  <si>
    <t>Soma de Custo por Pessoa</t>
  </si>
  <si>
    <t>Soma de Qtd. Pessoas</t>
  </si>
  <si>
    <t>Soma de Duração em horas</t>
  </si>
  <si>
    <t>Rótulos de Linha</t>
  </si>
  <si>
    <t>abr</t>
  </si>
  <si>
    <t>mai</t>
  </si>
  <si>
    <t>dez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</si>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</sst>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&quot;R$&quot;\ #,##0"/>
    <numFmt numFmtId="166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3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34"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4" formatCode="[h]:mm"/>
    </dxf>
    <dxf>
      <numFmt numFmtId="165" formatCode="&quot;R$&quot;\ 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4" formatCode="[h]:mm"/>
    </dxf>
    <dxf>
      <numFmt numFmtId="165" formatCode="&quot;R$&quot;\ 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64" formatCode="[h]:mm"/>
    </dxf>
    <dxf>
      <numFmt numFmtId="165" formatCode="&quot;R$&quot;\ #,##0"/>
    </dxf>
    <dxf>
      <numFmt numFmtId="164" formatCode="[h]:mm"/>
    </dxf>
    <dxf>
      <numFmt numFmtId="1" formatCode="0"/>
    </dxf>
    <dxf>
      <numFmt numFmtId="3" formatCode="#,##0"/>
    </dxf>
    <dxf>
      <numFmt numFmtId="164" formatCode="[h]:mm"/>
    </dxf>
    <dxf>
      <numFmt numFmtId="165" formatCode="&quot;R$&quot;\ #,##0"/>
    </dxf>
    <dxf>
      <numFmt numFmtId="165" formatCode="&quot;R$&quot;\ #,##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3" formatCode="#,##0"/>
    </dxf>
    <dxf>
      <numFmt numFmtId="165" formatCode="&quot;R$&quot;\ #,##0"/>
    </dxf>
    <dxf>
      <numFmt numFmtId="164" formatCode="[h]:mm"/>
    </dxf>
    <dxf>
      <numFmt numFmtId="1" formatCode="0"/>
    </dxf>
    <dxf>
      <numFmt numFmtId="166" formatCode="_-[$R$-416]\ * #,##0.00_-;\-[$R$-416]\ * #,##0.00_-;_-[$R$-416]\ * &quot;-&quot;??_-;_-@_-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numFmt numFmtId="164" formatCode="[h]:mm"/>
    </dxf>
    <dxf>
      <numFmt numFmtId="19" formatCode="dd/mm/yyyy"/>
    </dxf>
    <dxf>
      <numFmt numFmtId="165" formatCode="&quot;R$&quot;\ #,##0"/>
    </dxf>
    <dxf>
      <numFmt numFmtId="164" formatCode="[h]:mm"/>
    </dxf>
    <dxf>
      <numFmt numFmtId="3" formatCode="#,##0"/>
    </dxf>
    <dxf>
      <numFmt numFmtId="164" formatCode="[h]:mm"/>
    </dxf>
    <dxf>
      <numFmt numFmtId="164" formatCode="[h]:mm"/>
    </dxf>
    <dxf>
      <numFmt numFmtId="165" formatCode="&quot;R$&quot;\ #,##0"/>
    </dxf>
  </dxfs>
  <tableStyles count="0" defaultTableStyle="TableStyleMedium2" defaultPivotStyle="PivotStyleLight16"/>
  <colors>
    <mruColors>
      <color rgb="FFED7D31"/>
      <color rgb="FFFEB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Dashboard Treinamento Excel 2023.xlsx]Análise!Pessoas Treinadas mês</c:name>
    <c:fmtId val="20"/>
  </c:pivotSource>
  <c:chart>
    <c:autoTitleDeleted val="1"/>
    <c:pivotFmts>
      <c:pivotFmt>
        <c:idx val="0"/>
        <c:spPr>
          <a:ln w="12700" cap="rnd">
            <a:solidFill>
              <a:srgbClr val="ED7D31"/>
            </a:solidFill>
            <a:round/>
          </a:ln>
          <a:effectLst/>
        </c:spPr>
        <c:marker>
          <c:symbol val="circle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D7D31"/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Análise!$J$3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D7D3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Análise!$I$4:$I$16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Análise!$J$4:$J$16</c:f>
              <c:numCache>
                <c:formatCode>#,##0</c:formatCode>
                <c:ptCount val="12"/>
                <c:pt idx="0">
                  <c:v>405</c:v>
                </c:pt>
                <c:pt idx="1">
                  <c:v>375</c:v>
                </c:pt>
                <c:pt idx="2">
                  <c:v>557</c:v>
                </c:pt>
                <c:pt idx="3">
                  <c:v>115</c:v>
                </c:pt>
                <c:pt idx="4">
                  <c:v>132</c:v>
                </c:pt>
                <c:pt idx="5">
                  <c:v>160</c:v>
                </c:pt>
                <c:pt idx="6">
                  <c:v>201</c:v>
                </c:pt>
                <c:pt idx="7">
                  <c:v>167</c:v>
                </c:pt>
                <c:pt idx="8">
                  <c:v>157</c:v>
                </c:pt>
                <c:pt idx="9">
                  <c:v>259</c:v>
                </c:pt>
                <c:pt idx="10">
                  <c:v>141</c:v>
                </c:pt>
                <c:pt idx="11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8E-427B-88CC-84D7156B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832320"/>
        <c:axId val="585828712"/>
      </c:lineChart>
      <c:catAx>
        <c:axId val="585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ED7D3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D7D3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85828712"/>
        <c:crossesAt val="0"/>
        <c:auto val="1"/>
        <c:lblAlgn val="ctr"/>
        <c:lblOffset val="100"/>
        <c:noMultiLvlLbl val="0"/>
      </c:catAx>
      <c:valAx>
        <c:axId val="585828712"/>
        <c:scaling>
          <c:orientation val="minMax"/>
          <c:min val="2"/>
        </c:scaling>
        <c:delete val="1"/>
        <c:axPos val="l"/>
        <c:numFmt formatCode="#,##0" sourceLinked="1"/>
        <c:majorTickMark val="out"/>
        <c:minorTickMark val="none"/>
        <c:tickLblPos val="nextTo"/>
        <c:crossAx val="5858323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Dashboard Treinamento Excel 2023.xlsx]Análise!Horas por Treinamento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Análise!$L$4:$L$9</c:f>
              <c:strCache>
                <c:ptCount val="5"/>
                <c:pt idx="0">
                  <c:v>NR 35 - Trabalho em Altura</c:v>
                </c:pt>
                <c:pt idx="1">
                  <c:v>Criatividade </c:v>
                </c:pt>
                <c:pt idx="2">
                  <c:v>NR 17 - Ergonômia</c:v>
                </c:pt>
                <c:pt idx="3">
                  <c:v>Integração de segurança</c:v>
                </c:pt>
                <c:pt idx="4">
                  <c:v>NR 10 - Serviços Elétricos</c:v>
                </c:pt>
              </c:strCache>
            </c:strRef>
          </c:cat>
          <c:val>
            <c:numRef>
              <c:f>Análise!$M$4:$M$9</c:f>
              <c:numCache>
                <c:formatCode>[h]:mm</c:formatCode>
                <c:ptCount val="5"/>
                <c:pt idx="0">
                  <c:v>1.9999999999999998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4ECE-851A-7E3AD7FD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axId val="576561824"/>
        <c:axId val="576562480"/>
      </c:barChart>
      <c:catAx>
        <c:axId val="57656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D7D31">
                <a:alpha val="75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D7D3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76562480"/>
        <c:crosses val="autoZero"/>
        <c:auto val="1"/>
        <c:lblAlgn val="ctr"/>
        <c:lblOffset val="100"/>
        <c:noMultiLvlLbl val="0"/>
      </c:catAx>
      <c:valAx>
        <c:axId val="576562480"/>
        <c:scaling>
          <c:orientation val="minMax"/>
        </c:scaling>
        <c:delete val="1"/>
        <c:axPos val="b"/>
        <c:numFmt formatCode="[h]:mm" sourceLinked="1"/>
        <c:majorTickMark val="none"/>
        <c:minorTickMark val="none"/>
        <c:tickLblPos val="nextTo"/>
        <c:crossAx val="57656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Dashboard Treinamento Excel 2023.xlsx]Análise!Pessoas Treinasdas</c:name>
    <c:fmtId val="32"/>
  </c:pivotSource>
  <c:chart>
    <c:autoTitleDeleted val="1"/>
    <c:pivotFmts>
      <c:pivotFmt>
        <c:idx val="0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D7D3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D7D3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078534093468141E-3"/>
          <c:y val="6.9646180452904577E-2"/>
          <c:w val="0.98418443541027134"/>
          <c:h val="0.80696392008786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Análise!$O$4:$O$9</c:f>
              <c:strCache>
                <c:ptCount val="5"/>
                <c:pt idx="0">
                  <c:v>Técnico</c:v>
                </c:pt>
                <c:pt idx="1">
                  <c:v>Integração</c:v>
                </c:pt>
                <c:pt idx="2">
                  <c:v>Comportamental</c:v>
                </c:pt>
                <c:pt idx="3">
                  <c:v>Requisito Legal</c:v>
                </c:pt>
                <c:pt idx="4">
                  <c:v>DDS</c:v>
                </c:pt>
              </c:strCache>
            </c:strRef>
          </c:cat>
          <c:val>
            <c:numRef>
              <c:f>Análise!$P$4:$P$9</c:f>
              <c:numCache>
                <c:formatCode>0</c:formatCode>
                <c:ptCount val="5"/>
                <c:pt idx="0">
                  <c:v>125</c:v>
                </c:pt>
                <c:pt idx="1">
                  <c:v>285</c:v>
                </c:pt>
                <c:pt idx="2">
                  <c:v>325</c:v>
                </c:pt>
                <c:pt idx="3">
                  <c:v>959</c:v>
                </c:pt>
                <c:pt idx="4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D-4DCB-9F2B-F4C3AD17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27"/>
        <c:axId val="597216880"/>
        <c:axId val="597217864"/>
      </c:barChart>
      <c:catAx>
        <c:axId val="5972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D7D31">
                <a:alpha val="75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ED7D3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97217864"/>
        <c:crosses val="autoZero"/>
        <c:auto val="1"/>
        <c:lblAlgn val="ctr"/>
        <c:lblOffset val="100"/>
        <c:noMultiLvlLbl val="0"/>
      </c:catAx>
      <c:valAx>
        <c:axId val="59721786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72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[02 - Dashboard Treinamento Excel 2023.xlsx]Análise!Custo por treinamento</c:name>
    <c:fmtId val="40"/>
  </c:pivotSource>
  <c:chart>
    <c:autoTitleDeleted val="1"/>
    <c:pivotFmts>
      <c:pivotFmt>
        <c:idx val="0"/>
        <c:spPr>
          <a:solidFill>
            <a:srgbClr val="FEB91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EB91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Eras Medium ITC" panose="020B06020305040208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45640069565565788"/>
          <c:y val="1.9563322006118544E-2"/>
          <c:w val="0.58874380063881138"/>
          <c:h val="0.96087335598776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Eras Medium ITC" panose="020B06020305040208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Análise!$R$4:$R$9</c:f>
              <c:strCache>
                <c:ptCount val="5"/>
                <c:pt idx="0">
                  <c:v>NR 10 - Serviços Elétricos</c:v>
                </c:pt>
                <c:pt idx="1">
                  <c:v>Administração do tempo</c:v>
                </c:pt>
                <c:pt idx="2">
                  <c:v>Excel</c:v>
                </c:pt>
                <c:pt idx="3">
                  <c:v>Relacionamento Interpessoal</c:v>
                </c:pt>
                <c:pt idx="4">
                  <c:v>Criatividade </c:v>
                </c:pt>
              </c:strCache>
            </c:strRef>
          </c:cat>
          <c:val>
            <c:numRef>
              <c:f>Análise!$S$4:$S$9</c:f>
              <c:numCache>
                <c:formatCode>"R$"\ #,##0</c:formatCode>
                <c:ptCount val="5"/>
                <c:pt idx="0">
                  <c:v>6000</c:v>
                </c:pt>
                <c:pt idx="1">
                  <c:v>6000</c:v>
                </c:pt>
                <c:pt idx="2">
                  <c:v>10000</c:v>
                </c:pt>
                <c:pt idx="3">
                  <c:v>13400</c:v>
                </c:pt>
                <c:pt idx="4">
                  <c:v>15672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9-4B98-87B0-27504D17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26001488"/>
        <c:axId val="526001816"/>
      </c:barChart>
      <c:catAx>
        <c:axId val="52600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D7D31"/>
                </a:solidFill>
                <a:latin typeface="Eras Medium ITC" panose="020B0602030504020804" pitchFamily="34" charset="0"/>
                <a:ea typeface="+mn-ea"/>
                <a:cs typeface="+mn-cs"/>
              </a:defRPr>
            </a:pPr>
            <a:endParaRPr lang="pt-BR"/>
          </a:p>
        </c:txPr>
        <c:crossAx val="526001816"/>
        <c:crosses val="autoZero"/>
        <c:auto val="1"/>
        <c:lblAlgn val="ctr"/>
        <c:lblOffset val="100"/>
        <c:noMultiLvlLbl val="0"/>
      </c:catAx>
      <c:valAx>
        <c:axId val="526001816"/>
        <c:scaling>
          <c:orientation val="minMax"/>
          <c:min val="1000"/>
        </c:scaling>
        <c:delete val="1"/>
        <c:axPos val="b"/>
        <c:numFmt formatCode="&quot;R$&quot;\ #,##0" sourceLinked="1"/>
        <c:majorTickMark val="out"/>
        <c:minorTickMark val="none"/>
        <c:tickLblPos val="nextTo"/>
        <c:crossAx val="52600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18" Type="http://schemas.openxmlformats.org/officeDocument/2006/relationships/image" Target="../media/image14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image" Target="../media/image13.png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20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image" Target="../media/image11.png"/><Relationship Id="rId10" Type="http://schemas.openxmlformats.org/officeDocument/2006/relationships/image" Target="../media/image10.svg"/><Relationship Id="rId19" Type="http://schemas.openxmlformats.org/officeDocument/2006/relationships/image" Target="../media/image15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590550</xdr:colOff>
      <xdr:row>34</xdr:row>
      <xdr:rowOff>9526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5F006E3-1418-4E72-951C-FBCE54EE139E}"/>
            </a:ext>
          </a:extLst>
        </xdr:cNvPr>
        <xdr:cNvSpPr/>
      </xdr:nvSpPr>
      <xdr:spPr>
        <a:xfrm>
          <a:off x="0" y="0"/>
          <a:ext cx="12782550" cy="6486526"/>
        </a:xfrm>
        <a:prstGeom prst="rect">
          <a:avLst/>
        </a:prstGeom>
        <a:gradFill>
          <a:gsLst>
            <a:gs pos="0">
              <a:schemeClr val="bg1"/>
            </a:gs>
            <a:gs pos="100000">
              <a:srgbClr val="ED7D3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71439</xdr:colOff>
      <xdr:row>20</xdr:row>
      <xdr:rowOff>120726</xdr:rowOff>
    </xdr:from>
    <xdr:to>
      <xdr:col>6</xdr:col>
      <xdr:colOff>523874</xdr:colOff>
      <xdr:row>33</xdr:row>
      <xdr:rowOff>128588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19748A0E-A9AB-4E39-B679-BEA233E94D87}"/>
            </a:ext>
          </a:extLst>
        </xdr:cNvPr>
        <xdr:cNvGrpSpPr/>
      </xdr:nvGrpSpPr>
      <xdr:grpSpPr>
        <a:xfrm>
          <a:off x="71439" y="3930726"/>
          <a:ext cx="4110035" cy="2484362"/>
          <a:chOff x="71439" y="3825951"/>
          <a:chExt cx="4135435" cy="248436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BE35C7BB-FF1E-41F4-8078-4937EE3DBBA4}"/>
              </a:ext>
            </a:extLst>
          </xdr:cNvPr>
          <xdr:cNvSpPr/>
        </xdr:nvSpPr>
        <xdr:spPr>
          <a:xfrm>
            <a:off x="71439" y="3833813"/>
            <a:ext cx="4134345" cy="2476500"/>
          </a:xfrm>
          <a:prstGeom prst="roundRect">
            <a:avLst>
              <a:gd name="adj" fmla="val 5699"/>
            </a:avLst>
          </a:prstGeom>
          <a:solidFill>
            <a:schemeClr val="bg1">
              <a:alpha val="7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5F644F8-CA74-4674-AD98-0FE4F75EF881}"/>
              </a:ext>
            </a:extLst>
          </xdr:cNvPr>
          <xdr:cNvSpPr/>
        </xdr:nvSpPr>
        <xdr:spPr>
          <a:xfrm>
            <a:off x="72529" y="3825951"/>
            <a:ext cx="4134345" cy="395088"/>
          </a:xfrm>
          <a:prstGeom prst="roundRect">
            <a:avLst>
              <a:gd name="adj" fmla="val 5699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7</xdr:col>
      <xdr:colOff>45245</xdr:colOff>
      <xdr:row>20</xdr:row>
      <xdr:rowOff>128928</xdr:rowOff>
    </xdr:from>
    <xdr:to>
      <xdr:col>20</xdr:col>
      <xdr:colOff>471487</xdr:colOff>
      <xdr:row>33</xdr:row>
      <xdr:rowOff>145257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8054C8AD-650A-411D-AFC4-950715FF7B84}"/>
            </a:ext>
          </a:extLst>
        </xdr:cNvPr>
        <xdr:cNvGrpSpPr/>
      </xdr:nvGrpSpPr>
      <xdr:grpSpPr>
        <a:xfrm>
          <a:off x="4312445" y="3938928"/>
          <a:ext cx="8351042" cy="2492829"/>
          <a:chOff x="4312445" y="3834153"/>
          <a:chExt cx="8351042" cy="2492829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00B4A76-1958-4583-8457-B8DF69A01B28}"/>
              </a:ext>
            </a:extLst>
          </xdr:cNvPr>
          <xdr:cNvGrpSpPr/>
        </xdr:nvGrpSpPr>
        <xdr:grpSpPr>
          <a:xfrm>
            <a:off x="4312445" y="3834153"/>
            <a:ext cx="4110035" cy="2483304"/>
            <a:chOff x="666751" y="1169534"/>
            <a:chExt cx="5119625" cy="2483304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AAE19ED2-8CDE-4C5C-9B64-47ABE73DA767}"/>
                </a:ext>
              </a:extLst>
            </xdr:cNvPr>
            <xdr:cNvSpPr/>
          </xdr:nvSpPr>
          <xdr:spPr>
            <a:xfrm>
              <a:off x="666751" y="1176338"/>
              <a:ext cx="5118275" cy="2476500"/>
            </a:xfrm>
            <a:prstGeom prst="roundRect">
              <a:avLst>
                <a:gd name="adj" fmla="val 5699"/>
              </a:avLst>
            </a:prstGeom>
            <a:solidFill>
              <a:schemeClr val="bg1">
                <a:alpha val="7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E5505C7-BDD7-4C41-AF2E-42C6F12F89B2}"/>
                </a:ext>
              </a:extLst>
            </xdr:cNvPr>
            <xdr:cNvSpPr/>
          </xdr:nvSpPr>
          <xdr:spPr>
            <a:xfrm>
              <a:off x="668101" y="1169534"/>
              <a:ext cx="5118275" cy="395088"/>
            </a:xfrm>
            <a:prstGeom prst="roundRect">
              <a:avLst>
                <a:gd name="adj" fmla="val 5699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53DB9892-DABB-4923-85A8-1846D157EC87}"/>
              </a:ext>
            </a:extLst>
          </xdr:cNvPr>
          <xdr:cNvGrpSpPr/>
        </xdr:nvGrpSpPr>
        <xdr:grpSpPr>
          <a:xfrm>
            <a:off x="8553451" y="3843678"/>
            <a:ext cx="4110036" cy="2483304"/>
            <a:chOff x="666751" y="1169534"/>
            <a:chExt cx="5119625" cy="2483304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7F4D152E-933E-4142-BFE7-7DACB1978874}"/>
                </a:ext>
              </a:extLst>
            </xdr:cNvPr>
            <xdr:cNvSpPr/>
          </xdr:nvSpPr>
          <xdr:spPr>
            <a:xfrm>
              <a:off x="666751" y="1176338"/>
              <a:ext cx="5118275" cy="2476500"/>
            </a:xfrm>
            <a:prstGeom prst="roundRect">
              <a:avLst>
                <a:gd name="adj" fmla="val 5699"/>
              </a:avLst>
            </a:prstGeom>
            <a:solidFill>
              <a:schemeClr val="bg1">
                <a:alpha val="7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A9B2A149-54A0-4FEE-98DE-30484BCF84EB}"/>
                </a:ext>
              </a:extLst>
            </xdr:cNvPr>
            <xdr:cNvSpPr/>
          </xdr:nvSpPr>
          <xdr:spPr>
            <a:xfrm>
              <a:off x="668101" y="1169534"/>
              <a:ext cx="5118275" cy="395088"/>
            </a:xfrm>
            <a:prstGeom prst="roundRect">
              <a:avLst>
                <a:gd name="adj" fmla="val 5699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</xdr:grpSp>
    <xdr:clientData/>
  </xdr:twoCellAnchor>
  <xdr:twoCellAnchor>
    <xdr:from>
      <xdr:col>3</xdr:col>
      <xdr:colOff>519546</xdr:colOff>
      <xdr:row>7</xdr:row>
      <xdr:rowOff>52388</xdr:rowOff>
    </xdr:from>
    <xdr:to>
      <xdr:col>20</xdr:col>
      <xdr:colOff>464344</xdr:colOff>
      <xdr:row>20</xdr:row>
      <xdr:rowOff>52388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91D025-8E99-42F9-ADA5-34246A133D30}"/>
            </a:ext>
          </a:extLst>
        </xdr:cNvPr>
        <xdr:cNvGrpSpPr/>
      </xdr:nvGrpSpPr>
      <xdr:grpSpPr>
        <a:xfrm>
          <a:off x="2348346" y="1385888"/>
          <a:ext cx="10307998" cy="2476500"/>
          <a:chOff x="666751" y="1166813"/>
          <a:chExt cx="5119625" cy="2476500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B240A71-CFD9-4CD0-8FFB-02EF0EEFE3A1}"/>
              </a:ext>
            </a:extLst>
          </xdr:cNvPr>
          <xdr:cNvSpPr/>
        </xdr:nvSpPr>
        <xdr:spPr>
          <a:xfrm>
            <a:off x="666751" y="1166813"/>
            <a:ext cx="5118275" cy="2476500"/>
          </a:xfrm>
          <a:prstGeom prst="roundRect">
            <a:avLst>
              <a:gd name="adj" fmla="val 5699"/>
            </a:avLst>
          </a:prstGeom>
          <a:solidFill>
            <a:schemeClr val="bg1">
              <a:alpha val="7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6062FA80-D317-449F-8B54-6E27D696ECF3}"/>
              </a:ext>
            </a:extLst>
          </xdr:cNvPr>
          <xdr:cNvSpPr/>
        </xdr:nvSpPr>
        <xdr:spPr>
          <a:xfrm>
            <a:off x="668101" y="1169534"/>
            <a:ext cx="5118275" cy="395088"/>
          </a:xfrm>
          <a:prstGeom prst="roundRect">
            <a:avLst>
              <a:gd name="adj" fmla="val 5699"/>
            </a:avLst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oneCellAnchor>
    <xdr:from>
      <xdr:col>4</xdr:col>
      <xdr:colOff>603757</xdr:colOff>
      <xdr:row>7</xdr:row>
      <xdr:rowOff>35070</xdr:rowOff>
    </xdr:from>
    <xdr:ext cx="2891689" cy="355738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F72E1E20-5153-4B1C-88A0-DAD7DD373DB6}"/>
            </a:ext>
          </a:extLst>
        </xdr:cNvPr>
        <xdr:cNvSpPr txBox="1"/>
      </xdr:nvSpPr>
      <xdr:spPr>
        <a:xfrm>
          <a:off x="3042157" y="1368570"/>
          <a:ext cx="2891689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Pessoas</a:t>
          </a:r>
          <a:r>
            <a:rPr lang="pt-BR" sz="1800" baseline="0">
              <a:solidFill>
                <a:schemeClr val="bg1"/>
              </a:solidFill>
              <a:latin typeface="Eras Medium ITC" panose="020B0602030504020804" pitchFamily="34" charset="0"/>
            </a:rPr>
            <a:t> Treinadas</a:t>
          </a:r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 por</a:t>
          </a:r>
          <a:r>
            <a:rPr lang="pt-BR" sz="1800" baseline="0">
              <a:solidFill>
                <a:schemeClr val="bg1"/>
              </a:solidFill>
              <a:latin typeface="Eras Medium ITC" panose="020B0602030504020804" pitchFamily="34" charset="0"/>
            </a:rPr>
            <a:t> Mês</a:t>
          </a:r>
          <a:endParaRPr lang="pt-BR" sz="18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oneCellAnchor>
  <xdr:oneCellAnchor>
    <xdr:from>
      <xdr:col>1</xdr:col>
      <xdr:colOff>78582</xdr:colOff>
      <xdr:row>20</xdr:row>
      <xdr:rowOff>135731</xdr:rowOff>
    </xdr:from>
    <xdr:ext cx="2561022" cy="355738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630AF916-BFB8-46B2-ADC4-6DB0840E1B88}"/>
            </a:ext>
          </a:extLst>
        </xdr:cNvPr>
        <xdr:cNvSpPr txBox="1"/>
      </xdr:nvSpPr>
      <xdr:spPr>
        <a:xfrm>
          <a:off x="688182" y="3945731"/>
          <a:ext cx="2561022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Horas por Treinamento</a:t>
          </a:r>
        </a:p>
      </xdr:txBody>
    </xdr:sp>
    <xdr:clientData/>
  </xdr:oneCellAnchor>
  <xdr:oneCellAnchor>
    <xdr:from>
      <xdr:col>7</xdr:col>
      <xdr:colOff>521495</xdr:colOff>
      <xdr:row>20</xdr:row>
      <xdr:rowOff>138113</xdr:rowOff>
    </xdr:from>
    <xdr:ext cx="3468835" cy="355738"/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5B5209D-DD70-4666-8F88-6E4DB4B4186B}"/>
            </a:ext>
          </a:extLst>
        </xdr:cNvPr>
        <xdr:cNvSpPr txBox="1"/>
      </xdr:nvSpPr>
      <xdr:spPr>
        <a:xfrm>
          <a:off x="4788695" y="3948113"/>
          <a:ext cx="3468835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Tipo de Treinamento por Pessoa</a:t>
          </a:r>
        </a:p>
      </xdr:txBody>
    </xdr:sp>
    <xdr:clientData/>
  </xdr:oneCellAnchor>
  <xdr:oneCellAnchor>
    <xdr:from>
      <xdr:col>14</xdr:col>
      <xdr:colOff>400048</xdr:colOff>
      <xdr:row>20</xdr:row>
      <xdr:rowOff>147638</xdr:rowOff>
    </xdr:from>
    <xdr:ext cx="2544414" cy="355738"/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728DB33-E5D8-45E6-8AF6-C0D2A1CFA418}"/>
            </a:ext>
          </a:extLst>
        </xdr:cNvPr>
        <xdr:cNvSpPr txBox="1"/>
      </xdr:nvSpPr>
      <xdr:spPr>
        <a:xfrm>
          <a:off x="8934448" y="3957638"/>
          <a:ext cx="2544414" cy="3557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800">
              <a:solidFill>
                <a:schemeClr val="bg1"/>
              </a:solidFill>
              <a:latin typeface="Eras Medium ITC" panose="020B0602030504020804" pitchFamily="34" charset="0"/>
            </a:rPr>
            <a:t>Custo por Treinamento</a:t>
          </a:r>
        </a:p>
      </xdr:txBody>
    </xdr:sp>
    <xdr:clientData/>
  </xdr:oneCellAnchor>
  <xdr:twoCellAnchor editAs="oneCell">
    <xdr:from>
      <xdr:col>0</xdr:col>
      <xdr:colOff>107155</xdr:colOff>
      <xdr:row>20</xdr:row>
      <xdr:rowOff>78578</xdr:rowOff>
    </xdr:from>
    <xdr:to>
      <xdr:col>0</xdr:col>
      <xdr:colOff>571500</xdr:colOff>
      <xdr:row>22</xdr:row>
      <xdr:rowOff>161923</xdr:rowOff>
    </xdr:to>
    <xdr:pic>
      <xdr:nvPicPr>
        <xdr:cNvPr id="50" name="Gráfico 49" descr="Relógio">
          <a:extLst>
            <a:ext uri="{FF2B5EF4-FFF2-40B4-BE49-F238E27FC236}">
              <a16:creationId xmlns:a16="http://schemas.microsoft.com/office/drawing/2014/main" id="{FCAF77E9-BC0F-45D9-9B9B-6D9F6A6C7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>
          <a:off x="107155" y="3888578"/>
          <a:ext cx="464345" cy="464345"/>
        </a:xfrm>
        <a:prstGeom prst="rect">
          <a:avLst/>
        </a:prstGeom>
      </xdr:spPr>
    </xdr:pic>
    <xdr:clientData/>
  </xdr:twoCellAnchor>
  <xdr:twoCellAnchor editAs="oneCell">
    <xdr:from>
      <xdr:col>4</xdr:col>
      <xdr:colOff>62346</xdr:colOff>
      <xdr:row>7</xdr:row>
      <xdr:rowOff>11257</xdr:rowOff>
    </xdr:from>
    <xdr:to>
      <xdr:col>4</xdr:col>
      <xdr:colOff>519546</xdr:colOff>
      <xdr:row>9</xdr:row>
      <xdr:rowOff>87457</xdr:rowOff>
    </xdr:to>
    <xdr:pic>
      <xdr:nvPicPr>
        <xdr:cNvPr id="54" name="Gráfico 53" descr="Professor">
          <a:extLst>
            <a:ext uri="{FF2B5EF4-FFF2-40B4-BE49-F238E27FC236}">
              <a16:creationId xmlns:a16="http://schemas.microsoft.com/office/drawing/2014/main" id="{D9EC4117-56CD-465D-90BF-C6ED60E3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00746" y="13447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84667</xdr:colOff>
      <xdr:row>20</xdr:row>
      <xdr:rowOff>172510</xdr:rowOff>
    </xdr:from>
    <xdr:to>
      <xdr:col>14</xdr:col>
      <xdr:colOff>433917</xdr:colOff>
      <xdr:row>22</xdr:row>
      <xdr:rowOff>140760</xdr:rowOff>
    </xdr:to>
    <xdr:pic>
      <xdr:nvPicPr>
        <xdr:cNvPr id="56" name="Gráfico 55" descr="Dólar">
          <a:extLst>
            <a:ext uri="{FF2B5EF4-FFF2-40B4-BE49-F238E27FC236}">
              <a16:creationId xmlns:a16="http://schemas.microsoft.com/office/drawing/2014/main" id="{8C2E05ED-E1A0-4C9C-B8DC-4BD053935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619067" y="3982510"/>
          <a:ext cx="349250" cy="349250"/>
        </a:xfrm>
        <a:prstGeom prst="rect">
          <a:avLst/>
        </a:prstGeom>
      </xdr:spPr>
    </xdr:pic>
    <xdr:clientData/>
  </xdr:twoCellAnchor>
  <xdr:twoCellAnchor editAs="oneCell">
    <xdr:from>
      <xdr:col>7</xdr:col>
      <xdr:colOff>84666</xdr:colOff>
      <xdr:row>20</xdr:row>
      <xdr:rowOff>87842</xdr:rowOff>
    </xdr:from>
    <xdr:to>
      <xdr:col>7</xdr:col>
      <xdr:colOff>560916</xdr:colOff>
      <xdr:row>22</xdr:row>
      <xdr:rowOff>183092</xdr:rowOff>
    </xdr:to>
    <xdr:pic>
      <xdr:nvPicPr>
        <xdr:cNvPr id="58" name="Gráfico 57" descr="Teatro">
          <a:extLst>
            <a:ext uri="{FF2B5EF4-FFF2-40B4-BE49-F238E27FC236}">
              <a16:creationId xmlns:a16="http://schemas.microsoft.com/office/drawing/2014/main" id="{47F8C0D2-168F-4F61-A620-AB5E9AA2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51866" y="3897842"/>
          <a:ext cx="476250" cy="476250"/>
        </a:xfrm>
        <a:prstGeom prst="rect">
          <a:avLst/>
        </a:prstGeom>
      </xdr:spPr>
    </xdr:pic>
    <xdr:clientData/>
  </xdr:twoCellAnchor>
  <xdr:twoCellAnchor>
    <xdr:from>
      <xdr:col>0</xdr:col>
      <xdr:colOff>84666</xdr:colOff>
      <xdr:row>3</xdr:row>
      <xdr:rowOff>9525</xdr:rowOff>
    </xdr:from>
    <xdr:to>
      <xdr:col>3</xdr:col>
      <xdr:colOff>264583</xdr:colOff>
      <xdr:row>20</xdr:row>
      <xdr:rowOff>38100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4943E010-5158-4291-B61E-DC66F02CFDA5}"/>
            </a:ext>
          </a:extLst>
        </xdr:cNvPr>
        <xdr:cNvSpPr/>
      </xdr:nvSpPr>
      <xdr:spPr>
        <a:xfrm>
          <a:off x="84666" y="581025"/>
          <a:ext cx="2008717" cy="3267075"/>
        </a:xfrm>
        <a:prstGeom prst="roundRect">
          <a:avLst>
            <a:gd name="adj" fmla="val 10267"/>
          </a:avLst>
        </a:prstGeom>
        <a:solidFill>
          <a:srgbClr val="ED7D3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105834</xdr:colOff>
      <xdr:row>3</xdr:row>
      <xdr:rowOff>41275</xdr:rowOff>
    </xdr:from>
    <xdr:ext cx="1407583" cy="326500"/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9D495467-EAE7-4A2E-BEFD-DBCF77B718FC}"/>
            </a:ext>
          </a:extLst>
        </xdr:cNvPr>
        <xdr:cNvSpPr txBox="1"/>
      </xdr:nvSpPr>
      <xdr:spPr>
        <a:xfrm>
          <a:off x="105834" y="612775"/>
          <a:ext cx="1407583" cy="326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>
              <a:solidFill>
                <a:schemeClr val="bg1"/>
              </a:solidFill>
              <a:latin typeface="Eras Medium ITC" panose="020B0602030504020804" pitchFamily="34" charset="0"/>
            </a:rPr>
            <a:t>Treinamento</a:t>
          </a:r>
        </a:p>
      </xdr:txBody>
    </xdr:sp>
    <xdr:clientData/>
  </xdr:oneCellAnchor>
  <xdr:twoCellAnchor>
    <xdr:from>
      <xdr:col>3</xdr:col>
      <xdr:colOff>525385</xdr:colOff>
      <xdr:row>3</xdr:row>
      <xdr:rowOff>38100</xdr:rowOff>
    </xdr:from>
    <xdr:to>
      <xdr:col>7</xdr:col>
      <xdr:colOff>242454</xdr:colOff>
      <xdr:row>6</xdr:row>
      <xdr:rowOff>157162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ADAE533C-B17B-4979-8332-7E952AF0A4AE}"/>
            </a:ext>
          </a:extLst>
        </xdr:cNvPr>
        <xdr:cNvGrpSpPr/>
      </xdr:nvGrpSpPr>
      <xdr:grpSpPr>
        <a:xfrm>
          <a:off x="2354185" y="609600"/>
          <a:ext cx="2155469" cy="690562"/>
          <a:chOff x="2343794" y="157162"/>
          <a:chExt cx="2141615" cy="85725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8C1805A6-85DE-4DFA-A670-9003830F3F5A}"/>
              </a:ext>
            </a:extLst>
          </xdr:cNvPr>
          <xdr:cNvSpPr/>
        </xdr:nvSpPr>
        <xdr:spPr>
          <a:xfrm>
            <a:off x="2343794" y="157162"/>
            <a:ext cx="2141615" cy="857250"/>
          </a:xfrm>
          <a:prstGeom prst="roundRect">
            <a:avLst>
              <a:gd name="adj" fmla="val 10267"/>
            </a:avLst>
          </a:prstGeom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38FB0B8B-2E44-4A41-AB8B-F0F49903B140}"/>
              </a:ext>
            </a:extLst>
          </xdr:cNvPr>
          <xdr:cNvSpPr txBox="1"/>
        </xdr:nvSpPr>
        <xdr:spPr>
          <a:xfrm>
            <a:off x="2982205" y="642937"/>
            <a:ext cx="1301638" cy="253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  <a:latin typeface="Eras Medium ITC" panose="020B0602030504020804" pitchFamily="34" charset="0"/>
              </a:rPr>
              <a:t>Pessoas Treinadas</a:t>
            </a:r>
          </a:p>
        </xdr:txBody>
      </xdr:sp>
      <xdr:pic>
        <xdr:nvPicPr>
          <xdr:cNvPr id="48" name="Gráfico 47" descr="Grupo">
            <a:extLst>
              <a:ext uri="{FF2B5EF4-FFF2-40B4-BE49-F238E27FC236}">
                <a16:creationId xmlns:a16="http://schemas.microsoft.com/office/drawing/2014/main" id="{EDA65977-EFEA-4B48-BD69-5BE635E923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2357818" y="323851"/>
            <a:ext cx="615660" cy="619124"/>
          </a:xfrm>
          <a:prstGeom prst="rect">
            <a:avLst/>
          </a:prstGeom>
        </xdr:spPr>
      </xdr:pic>
      <xdr:sp macro="" textlink="Análise!$C$4">
        <xdr:nvSpPr>
          <xdr:cNvPr id="66" name="CaixaDeTexto 65">
            <a:extLst>
              <a:ext uri="{FF2B5EF4-FFF2-40B4-BE49-F238E27FC236}">
                <a16:creationId xmlns:a16="http://schemas.microsoft.com/office/drawing/2014/main" id="{95D78B8D-4AE2-4E84-B408-8D5C831B63B8}"/>
              </a:ext>
            </a:extLst>
          </xdr:cNvPr>
          <xdr:cNvSpPr txBox="1"/>
        </xdr:nvSpPr>
        <xdr:spPr>
          <a:xfrm>
            <a:off x="3163449" y="317500"/>
            <a:ext cx="902469" cy="32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E417686E-FC4F-40CE-916F-D84D85F48521}" type="TxLink">
              <a:rPr lang="en-US" sz="1400" b="0" i="0" u="none" strike="noStrike">
                <a:solidFill>
                  <a:schemeClr val="bg1"/>
                </a:solidFill>
                <a:latin typeface="Eras Medium ITC" panose="020B0602030504020804" pitchFamily="34" charset="0"/>
              </a:rPr>
              <a:pPr algn="ctr"/>
              <a:t>2.789</a:t>
            </a:fld>
            <a:endParaRPr lang="pt-BR" sz="2800">
              <a:solidFill>
                <a:schemeClr val="bg1"/>
              </a:solidFill>
              <a:latin typeface="Eras Medium ITC" panose="020B0602030504020804" pitchFamily="34" charset="0"/>
            </a:endParaRPr>
          </a:p>
        </xdr:txBody>
      </xdr:sp>
    </xdr:grpSp>
    <xdr:clientData/>
  </xdr:twoCellAnchor>
  <xdr:twoCellAnchor>
    <xdr:from>
      <xdr:col>4</xdr:col>
      <xdr:colOff>34638</xdr:colOff>
      <xdr:row>9</xdr:row>
      <xdr:rowOff>86006</xdr:rowOff>
    </xdr:from>
    <xdr:to>
      <xdr:col>20</xdr:col>
      <xdr:colOff>481854</xdr:colOff>
      <xdr:row>19</xdr:row>
      <xdr:rowOff>65897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A5593D57-9544-46B2-B938-8522AD80B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71439</xdr:colOff>
      <xdr:row>23</xdr:row>
      <xdr:rowOff>48746</xdr:rowOff>
    </xdr:from>
    <xdr:to>
      <xdr:col>6</xdr:col>
      <xdr:colOff>470647</xdr:colOff>
      <xdr:row>33</xdr:row>
      <xdr:rowOff>26334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22907C8C-168D-4796-BBC3-A01DACFFE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28575</xdr:colOff>
      <xdr:row>22</xdr:row>
      <xdr:rowOff>172009</xdr:rowOff>
    </xdr:from>
    <xdr:to>
      <xdr:col>13</xdr:col>
      <xdr:colOff>497542</xdr:colOff>
      <xdr:row>33</xdr:row>
      <xdr:rowOff>82362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9CCCEA04-1672-41BB-AF65-4F997C94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42333</xdr:colOff>
      <xdr:row>23</xdr:row>
      <xdr:rowOff>24153</xdr:rowOff>
    </xdr:from>
    <xdr:to>
      <xdr:col>20</xdr:col>
      <xdr:colOff>419100</xdr:colOff>
      <xdr:row>33</xdr:row>
      <xdr:rowOff>66675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E040F71-079F-46AC-B3F1-3EE976698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167463</xdr:colOff>
      <xdr:row>16</xdr:row>
      <xdr:rowOff>33680</xdr:rowOff>
    </xdr:from>
    <xdr:to>
      <xdr:col>3</xdr:col>
      <xdr:colOff>154763</xdr:colOff>
      <xdr:row>19</xdr:row>
      <xdr:rowOff>140759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Ano 1">
              <a:extLst>
                <a:ext uri="{FF2B5EF4-FFF2-40B4-BE49-F238E27FC236}">
                  <a16:creationId xmlns:a16="http://schemas.microsoft.com/office/drawing/2014/main" id="{45132856-BDA7-4D72-B7F2-6D9A1FB93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463" y="3081680"/>
              <a:ext cx="1816100" cy="678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169332</xdr:colOff>
      <xdr:row>4</xdr:row>
      <xdr:rowOff>170392</xdr:rowOff>
    </xdr:from>
    <xdr:to>
      <xdr:col>3</xdr:col>
      <xdr:colOff>156632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5" name="Tipo de Treinamento 1">
              <a:extLst>
                <a:ext uri="{FF2B5EF4-FFF2-40B4-BE49-F238E27FC236}">
                  <a16:creationId xmlns:a16="http://schemas.microsoft.com/office/drawing/2014/main" id="{BD9DC92A-59BA-4C9D-9ABF-F030E7E09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Trein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332" y="932392"/>
              <a:ext cx="1816100" cy="1744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0</xdr:col>
      <xdr:colOff>179917</xdr:colOff>
      <xdr:row>14</xdr:row>
      <xdr:rowOff>98576</xdr:rowOff>
    </xdr:from>
    <xdr:ext cx="523861" cy="297197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6124D9AC-9866-4E6E-B980-B1793CFB6CAA}"/>
            </a:ext>
          </a:extLst>
        </xdr:cNvPr>
        <xdr:cNvSpPr txBox="1"/>
      </xdr:nvSpPr>
      <xdr:spPr>
        <a:xfrm>
          <a:off x="179917" y="2765576"/>
          <a:ext cx="523861" cy="2971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solidFill>
                <a:schemeClr val="bg1"/>
              </a:solidFill>
              <a:latin typeface="Eras Medium ITC" panose="020B0602030504020804" pitchFamily="34" charset="0"/>
            </a:rPr>
            <a:t>Ano</a:t>
          </a:r>
        </a:p>
      </xdr:txBody>
    </xdr:sp>
    <xdr:clientData/>
  </xdr:oneCellAnchor>
  <xdr:twoCellAnchor>
    <xdr:from>
      <xdr:col>0</xdr:col>
      <xdr:colOff>202418</xdr:colOff>
      <xdr:row>14</xdr:row>
      <xdr:rowOff>66675</xdr:rowOff>
    </xdr:from>
    <xdr:to>
      <xdr:col>3</xdr:col>
      <xdr:colOff>53210</xdr:colOff>
      <xdr:row>14</xdr:row>
      <xdr:rowOff>68967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1FD810C0-BA9B-4846-89ED-9C0CFA84809D}"/>
            </a:ext>
          </a:extLst>
        </xdr:cNvPr>
        <xdr:cNvCxnSpPr/>
      </xdr:nvCxnSpPr>
      <xdr:spPr>
        <a:xfrm>
          <a:off x="202418" y="2733675"/>
          <a:ext cx="1679592" cy="2292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169785</xdr:colOff>
      <xdr:row>3</xdr:row>
      <xdr:rowOff>34637</xdr:rowOff>
    </xdr:from>
    <xdr:to>
      <xdr:col>11</xdr:col>
      <xdr:colOff>492991</xdr:colOff>
      <xdr:row>6</xdr:row>
      <xdr:rowOff>153699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C8ACFFD-5E92-4469-B226-BEC0358FB3E6}"/>
            </a:ext>
          </a:extLst>
        </xdr:cNvPr>
        <xdr:cNvGrpSpPr/>
      </xdr:nvGrpSpPr>
      <xdr:grpSpPr>
        <a:xfrm>
          <a:off x="5046585" y="606137"/>
          <a:ext cx="2152006" cy="690562"/>
          <a:chOff x="4730239" y="153699"/>
          <a:chExt cx="2141615" cy="857250"/>
        </a:xfrm>
      </xdr:grpSpPr>
      <xdr:sp macro="" textlink="">
        <xdr:nvSpPr>
          <xdr:cNvPr id="64" name="Retângulo: Cantos Arredondados 63">
            <a:extLst>
              <a:ext uri="{FF2B5EF4-FFF2-40B4-BE49-F238E27FC236}">
                <a16:creationId xmlns:a16="http://schemas.microsoft.com/office/drawing/2014/main" id="{2C1BCEFF-8D4A-47F8-B1CD-FB203FE77C85}"/>
              </a:ext>
            </a:extLst>
          </xdr:cNvPr>
          <xdr:cNvSpPr/>
        </xdr:nvSpPr>
        <xdr:spPr>
          <a:xfrm>
            <a:off x="4730239" y="153699"/>
            <a:ext cx="2141615" cy="857250"/>
          </a:xfrm>
          <a:prstGeom prst="roundRect">
            <a:avLst>
              <a:gd name="adj" fmla="val 10267"/>
            </a:avLst>
          </a:prstGeom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1" name="CaixaDeTexto 70">
            <a:extLst>
              <a:ext uri="{FF2B5EF4-FFF2-40B4-BE49-F238E27FC236}">
                <a16:creationId xmlns:a16="http://schemas.microsoft.com/office/drawing/2014/main" id="{8FF8EDDB-AC26-4DA3-9379-D9C726BEE1C9}"/>
              </a:ext>
            </a:extLst>
          </xdr:cNvPr>
          <xdr:cNvSpPr txBox="1"/>
        </xdr:nvSpPr>
        <xdr:spPr>
          <a:xfrm>
            <a:off x="4927666" y="668855"/>
            <a:ext cx="1728787" cy="253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pt-BR" sz="1100">
                <a:solidFill>
                  <a:schemeClr val="bg1"/>
                </a:solidFill>
                <a:latin typeface="Eras Medium ITC" panose="020B0602030504020804" pitchFamily="34" charset="0"/>
              </a:rPr>
              <a:t>Total de Horas Treinadas</a:t>
            </a:r>
          </a:p>
        </xdr:txBody>
      </xdr:sp>
      <xdr:pic>
        <xdr:nvPicPr>
          <xdr:cNvPr id="73" name="Gráfico 72" descr="Despertador">
            <a:extLst>
              <a:ext uri="{FF2B5EF4-FFF2-40B4-BE49-F238E27FC236}">
                <a16:creationId xmlns:a16="http://schemas.microsoft.com/office/drawing/2014/main" id="{6EFBAB0E-0C76-48C0-86F1-7BE342C4F3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851467" y="188335"/>
            <a:ext cx="566511" cy="566736"/>
          </a:xfrm>
          <a:prstGeom prst="rect">
            <a:avLst/>
          </a:prstGeom>
        </xdr:spPr>
      </xdr:pic>
      <xdr:sp macro="" textlink="Análise!E4">
        <xdr:nvSpPr>
          <xdr:cNvPr id="74" name="CaixaDeTexto 73">
            <a:extLst>
              <a:ext uri="{FF2B5EF4-FFF2-40B4-BE49-F238E27FC236}">
                <a16:creationId xmlns:a16="http://schemas.microsoft.com/office/drawing/2014/main" id="{72892664-0B91-4E7F-8305-000483E9376B}"/>
              </a:ext>
            </a:extLst>
          </xdr:cNvPr>
          <xdr:cNvSpPr txBox="1"/>
        </xdr:nvSpPr>
        <xdr:spPr>
          <a:xfrm>
            <a:off x="5495702" y="331209"/>
            <a:ext cx="1097973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CEE1A201-0B5B-444C-91B0-FF3C54E21C4E}" type="TxLink">
              <a:rPr lang="en-US" sz="1400" b="0" i="0" u="none" strike="noStrike">
                <a:solidFill>
                  <a:schemeClr val="bg1"/>
                </a:solidFill>
                <a:latin typeface="Eras Medium ITC" panose="020B0602030504020804" pitchFamily="34" charset="0"/>
              </a:rPr>
              <a:pPr algn="ctr"/>
              <a:t>437:30</a:t>
            </a:fld>
            <a:endParaRPr lang="pt-BR" sz="1400">
              <a:solidFill>
                <a:schemeClr val="bg1"/>
              </a:solidFill>
              <a:latin typeface="Eras Medium ITC" panose="020B0602030504020804" pitchFamily="34" charset="0"/>
            </a:endParaRPr>
          </a:p>
        </xdr:txBody>
      </xdr:sp>
    </xdr:grpSp>
    <xdr:clientData/>
  </xdr:twoCellAnchor>
  <xdr:twoCellAnchor>
    <xdr:from>
      <xdr:col>12</xdr:col>
      <xdr:colOff>420322</xdr:colOff>
      <xdr:row>3</xdr:row>
      <xdr:rowOff>48491</xdr:rowOff>
    </xdr:from>
    <xdr:to>
      <xdr:col>16</xdr:col>
      <xdr:colOff>137391</xdr:colOff>
      <xdr:row>6</xdr:row>
      <xdr:rowOff>167553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2D62A8B-7834-4412-B456-24AE3BC5DB71}"/>
            </a:ext>
          </a:extLst>
        </xdr:cNvPr>
        <xdr:cNvGrpSpPr/>
      </xdr:nvGrpSpPr>
      <xdr:grpSpPr>
        <a:xfrm>
          <a:off x="7735522" y="619991"/>
          <a:ext cx="2155469" cy="690562"/>
          <a:chOff x="7203275" y="167553"/>
          <a:chExt cx="2141615" cy="857250"/>
        </a:xfrm>
      </xdr:grpSpPr>
      <xdr:sp macro="" textlink="">
        <xdr:nvSpPr>
          <xdr:cNvPr id="75" name="Retângulo: Cantos Arredondados 74">
            <a:extLst>
              <a:ext uri="{FF2B5EF4-FFF2-40B4-BE49-F238E27FC236}">
                <a16:creationId xmlns:a16="http://schemas.microsoft.com/office/drawing/2014/main" id="{01C52687-4B49-4C70-93E1-510255A6CDA8}"/>
              </a:ext>
            </a:extLst>
          </xdr:cNvPr>
          <xdr:cNvSpPr/>
        </xdr:nvSpPr>
        <xdr:spPr>
          <a:xfrm>
            <a:off x="7203275" y="167553"/>
            <a:ext cx="2141615" cy="857250"/>
          </a:xfrm>
          <a:prstGeom prst="roundRect">
            <a:avLst>
              <a:gd name="adj" fmla="val 10267"/>
            </a:avLst>
          </a:prstGeom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24A152EE-2E64-4DBF-A5E8-28AACC1BD38E}"/>
              </a:ext>
            </a:extLst>
          </xdr:cNvPr>
          <xdr:cNvSpPr txBox="1"/>
        </xdr:nvSpPr>
        <xdr:spPr>
          <a:xfrm>
            <a:off x="8009436" y="677791"/>
            <a:ext cx="885692" cy="253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  <a:latin typeface="Eras Medium ITC" panose="020B0602030504020804" pitchFamily="34" charset="0"/>
              </a:rPr>
              <a:t>Custo Total</a:t>
            </a:r>
          </a:p>
        </xdr:txBody>
      </xdr:sp>
      <xdr:pic>
        <xdr:nvPicPr>
          <xdr:cNvPr id="78" name="Gráfico 77" descr="Dinheiro">
            <a:extLst>
              <a:ext uri="{FF2B5EF4-FFF2-40B4-BE49-F238E27FC236}">
                <a16:creationId xmlns:a16="http://schemas.microsoft.com/office/drawing/2014/main" id="{273A9BB0-BD15-49F5-9EC8-CCB12A59CE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7393775" y="394422"/>
            <a:ext cx="543401" cy="540000"/>
          </a:xfrm>
          <a:prstGeom prst="rect">
            <a:avLst/>
          </a:prstGeom>
        </xdr:spPr>
      </xdr:pic>
      <xdr:sp macro="" textlink="Análise!$A$4">
        <xdr:nvSpPr>
          <xdr:cNvPr id="79" name="CaixaDeTexto 78">
            <a:extLst>
              <a:ext uri="{FF2B5EF4-FFF2-40B4-BE49-F238E27FC236}">
                <a16:creationId xmlns:a16="http://schemas.microsoft.com/office/drawing/2014/main" id="{56F45796-1244-490E-B6B6-422145DA0C68}"/>
              </a:ext>
            </a:extLst>
          </xdr:cNvPr>
          <xdr:cNvSpPr txBox="1"/>
        </xdr:nvSpPr>
        <xdr:spPr>
          <a:xfrm>
            <a:off x="8057061" y="375372"/>
            <a:ext cx="1040823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BEBB90B-9E87-4F4F-A87F-DC5D27F91C8C}" type="TxLink">
              <a:rPr lang="en-US" sz="1400" b="0" i="0" u="none" strike="noStrike">
                <a:solidFill>
                  <a:schemeClr val="bg1"/>
                </a:solidFill>
                <a:latin typeface="Eras Medium ITC" panose="020B0602030504020804" pitchFamily="34" charset="0"/>
              </a:rPr>
              <a:pPr/>
              <a:t>R$ 74.397</a:t>
            </a:fld>
            <a:endParaRPr lang="pt-BR" sz="1800">
              <a:solidFill>
                <a:schemeClr val="bg1"/>
              </a:solidFill>
              <a:latin typeface="Eras Medium ITC" panose="020B0602030504020804" pitchFamily="34" charset="0"/>
            </a:endParaRPr>
          </a:p>
        </xdr:txBody>
      </xdr:sp>
    </xdr:grpSp>
    <xdr:clientData/>
  </xdr:twoCellAnchor>
  <xdr:twoCellAnchor>
    <xdr:from>
      <xdr:col>17</xdr:col>
      <xdr:colOff>64721</xdr:colOff>
      <xdr:row>3</xdr:row>
      <xdr:rowOff>45027</xdr:rowOff>
    </xdr:from>
    <xdr:to>
      <xdr:col>20</xdr:col>
      <xdr:colOff>387927</xdr:colOff>
      <xdr:row>6</xdr:row>
      <xdr:rowOff>164089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94EEE571-CB83-4327-AACA-F4EAA61CBF6E}"/>
            </a:ext>
          </a:extLst>
        </xdr:cNvPr>
        <xdr:cNvGrpSpPr/>
      </xdr:nvGrpSpPr>
      <xdr:grpSpPr>
        <a:xfrm>
          <a:off x="10427921" y="616527"/>
          <a:ext cx="2152006" cy="690562"/>
          <a:chOff x="10369039" y="164089"/>
          <a:chExt cx="2141615" cy="85725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3BCC6FA2-3159-4BAF-BD4E-08D33FC90A8A}"/>
              </a:ext>
            </a:extLst>
          </xdr:cNvPr>
          <xdr:cNvSpPr/>
        </xdr:nvSpPr>
        <xdr:spPr>
          <a:xfrm>
            <a:off x="10369039" y="164089"/>
            <a:ext cx="2141615" cy="857250"/>
          </a:xfrm>
          <a:prstGeom prst="roundRect">
            <a:avLst>
              <a:gd name="adj" fmla="val 10267"/>
            </a:avLst>
          </a:prstGeom>
          <a:solidFill>
            <a:schemeClr val="accent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AD88EB8B-1A7B-45C5-846D-20B0A1C344E9}"/>
              </a:ext>
            </a:extLst>
          </xdr:cNvPr>
          <xdr:cNvSpPr txBox="1"/>
        </xdr:nvSpPr>
        <xdr:spPr>
          <a:xfrm>
            <a:off x="10726253" y="695636"/>
            <a:ext cx="1699311" cy="2532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  <a:latin typeface="Eras Medium ITC" panose="020B0602030504020804" pitchFamily="34" charset="0"/>
              </a:rPr>
              <a:t>Investimento por Pessoa</a:t>
            </a:r>
          </a:p>
        </xdr:txBody>
      </xdr:sp>
      <xdr:pic>
        <xdr:nvPicPr>
          <xdr:cNvPr id="82" name="Gráfico 81" descr="Crescimento da Empresa">
            <a:extLst>
              <a:ext uri="{FF2B5EF4-FFF2-40B4-BE49-F238E27FC236}">
                <a16:creationId xmlns:a16="http://schemas.microsoft.com/office/drawing/2014/main" id="{9BAC9D7C-1784-4067-A6B3-7369241CD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0"/>
              </a:ext>
            </a:extLst>
          </a:blip>
          <a:stretch>
            <a:fillRect/>
          </a:stretch>
        </xdr:blipFill>
        <xdr:spPr>
          <a:xfrm>
            <a:off x="10490266" y="354589"/>
            <a:ext cx="546871" cy="554567"/>
          </a:xfrm>
          <a:prstGeom prst="rect">
            <a:avLst/>
          </a:prstGeom>
        </xdr:spPr>
      </xdr:pic>
      <xdr:sp macro="" textlink="Análise!G4">
        <xdr:nvSpPr>
          <xdr:cNvPr id="83" name="CaixaDeTexto 82">
            <a:extLst>
              <a:ext uri="{FF2B5EF4-FFF2-40B4-BE49-F238E27FC236}">
                <a16:creationId xmlns:a16="http://schemas.microsoft.com/office/drawing/2014/main" id="{E26C1FA3-1E37-45C0-8932-AB8DACD70DE2}"/>
              </a:ext>
            </a:extLst>
          </xdr:cNvPr>
          <xdr:cNvSpPr txBox="1"/>
        </xdr:nvSpPr>
        <xdr:spPr>
          <a:xfrm>
            <a:off x="11183187" y="388455"/>
            <a:ext cx="1069397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BA35C16-3A13-4BD8-8DED-70C27B379B0D}" type="TxLink">
              <a:rPr lang="en-US" sz="1400" b="0" i="0" u="none" strike="noStrike">
                <a:solidFill>
                  <a:schemeClr val="bg1"/>
                </a:solidFill>
                <a:latin typeface="Eras Medium ITC" panose="020B0602030504020804" pitchFamily="34" charset="0"/>
              </a:rPr>
              <a:pPr/>
              <a:t>R$ 4.214</a:t>
            </a:fld>
            <a:endParaRPr lang="pt-BR" sz="1400">
              <a:solidFill>
                <a:schemeClr val="bg1"/>
              </a:solidFill>
              <a:latin typeface="Eras Medium ITC" panose="020B0602030504020804" pitchFamily="34" charset="0"/>
            </a:endParaRPr>
          </a:p>
        </xdr:txBody>
      </xdr:sp>
    </xdr:grpSp>
    <xdr:clientData/>
  </xdr:twoCellAnchor>
  <xdr:twoCellAnchor>
    <xdr:from>
      <xdr:col>0</xdr:col>
      <xdr:colOff>152400</xdr:colOff>
      <xdr:row>0</xdr:row>
      <xdr:rowOff>57150</xdr:rowOff>
    </xdr:from>
    <xdr:to>
      <xdr:col>20</xdr:col>
      <xdr:colOff>400050</xdr:colOff>
      <xdr:row>2</xdr:row>
      <xdr:rowOff>47625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7C49EB2E-624A-4B0C-812F-CEA1C61DEA3F}"/>
            </a:ext>
          </a:extLst>
        </xdr:cNvPr>
        <xdr:cNvSpPr/>
      </xdr:nvSpPr>
      <xdr:spPr>
        <a:xfrm>
          <a:off x="152400" y="57150"/>
          <a:ext cx="12439650" cy="371475"/>
        </a:xfrm>
        <a:prstGeom prst="roundRect">
          <a:avLst>
            <a:gd name="adj" fmla="val 10267"/>
          </a:avLst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399832</xdr:colOff>
      <xdr:row>0</xdr:row>
      <xdr:rowOff>55934</xdr:rowOff>
    </xdr:from>
    <xdr:to>
      <xdr:col>20</xdr:col>
      <xdr:colOff>390525</xdr:colOff>
      <xdr:row>1</xdr:row>
      <xdr:rowOff>190499</xdr:rowOff>
    </xdr:to>
    <xdr:sp macro="" textlink="">
      <xdr:nvSpPr>
        <xdr:cNvPr id="86" name="CaixaDeTexto 85">
          <a:extLst>
            <a:ext uri="{FF2B5EF4-FFF2-40B4-BE49-F238E27FC236}">
              <a16:creationId xmlns:a16="http://schemas.microsoft.com/office/drawing/2014/main" id="{43BD85F6-0594-40E5-A978-2ABD1A82BD4F}"/>
            </a:ext>
          </a:extLst>
        </xdr:cNvPr>
        <xdr:cNvSpPr txBox="1"/>
      </xdr:nvSpPr>
      <xdr:spPr>
        <a:xfrm>
          <a:off x="399832" y="55934"/>
          <a:ext cx="12182693" cy="325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pt-BR" sz="2000">
              <a:solidFill>
                <a:schemeClr val="bg1"/>
              </a:solidFill>
              <a:latin typeface="Eras Medium ITC" panose="020B0602030504020804" pitchFamily="34" charset="0"/>
            </a:rPr>
            <a:t>Dashboard</a:t>
          </a:r>
          <a:r>
            <a:rPr lang="pt-BR" sz="2000" baseline="0">
              <a:solidFill>
                <a:schemeClr val="bg1"/>
              </a:solidFill>
              <a:latin typeface="Eras Medium ITC" panose="020B0602030504020804" pitchFamily="34" charset="0"/>
            </a:rPr>
            <a:t> - Controle de Treinamento</a:t>
          </a:r>
          <a:endParaRPr lang="pt-BR" sz="2000">
            <a:solidFill>
              <a:schemeClr val="bg1"/>
            </a:solidFill>
            <a:latin typeface="Eras Medium ITC" panose="020B06020305040208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a" refreshedDate="45009.728825115744" createdVersion="6" refreshedVersion="6" minRefreshableVersion="3" recordCount="68" xr:uid="{C58B86EA-07DF-4120-908C-12412D783AA0}">
  <cacheSource type="worksheet">
    <worksheetSource name="Tabela5"/>
  </cacheSource>
  <cacheFields count="11">
    <cacheField name="Data de Término" numFmtId="14">
      <sharedItems containsSemiMixedTypes="0" containsNonDate="0" containsDate="1" containsString="0" minDate="2022-01-10T00:00:00" maxDate="2023-03-24T00:00:00"/>
    </cacheField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Mê" numFmtId="0">
      <sharedItems count="12">
        <s v="set"/>
        <s v="out"/>
        <s v="nov"/>
        <s v="jul"/>
        <s v="ago"/>
        <s v="jun"/>
        <s v="jan"/>
        <s v="fev"/>
        <s v="mar"/>
        <s v="abr"/>
        <s v="mai"/>
        <s v="dez"/>
      </sharedItems>
    </cacheField>
    <cacheField name="Tipo de Treinamento" numFmtId="0">
      <sharedItems count="6">
        <s v="Integração"/>
        <s v="DDS"/>
        <s v="Requisito Legal"/>
        <s v="Comportamental"/>
        <s v="Técnico"/>
        <s v="Corporativo"/>
      </sharedItems>
    </cacheField>
    <cacheField name="Treinamento" numFmtId="0">
      <sharedItems count="12">
        <s v="Integração de segurança"/>
        <s v="Dialogo Direto de Segurança"/>
        <s v="Brigada de Incêndio"/>
        <s v="NR 17 - Ergonômia"/>
        <s v="NR 10 - Serviços Elétricos"/>
        <s v="NR 33 - Espaço Confinado"/>
        <s v="NR 35 - Trabalho em Altura"/>
        <s v="Criatividade "/>
        <s v="Excel"/>
        <s v="Power BI"/>
        <s v="Relacionamento Interpessoal"/>
        <s v="Administração do tempo"/>
      </sharedItems>
    </cacheField>
    <cacheField name="Duração em Dias" numFmtId="0">
      <sharedItems containsSemiMixedTypes="0" containsString="0" containsNumber="1" containsInteger="1" minValue="1" maxValue="5"/>
    </cacheField>
    <cacheField name="Duração em horas" numFmtId="164">
      <sharedItems containsSemiMixedTypes="0" containsNonDate="0" containsDate="1" containsString="0" minDate="1899-12-30T00:10:00" maxDate="1899-12-31T16:00:00"/>
    </cacheField>
    <cacheField name="Qtd. Pessoas" numFmtId="0">
      <sharedItems containsSemiMixedTypes="0" containsString="0" containsNumber="1" containsInteger="1" minValue="2" maxValue="88"/>
    </cacheField>
    <cacheField name="Custo Total" numFmtId="165">
      <sharedItems containsSemiMixedTypes="0" containsString="0" containsNumber="1" containsInteger="1" minValue="100" maxValue="6000"/>
    </cacheField>
    <cacheField name="Custo por Pessoa" numFmtId="165">
      <sharedItems containsSemiMixedTypes="0" containsString="0" containsNumber="1" minValue="1.1363636363636365" maxValue="300"/>
    </cacheField>
    <cacheField name="Custo por Hora" numFmtId="165">
      <sharedItems containsSemiMixedTypes="0" containsString="0" containsNumber="1" minValue="26.25" maxValue="750"/>
    </cacheField>
  </cacheFields>
  <extLst>
    <ext xmlns:x14="http://schemas.microsoft.com/office/spreadsheetml/2009/9/main" uri="{725AE2AE-9491-48be-B2B4-4EB974FC3084}">
      <x14:pivotCacheDefinition pivotCacheId="13071522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d v="2022-09-20T00:00:00"/>
    <x v="0"/>
    <x v="0"/>
    <x v="0"/>
    <x v="0"/>
    <n v="1"/>
    <d v="1899-12-30T08:00:00"/>
    <n v="25"/>
    <n v="500"/>
    <n v="20"/>
    <n v="62.5"/>
  </r>
  <r>
    <d v="2022-10-25T00:00:00"/>
    <x v="0"/>
    <x v="1"/>
    <x v="0"/>
    <x v="0"/>
    <n v="1"/>
    <d v="1899-12-30T08:00:00"/>
    <n v="50"/>
    <n v="1000"/>
    <n v="20"/>
    <n v="125"/>
  </r>
  <r>
    <d v="2022-11-10T00:00:00"/>
    <x v="0"/>
    <x v="2"/>
    <x v="0"/>
    <x v="0"/>
    <n v="1"/>
    <d v="1899-12-30T08:00:00"/>
    <n v="20"/>
    <n v="400"/>
    <n v="20"/>
    <n v="50"/>
  </r>
  <r>
    <d v="2022-07-20T00:00:00"/>
    <x v="0"/>
    <x v="3"/>
    <x v="0"/>
    <x v="0"/>
    <n v="1"/>
    <d v="1899-12-30T08:00:00"/>
    <n v="25"/>
    <n v="500"/>
    <n v="20"/>
    <n v="62.5"/>
  </r>
  <r>
    <d v="2022-08-25T00:00:00"/>
    <x v="0"/>
    <x v="4"/>
    <x v="0"/>
    <x v="0"/>
    <n v="1"/>
    <d v="1899-12-30T08:00:00"/>
    <n v="50"/>
    <n v="1000"/>
    <n v="20"/>
    <n v="125"/>
  </r>
  <r>
    <d v="2022-06-10T00:00:00"/>
    <x v="0"/>
    <x v="5"/>
    <x v="0"/>
    <x v="0"/>
    <n v="1"/>
    <d v="1899-12-30T08:00:00"/>
    <n v="20"/>
    <n v="400"/>
    <n v="20"/>
    <n v="50"/>
  </r>
  <r>
    <d v="2023-01-27T00:00:00"/>
    <x v="1"/>
    <x v="6"/>
    <x v="0"/>
    <x v="0"/>
    <n v="1"/>
    <d v="1899-12-30T08:00:00"/>
    <n v="25"/>
    <n v="500"/>
    <n v="20"/>
    <n v="62.5"/>
  </r>
  <r>
    <d v="2023-02-25T00:00:00"/>
    <x v="1"/>
    <x v="7"/>
    <x v="0"/>
    <x v="0"/>
    <n v="1"/>
    <d v="1899-12-30T08:00:00"/>
    <n v="50"/>
    <n v="1000"/>
    <n v="20"/>
    <n v="125"/>
  </r>
  <r>
    <d v="2023-03-10T00:00:00"/>
    <x v="1"/>
    <x v="8"/>
    <x v="0"/>
    <x v="0"/>
    <n v="1"/>
    <d v="1899-12-30T08:00:00"/>
    <n v="20"/>
    <n v="400"/>
    <n v="20"/>
    <n v="50"/>
  </r>
  <r>
    <d v="2022-01-20T00:00:00"/>
    <x v="0"/>
    <x v="6"/>
    <x v="1"/>
    <x v="1"/>
    <n v="1"/>
    <d v="1899-12-30T00:10:00"/>
    <n v="80"/>
    <n v="100"/>
    <n v="1.25"/>
    <n v="600"/>
  </r>
  <r>
    <d v="2022-02-25T00:00:00"/>
    <x v="0"/>
    <x v="7"/>
    <x v="1"/>
    <x v="1"/>
    <n v="1"/>
    <d v="1899-12-30T00:10:00"/>
    <n v="76"/>
    <n v="100"/>
    <n v="1.3157894736842106"/>
    <n v="600"/>
  </r>
  <r>
    <d v="2022-03-10T00:00:00"/>
    <x v="0"/>
    <x v="8"/>
    <x v="1"/>
    <x v="1"/>
    <n v="1"/>
    <d v="1899-12-30T00:10:00"/>
    <n v="88"/>
    <n v="100"/>
    <n v="1.1363636363636365"/>
    <n v="600"/>
  </r>
  <r>
    <d v="2022-04-20T00:00:00"/>
    <x v="0"/>
    <x v="9"/>
    <x v="1"/>
    <x v="1"/>
    <n v="1"/>
    <d v="1899-12-30T00:10:00"/>
    <n v="65"/>
    <n v="100"/>
    <n v="1.5384615384615385"/>
    <n v="600"/>
  </r>
  <r>
    <d v="2022-05-25T00:00:00"/>
    <x v="0"/>
    <x v="10"/>
    <x v="1"/>
    <x v="1"/>
    <n v="1"/>
    <d v="1899-12-30T00:10:00"/>
    <n v="62"/>
    <n v="100"/>
    <n v="1.6129032258064515"/>
    <n v="600"/>
  </r>
  <r>
    <d v="2022-06-10T00:00:00"/>
    <x v="0"/>
    <x v="5"/>
    <x v="1"/>
    <x v="1"/>
    <n v="1"/>
    <d v="1899-12-30T00:10:00"/>
    <n v="49"/>
    <n v="100"/>
    <n v="2.0408163265306123"/>
    <n v="600"/>
  </r>
  <r>
    <d v="2022-07-27T00:00:00"/>
    <x v="0"/>
    <x v="3"/>
    <x v="1"/>
    <x v="1"/>
    <n v="1"/>
    <d v="1899-12-30T00:10:00"/>
    <n v="58"/>
    <n v="100"/>
    <n v="1.7241379310344827"/>
    <n v="600"/>
  </r>
  <r>
    <d v="2022-08-25T00:00:00"/>
    <x v="0"/>
    <x v="4"/>
    <x v="1"/>
    <x v="1"/>
    <n v="1"/>
    <d v="1899-12-30T00:10:00"/>
    <n v="67"/>
    <n v="100"/>
    <n v="1.4925373134328359"/>
    <n v="600"/>
  </r>
  <r>
    <d v="2022-09-10T00:00:00"/>
    <x v="0"/>
    <x v="0"/>
    <x v="1"/>
    <x v="1"/>
    <n v="1"/>
    <d v="1899-12-30T00:10:00"/>
    <n v="72"/>
    <n v="100"/>
    <n v="1.3888888888888888"/>
    <n v="600"/>
  </r>
  <r>
    <d v="2022-10-27T00:00:00"/>
    <x v="0"/>
    <x v="1"/>
    <x v="1"/>
    <x v="1"/>
    <n v="1"/>
    <d v="1899-12-30T00:10:00"/>
    <n v="69"/>
    <n v="100"/>
    <n v="1.4492753623188406"/>
    <n v="600"/>
  </r>
  <r>
    <d v="2022-11-25T00:00:00"/>
    <x v="0"/>
    <x v="2"/>
    <x v="1"/>
    <x v="1"/>
    <n v="1"/>
    <d v="1899-12-30T00:10:00"/>
    <n v="71"/>
    <n v="100"/>
    <n v="1.408450704225352"/>
    <n v="600"/>
  </r>
  <r>
    <d v="2022-12-10T00:00:00"/>
    <x v="0"/>
    <x v="11"/>
    <x v="1"/>
    <x v="1"/>
    <n v="1"/>
    <d v="1899-12-30T00:10:00"/>
    <n v="70"/>
    <n v="100"/>
    <n v="1.4285714285714286"/>
    <n v="600"/>
  </r>
  <r>
    <d v="2023-01-10T00:00:00"/>
    <x v="1"/>
    <x v="6"/>
    <x v="2"/>
    <x v="2"/>
    <n v="1"/>
    <d v="1899-12-30T01:00:00"/>
    <n v="50"/>
    <n v="300"/>
    <n v="6"/>
    <n v="300"/>
  </r>
  <r>
    <d v="2023-02-18T00:00:00"/>
    <x v="1"/>
    <x v="7"/>
    <x v="2"/>
    <x v="2"/>
    <n v="1"/>
    <d v="1899-12-30T01:00:00"/>
    <n v="50"/>
    <n v="300"/>
    <n v="6"/>
    <n v="300"/>
  </r>
  <r>
    <d v="2023-03-15T00:00:00"/>
    <x v="1"/>
    <x v="8"/>
    <x v="2"/>
    <x v="2"/>
    <n v="1"/>
    <d v="1899-12-30T01:00:00"/>
    <n v="50"/>
    <n v="300"/>
    <n v="6"/>
    <n v="300"/>
  </r>
  <r>
    <d v="2023-01-04T00:00:00"/>
    <x v="1"/>
    <x v="6"/>
    <x v="2"/>
    <x v="3"/>
    <n v="1"/>
    <d v="1899-12-30T20:00:00"/>
    <n v="65"/>
    <n v="1000"/>
    <n v="15.384615384615385"/>
    <n v="50"/>
  </r>
  <r>
    <d v="2023-02-25T00:00:00"/>
    <x v="1"/>
    <x v="7"/>
    <x v="2"/>
    <x v="4"/>
    <n v="5"/>
    <d v="1899-12-31T16:00:00"/>
    <n v="10"/>
    <n v="3000"/>
    <n v="300"/>
    <n v="75"/>
  </r>
  <r>
    <d v="2023-03-07T00:00:00"/>
    <x v="1"/>
    <x v="8"/>
    <x v="2"/>
    <x v="3"/>
    <n v="1"/>
    <d v="1899-12-30T20:00:00"/>
    <n v="49"/>
    <n v="1000"/>
    <n v="20.408163265306122"/>
    <n v="50"/>
  </r>
  <r>
    <d v="2023-01-05T00:00:00"/>
    <x v="1"/>
    <x v="6"/>
    <x v="2"/>
    <x v="5"/>
    <n v="1"/>
    <d v="1899-12-30T08:00:00"/>
    <n v="5"/>
    <n v="1200"/>
    <n v="240"/>
    <n v="150"/>
  </r>
  <r>
    <d v="2023-02-12T00:00:00"/>
    <x v="1"/>
    <x v="7"/>
    <x v="2"/>
    <x v="6"/>
    <n v="1"/>
    <d v="1899-12-30T08:00:00"/>
    <n v="5"/>
    <n v="700"/>
    <n v="140"/>
    <n v="87.5"/>
  </r>
  <r>
    <d v="2023-03-18T00:00:00"/>
    <x v="1"/>
    <x v="8"/>
    <x v="3"/>
    <x v="7"/>
    <n v="1"/>
    <d v="1899-12-30T12:00:00"/>
    <n v="72"/>
    <n v="4600"/>
    <n v="63.888888888888886"/>
    <n v="383.33333333333331"/>
  </r>
  <r>
    <d v="2023-01-23T00:00:00"/>
    <x v="1"/>
    <x v="6"/>
    <x v="4"/>
    <x v="8"/>
    <n v="1"/>
    <d v="1899-12-30T08:00:00"/>
    <n v="20"/>
    <n v="2000"/>
    <n v="100"/>
    <n v="250"/>
  </r>
  <r>
    <d v="2023-02-22T00:00:00"/>
    <x v="1"/>
    <x v="7"/>
    <x v="4"/>
    <x v="9"/>
    <n v="1"/>
    <d v="1899-12-30T08:00:00"/>
    <n v="10"/>
    <n v="1000"/>
    <n v="100"/>
    <n v="125"/>
  </r>
  <r>
    <d v="2023-03-10T00:00:00"/>
    <x v="1"/>
    <x v="8"/>
    <x v="3"/>
    <x v="10"/>
    <n v="1"/>
    <d v="1899-12-30T08:00:00"/>
    <n v="30"/>
    <n v="6000"/>
    <n v="200"/>
    <n v="750"/>
  </r>
  <r>
    <d v="2022-01-10T00:00:00"/>
    <x v="0"/>
    <x v="6"/>
    <x v="2"/>
    <x v="2"/>
    <n v="1"/>
    <d v="1899-12-30T01:00:00"/>
    <n v="50"/>
    <n v="300"/>
    <n v="6"/>
    <n v="300"/>
  </r>
  <r>
    <d v="2022-02-18T00:00:00"/>
    <x v="0"/>
    <x v="7"/>
    <x v="2"/>
    <x v="2"/>
    <n v="1"/>
    <d v="1899-12-30T01:00:00"/>
    <n v="50"/>
    <n v="300"/>
    <n v="6"/>
    <n v="300"/>
  </r>
  <r>
    <d v="2022-03-15T00:00:00"/>
    <x v="0"/>
    <x v="8"/>
    <x v="2"/>
    <x v="2"/>
    <n v="1"/>
    <d v="1899-12-30T01:00:00"/>
    <n v="50"/>
    <n v="300"/>
    <n v="6"/>
    <n v="300"/>
  </r>
  <r>
    <d v="2022-04-10T00:00:00"/>
    <x v="0"/>
    <x v="9"/>
    <x v="2"/>
    <x v="2"/>
    <n v="1"/>
    <d v="1899-12-30T01:00:00"/>
    <n v="50"/>
    <n v="300"/>
    <n v="6"/>
    <n v="300"/>
  </r>
  <r>
    <d v="2022-05-18T00:00:00"/>
    <x v="0"/>
    <x v="10"/>
    <x v="2"/>
    <x v="2"/>
    <n v="1"/>
    <d v="1899-12-30T01:00:00"/>
    <n v="50"/>
    <n v="300"/>
    <n v="6"/>
    <n v="300"/>
  </r>
  <r>
    <d v="2022-06-15T00:00:00"/>
    <x v="0"/>
    <x v="5"/>
    <x v="2"/>
    <x v="2"/>
    <n v="1"/>
    <d v="1899-12-30T01:00:00"/>
    <n v="50"/>
    <n v="300"/>
    <n v="6"/>
    <n v="300"/>
  </r>
  <r>
    <d v="2022-07-10T00:00:00"/>
    <x v="0"/>
    <x v="3"/>
    <x v="2"/>
    <x v="2"/>
    <n v="1"/>
    <d v="1899-12-30T01:00:00"/>
    <n v="50"/>
    <n v="300"/>
    <n v="6"/>
    <n v="300"/>
  </r>
  <r>
    <d v="2022-08-18T00:00:00"/>
    <x v="0"/>
    <x v="4"/>
    <x v="2"/>
    <x v="2"/>
    <n v="1"/>
    <d v="1899-12-30T01:00:00"/>
    <n v="50"/>
    <n v="300"/>
    <n v="6"/>
    <n v="300"/>
  </r>
  <r>
    <d v="2022-09-15T00:00:00"/>
    <x v="0"/>
    <x v="0"/>
    <x v="2"/>
    <x v="2"/>
    <n v="1"/>
    <d v="1899-12-30T01:00:00"/>
    <n v="50"/>
    <n v="300"/>
    <n v="6"/>
    <n v="300"/>
  </r>
  <r>
    <d v="2022-10-10T00:00:00"/>
    <x v="0"/>
    <x v="1"/>
    <x v="2"/>
    <x v="2"/>
    <n v="1"/>
    <d v="1899-12-30T01:00:00"/>
    <n v="50"/>
    <n v="300"/>
    <n v="6"/>
    <n v="300"/>
  </r>
  <r>
    <d v="2022-11-18T00:00:00"/>
    <x v="0"/>
    <x v="2"/>
    <x v="2"/>
    <x v="2"/>
    <n v="1"/>
    <d v="1899-12-30T01:00:00"/>
    <n v="50"/>
    <n v="300"/>
    <n v="6"/>
    <n v="300"/>
  </r>
  <r>
    <d v="2022-12-15T00:00:00"/>
    <x v="0"/>
    <x v="11"/>
    <x v="2"/>
    <x v="2"/>
    <n v="1"/>
    <d v="1899-12-30T01:00:00"/>
    <n v="50"/>
    <n v="300"/>
    <n v="6"/>
    <n v="300"/>
  </r>
  <r>
    <d v="2022-03-18T00:00:00"/>
    <x v="0"/>
    <x v="8"/>
    <x v="3"/>
    <x v="7"/>
    <n v="1"/>
    <d v="1899-12-30T12:00:00"/>
    <n v="50"/>
    <n v="3200"/>
    <n v="64"/>
    <n v="266.66666666666669"/>
  </r>
  <r>
    <d v="2022-07-18T00:00:00"/>
    <x v="0"/>
    <x v="3"/>
    <x v="3"/>
    <x v="7"/>
    <n v="1"/>
    <d v="1899-12-30T12:00:00"/>
    <n v="68"/>
    <n v="4352"/>
    <n v="64"/>
    <n v="362.66666666666669"/>
  </r>
  <r>
    <d v="2022-10-18T00:00:00"/>
    <x v="0"/>
    <x v="1"/>
    <x v="3"/>
    <x v="7"/>
    <n v="2"/>
    <d v="1899-12-30T12:00:00"/>
    <n v="55"/>
    <n v="3520"/>
    <n v="64"/>
    <n v="293.33333333333331"/>
  </r>
  <r>
    <d v="2022-02-23T00:00:00"/>
    <x v="0"/>
    <x v="7"/>
    <x v="4"/>
    <x v="8"/>
    <n v="1"/>
    <d v="1899-12-30T08:00:00"/>
    <n v="20"/>
    <n v="2000"/>
    <n v="100"/>
    <n v="250"/>
  </r>
  <r>
    <d v="2022-05-15T00:00:00"/>
    <x v="0"/>
    <x v="10"/>
    <x v="4"/>
    <x v="8"/>
    <n v="1"/>
    <d v="1899-12-30T08:00:00"/>
    <n v="20"/>
    <n v="2000"/>
    <n v="100"/>
    <n v="250"/>
  </r>
  <r>
    <d v="2022-10-03T00:00:00"/>
    <x v="0"/>
    <x v="1"/>
    <x v="4"/>
    <x v="8"/>
    <n v="1"/>
    <d v="1899-12-30T08:00:00"/>
    <n v="20"/>
    <n v="2000"/>
    <n v="100"/>
    <n v="250"/>
  </r>
  <r>
    <d v="2022-02-25T00:00:00"/>
    <x v="0"/>
    <x v="7"/>
    <x v="2"/>
    <x v="4"/>
    <n v="2"/>
    <d v="1899-12-31T16:00:00"/>
    <n v="10"/>
    <n v="3000"/>
    <n v="300"/>
    <n v="75"/>
  </r>
  <r>
    <d v="2022-01-10T00:00:00"/>
    <x v="0"/>
    <x v="6"/>
    <x v="2"/>
    <x v="5"/>
    <n v="1"/>
    <d v="1899-12-30T08:00:00"/>
    <n v="5"/>
    <n v="1200"/>
    <n v="240"/>
    <n v="150"/>
  </r>
  <r>
    <d v="2022-02-19T00:00:00"/>
    <x v="0"/>
    <x v="7"/>
    <x v="2"/>
    <x v="6"/>
    <n v="1"/>
    <d v="1899-12-30T08:00:00"/>
    <n v="2"/>
    <n v="280"/>
    <n v="140"/>
    <n v="35"/>
  </r>
  <r>
    <d v="2022-09-08T00:00:00"/>
    <x v="0"/>
    <x v="0"/>
    <x v="2"/>
    <x v="6"/>
    <n v="1"/>
    <d v="1899-12-30T08:00:00"/>
    <n v="5"/>
    <n v="700"/>
    <n v="140"/>
    <n v="87.5"/>
  </r>
  <r>
    <d v="2022-10-02T00:00:00"/>
    <x v="0"/>
    <x v="1"/>
    <x v="4"/>
    <x v="9"/>
    <n v="1"/>
    <d v="1899-12-30T08:00:00"/>
    <n v="15"/>
    <n v="1500"/>
    <n v="100"/>
    <n v="187.5"/>
  </r>
  <r>
    <d v="2022-06-10T00:00:00"/>
    <x v="0"/>
    <x v="5"/>
    <x v="3"/>
    <x v="10"/>
    <n v="1"/>
    <d v="1899-12-30T08:00:00"/>
    <n v="25"/>
    <n v="5000"/>
    <n v="200"/>
    <n v="625"/>
  </r>
  <r>
    <d v="2022-06-11T00:00:00"/>
    <x v="0"/>
    <x v="5"/>
    <x v="5"/>
    <x v="11"/>
    <n v="1"/>
    <d v="1899-12-30T08:00:00"/>
    <n v="16"/>
    <n v="4000"/>
    <n v="250"/>
    <n v="500"/>
  </r>
  <r>
    <d v="2023-02-12T00:00:00"/>
    <x v="1"/>
    <x v="7"/>
    <x v="5"/>
    <x v="11"/>
    <n v="1"/>
    <d v="1899-12-30T08:00:00"/>
    <n v="8"/>
    <n v="2000"/>
    <n v="250"/>
    <n v="250"/>
  </r>
  <r>
    <d v="2022-01-10T00:00:00"/>
    <x v="0"/>
    <x v="6"/>
    <x v="3"/>
    <x v="10"/>
    <n v="1"/>
    <d v="1899-12-30T08:00:00"/>
    <n v="25"/>
    <n v="2400"/>
    <n v="96"/>
    <n v="300"/>
  </r>
  <r>
    <d v="2023-03-23T00:00:00"/>
    <x v="1"/>
    <x v="8"/>
    <x v="4"/>
    <x v="8"/>
    <n v="1"/>
    <d v="1899-12-30T08:00:00"/>
    <n v="20"/>
    <n v="2000"/>
    <n v="100"/>
    <n v="250"/>
  </r>
  <r>
    <d v="2023-03-22T00:00:00"/>
    <x v="1"/>
    <x v="8"/>
    <x v="2"/>
    <x v="3"/>
    <n v="1"/>
    <d v="1899-12-30T20:00:00"/>
    <n v="35"/>
    <n v="525"/>
    <n v="15"/>
    <n v="26.25"/>
  </r>
  <r>
    <d v="2023-02-19T00:00:00"/>
    <x v="1"/>
    <x v="7"/>
    <x v="2"/>
    <x v="6"/>
    <n v="1"/>
    <d v="1899-12-30T08:00:00"/>
    <n v="8"/>
    <n v="1120"/>
    <n v="140"/>
    <n v="140"/>
  </r>
  <r>
    <d v="2022-09-08T00:00:00"/>
    <x v="0"/>
    <x v="0"/>
    <x v="2"/>
    <x v="6"/>
    <n v="1"/>
    <d v="1899-12-30T08:00:00"/>
    <n v="5"/>
    <n v="700"/>
    <n v="140"/>
    <n v="87.5"/>
  </r>
  <r>
    <d v="2022-03-08T00:00:00"/>
    <x v="0"/>
    <x v="8"/>
    <x v="2"/>
    <x v="6"/>
    <n v="1"/>
    <d v="1899-12-30T08:00:00"/>
    <n v="5"/>
    <n v="700"/>
    <n v="140"/>
    <n v="87.5"/>
  </r>
  <r>
    <d v="2023-01-20T00:00:00"/>
    <x v="1"/>
    <x v="6"/>
    <x v="1"/>
    <x v="1"/>
    <n v="1"/>
    <d v="1899-12-30T00:10:00"/>
    <n v="80"/>
    <n v="100"/>
    <n v="1.25"/>
    <n v="600"/>
  </r>
  <r>
    <d v="2023-02-25T00:00:00"/>
    <x v="1"/>
    <x v="7"/>
    <x v="1"/>
    <x v="1"/>
    <n v="1"/>
    <d v="1899-12-30T00:10:00"/>
    <n v="76"/>
    <n v="100"/>
    <n v="1.3157894736842106"/>
    <n v="600"/>
  </r>
  <r>
    <d v="2023-03-10T00:00:00"/>
    <x v="1"/>
    <x v="8"/>
    <x v="1"/>
    <x v="1"/>
    <n v="1"/>
    <d v="1899-12-30T00:10:00"/>
    <n v="88"/>
    <n v="100"/>
    <n v="1.1363636363636365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CEB33-E505-4C7D-8226-1911D3F11F96}" name="Custo por treinament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1">
  <location ref="R3:S9" firstHeaderRow="1" firstDataRow="1" firstDataCol="1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 sortType="ascending">
      <items count="7">
        <item x="3"/>
        <item x="5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13">
        <item x="11"/>
        <item x="2"/>
        <item x="7"/>
        <item x="1"/>
        <item x="8"/>
        <item x="0"/>
        <item x="4"/>
        <item x="3"/>
        <item x="5"/>
        <item x="6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showAll="0"/>
    <pivotField dataField="1" numFmtId="165" showAll="0"/>
    <pivotField numFmtId="165" showAll="0"/>
    <pivotField numFmtId="165" showAll="0"/>
  </pivotFields>
  <rowFields count="1">
    <field x="4"/>
  </rowFields>
  <rowItems count="6">
    <i>
      <x v="6"/>
    </i>
    <i>
      <x/>
    </i>
    <i>
      <x v="4"/>
    </i>
    <i>
      <x v="11"/>
    </i>
    <i>
      <x v="2"/>
    </i>
    <i t="grand">
      <x/>
    </i>
  </rowItems>
  <colItems count="1">
    <i/>
  </colItems>
  <dataFields count="1">
    <dataField name="Soma de Custo Total" fld="8" baseField="0" baseItem="0"/>
  </dataFields>
  <formats count="2">
    <format dxfId="1022">
      <pivotArea outline="0" collapsedLevelsAreSubtotals="1" fieldPosition="0"/>
    </format>
    <format dxfId="1021">
      <pivotArea grandRow="1" outline="0" collapsedLevelsAreSubtotals="1" fieldPosition="0"/>
    </format>
  </formats>
  <chartFormats count="1"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897D0-1C96-40A1-8C57-D3961976D17C}" name="Custo por Pessoa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G4" firstHeaderRow="1" firstDataRow="1" firstDataCol="0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164" showAll="0"/>
    <pivotField showAll="0"/>
    <pivotField numFmtId="165" showAll="0"/>
    <pivotField dataField="1" numFmtId="165" showAll="0"/>
    <pivotField numFmtId="165" showAll="0"/>
  </pivotFields>
  <rowItems count="1">
    <i/>
  </rowItems>
  <colItems count="1">
    <i/>
  </colItems>
  <dataFields count="1">
    <dataField name="Soma de Custo por Pessoa" fld="9" baseField="0" baseItem="1230978560" numFmtId="165"/>
  </dataFields>
  <formats count="1">
    <format dxfId="10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973B6-4579-49C9-A6FB-EB0C8FFCE665}" name="Duração em horas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E4" firstHeaderRow="1" firstDataRow="1" firstDataCol="0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dataField="1" numFmtId="164" showAll="0"/>
    <pivotField showAll="0"/>
    <pivotField numFmtId="165" showAll="0"/>
    <pivotField numFmtId="165" showAll="0"/>
    <pivotField numFmtId="165" showAll="0"/>
  </pivotFields>
  <rowItems count="1">
    <i/>
  </rowItems>
  <colItems count="1">
    <i/>
  </colItems>
  <dataFields count="1">
    <dataField name="Soma de Duração em horas" fld="6" baseField="0" baseItem="1230978560" numFmtId="164"/>
  </dataFields>
  <formats count="1">
    <format dxfId="10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70099-907C-4BC2-BA5A-26A125D27F68}" name="Qtd. Pessoas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3:C4" firstHeaderRow="1" firstDataRow="1" firstDataCol="0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164" showAll="0"/>
    <pivotField dataField="1" showAll="0"/>
    <pivotField numFmtId="165" showAll="0"/>
    <pivotField numFmtId="165" showAll="0"/>
    <pivotField numFmtId="165" showAll="0"/>
  </pivotFields>
  <rowItems count="1">
    <i/>
  </rowItems>
  <colItems count="1">
    <i/>
  </colItems>
  <dataFields count="1">
    <dataField name="Soma de Qtd. Pessoas" fld="7" baseField="0" baseItem="0" numFmtId="3"/>
  </dataFields>
  <formats count="1">
    <format dxfId="10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35C3F-1795-4924-9935-EE1493134186}" name="Pessoas Treinasdas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6">
  <location ref="O3:P9" firstHeaderRow="1" firstDataRow="1" firstDataCol="1"/>
  <pivotFields count="11">
    <pivotField numFmtId="14" showAll="0"/>
    <pivotField showAll="0">
      <items count="3">
        <item x="0"/>
        <item x="1"/>
        <item t="default"/>
      </items>
    </pivotField>
    <pivotField showAll="0"/>
    <pivotField axis="axisRow" showAll="0" measureFilter="1" sortType="ascending">
      <items count="7">
        <item x="3"/>
        <item x="5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showAll="0"/>
    <pivotField numFmtId="165" showAll="0"/>
    <pivotField numFmtId="165" showAll="0"/>
    <pivotField numFmtId="165" showAll="0"/>
  </pivotFields>
  <rowFields count="1">
    <field x="3"/>
  </rowFields>
  <rowItems count="6">
    <i>
      <x v="5"/>
    </i>
    <i>
      <x v="3"/>
    </i>
    <i>
      <x/>
    </i>
    <i>
      <x v="4"/>
    </i>
    <i>
      <x v="2"/>
    </i>
    <i t="grand">
      <x/>
    </i>
  </rowItems>
  <colItems count="1">
    <i/>
  </colItems>
  <dataFields count="1">
    <dataField name="Soma de Qtd. Pessoas" fld="7" baseField="0" baseItem="0" numFmtId="1"/>
  </dataFields>
  <formats count="3">
    <format dxfId="1018">
      <pivotArea outline="0" collapsedLevelsAreSubtotals="1" fieldPosition="0"/>
    </format>
    <format dxfId="1019">
      <pivotArea grandRow="1" outline="0" collapsedLevelsAreSubtotals="1" fieldPosition="0"/>
    </format>
    <format dxfId="102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0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47183-8DAD-41A7-AC76-7DDEA8EF0AA1}" name="Horas por Treinament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2">
  <location ref="L3:M9" firstHeaderRow="1" firstDataRow="1" firstDataCol="1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axis="axisRow" showAll="0" measureFilter="1" sortType="ascending">
      <items count="13">
        <item x="11"/>
        <item x="2"/>
        <item x="7"/>
        <item x="1"/>
        <item x="8"/>
        <item x="0"/>
        <item x="4"/>
        <item x="3"/>
        <item x="5"/>
        <item x="6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numFmtId="165" showAll="0"/>
    <pivotField numFmtId="165" showAll="0"/>
    <pivotField numFmtId="165" showAll="0"/>
  </pivotFields>
  <rowFields count="1">
    <field x="4"/>
  </rowFields>
  <rowItems count="6">
    <i>
      <x v="9"/>
    </i>
    <i>
      <x v="2"/>
    </i>
    <i>
      <x v="7"/>
    </i>
    <i>
      <x v="5"/>
    </i>
    <i>
      <x v="6"/>
    </i>
    <i t="grand">
      <x/>
    </i>
  </rowItems>
  <colItems count="1">
    <i/>
  </colItems>
  <dataFields count="1">
    <dataField name="Soma de Duração em horas" fld="6" baseField="4" baseItem="0"/>
  </dataFields>
  <formats count="3">
    <format dxfId="1033">
      <pivotArea outline="0" collapsedLevelsAreSubtotals="1" fieldPosition="0"/>
    </format>
    <format dxfId="1032">
      <pivotArea collapsedLevelsAreSubtotals="1" fieldPosition="0">
        <references count="1">
          <reference field="4" count="0"/>
        </references>
      </pivotArea>
    </format>
    <format dxfId="1031">
      <pivotArea grandRow="1" outline="0" collapsedLevelsAreSubtotals="1" fieldPosition="0"/>
    </format>
  </formats>
  <chartFormats count="3"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95DA7-BAC2-4CE4-A993-64937C9F88F8}" name="Custo Treinamento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4" firstHeaderRow="1" firstDataRow="1" firstDataCol="0"/>
  <pivotFields count="11">
    <pivotField numFmtId="14" showAll="0"/>
    <pivotField showAll="0">
      <items count="3">
        <item x="0"/>
        <item x="1"/>
        <item t="default"/>
      </items>
    </pivotField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164" showAll="0"/>
    <pivotField showAll="0"/>
    <pivotField dataField="1" numFmtId="165" showAll="0"/>
    <pivotField numFmtId="165" showAll="0"/>
    <pivotField numFmtId="165" showAll="0"/>
  </pivotFields>
  <rowItems count="1">
    <i/>
  </rowItems>
  <colItems count="1">
    <i/>
  </colItems>
  <dataFields count="1">
    <dataField name="Soma de Custo Total" fld="8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4A75F-EF01-4142-85F0-AF485D782E71}" name="Pessoas Treinadas mês" cacheId="4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I3:J16" firstHeaderRow="1" firstDataRow="1" firstDataCol="1"/>
  <pivotFields count="11">
    <pivotField numFmtId="14" showAll="0"/>
    <pivotField showAll="0">
      <items count="3">
        <item x="0"/>
        <item x="1"/>
        <item t="default"/>
      </items>
    </pivotField>
    <pivotField axis="axisRow" showAll="0">
      <items count="13">
        <item x="6"/>
        <item x="7"/>
        <item x="8"/>
        <item x="9"/>
        <item x="10"/>
        <item x="5"/>
        <item x="3"/>
        <item x="4"/>
        <item x="0"/>
        <item x="1"/>
        <item x="2"/>
        <item x="11"/>
        <item t="default"/>
      </items>
    </pivotField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showAll="0"/>
    <pivotField numFmtId="164" showAll="0"/>
    <pivotField dataField="1" showAll="0"/>
    <pivotField numFmtId="165" showAll="0"/>
    <pivotField numFmtId="165" showAll="0"/>
    <pivotField numFmtId="165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. Pessoas" fld="7" baseField="0" baseItem="0"/>
  </dataFields>
  <formats count="2">
    <format dxfId="1016">
      <pivotArea outline="0" collapsedLevelsAreSubtotals="1" fieldPosition="0"/>
    </format>
    <format dxfId="1017">
      <pivotArea collapsedLevelsAreSubtotals="1" fieldPosition="0">
        <references count="1">
          <reference field="2" count="0"/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Treinamento1" xr10:uid="{0B5591B8-16EE-4CA0-A030-2D3DE9CC32C0}" sourceName="Tipo de Treinamento">
  <pivotTables>
    <pivotTable tabId="10" name="Custo Treinamento"/>
    <pivotTable tabId="10" name="Qtd. Pessoas"/>
    <pivotTable tabId="10" name="Duração em horas"/>
    <pivotTable tabId="10" name="Custo por Pessoa"/>
    <pivotTable tabId="10" name="Pessoas Treinadas mês"/>
    <pivotTable tabId="10" name="Horas por Treinamento"/>
    <pivotTable tabId="10" name="Pessoas Treinasdas"/>
    <pivotTable tabId="10" name="Custo por treinamento"/>
  </pivotTables>
  <data>
    <tabular pivotCacheId="1307152273">
      <items count="6">
        <i x="3" s="1"/>
        <i x="5" s="1"/>
        <i x="1" s="1"/>
        <i x="0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5FBBF2BF-7366-4CC0-902B-14995F9679E4}" sourceName="Ano">
  <pivotTables>
    <pivotTable tabId="10" name="Pessoas Treinadas mês"/>
    <pivotTable tabId="10" name="Custo por Pessoa"/>
    <pivotTable tabId="10" name="Custo por treinamento"/>
    <pivotTable tabId="10" name="Custo Treinamento"/>
    <pivotTable tabId="10" name="Duração em horas"/>
    <pivotTable tabId="10" name="Horas por Treinamento"/>
    <pivotTable tabId="10" name="Qtd. Pessoas"/>
    <pivotTable tabId="10" name="Pessoas Treinasdas"/>
  </pivotTables>
  <data>
    <tabular pivotCacheId="1307152273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Treinamento 1" xr10:uid="{1FB78403-9F13-4338-A1A4-00ABA350378B}" cache="SegmentaçãodeDados_Tipo_de_Treinamento1" caption="Tipo de Treinamento" showCaption="0" style="SlicerStyleDark2" rowHeight="241300"/>
  <slicer name="Ano 1" xr10:uid="{42D4818C-215E-4284-AB0C-E37EAF54BF4F}" cache="SegmentaçãodeDados_Ano" caption="Ano" showCaption="0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B26E56-444D-45B5-AE5C-F361E0B49379}" name="Tabela5" displayName="Tabela5" ref="A1:K69" totalsRowShown="0">
  <autoFilter ref="A1:K69" xr:uid="{4A94BB87-BABA-4A88-8A2F-A4440E42448F}"/>
  <tableColumns count="11">
    <tableColumn id="1" xr3:uid="{69BB5ACB-CCDC-452C-AD63-3428C1BFBF74}" name="Data de Término" dataDxfId="1027"/>
    <tableColumn id="2" xr3:uid="{2B3F7A99-8CCD-4940-B55B-94EBA0937A90}" name="Ano">
      <calculatedColumnFormula>YEAR(A2)</calculatedColumnFormula>
    </tableColumn>
    <tableColumn id="3" xr3:uid="{58263D9D-1FBB-4249-AB9C-6EE0578EFE29}" name="Mê">
      <calculatedColumnFormula>TEXT(A2,"MMM")</calculatedColumnFormula>
    </tableColumn>
    <tableColumn id="4" xr3:uid="{F0B0AAF6-3E4D-419C-A199-0B2F453AD1BF}" name="Tipo de Treinamento"/>
    <tableColumn id="5" xr3:uid="{07BBB61C-6F33-4C98-838C-33CDA3AF685E}" name="Treinamento"/>
    <tableColumn id="6" xr3:uid="{D7644F08-FCF7-4303-9816-D35C189B3E45}" name="Duração em Dias"/>
    <tableColumn id="7" xr3:uid="{F53BF81F-9FE6-4DCA-A407-4503569BDCFC}" name="Duração em horas" dataDxfId="1026"/>
    <tableColumn id="8" xr3:uid="{CBDADE96-2C30-4A9C-B758-87230C1EF065}" name="Qtd. Pessoas"/>
    <tableColumn id="9" xr3:uid="{DEF79C45-4E7C-422D-8BF6-D819685C9C98}" name="Custo Total" dataDxfId="1025"/>
    <tableColumn id="10" xr3:uid="{770C123C-AEED-4B63-9FB8-4D747E812F99}" name="Custo por Pessoa" dataDxfId="1024">
      <calculatedColumnFormula>I2/H2</calculatedColumnFormula>
    </tableColumn>
    <tableColumn id="11" xr3:uid="{E00F2889-4ED3-4A08-8539-CEE9746D5DBB}" name="Custo por Hora" dataDxfId="1023">
      <calculatedColumnFormula>I2/(G2*24)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42B2-970B-4BD8-B205-9492D7189766}">
  <dimension ref="A1"/>
  <sheetViews>
    <sheetView showGridLines="0" showRowColHeaders="0" tabSelected="1" zoomScaleNormal="100" zoomScaleSheetLayoutView="100" workbookViewId="0">
      <selection activeCell="L37" sqref="L3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3D6E-2B17-4053-9B45-EBD497B913C0}">
  <dimension ref="A3:S16"/>
  <sheetViews>
    <sheetView topLeftCell="H1" zoomScale="85" zoomScaleNormal="85" workbookViewId="0">
      <selection activeCell="S21" sqref="S21"/>
    </sheetView>
  </sheetViews>
  <sheetFormatPr defaultRowHeight="15" x14ac:dyDescent="0.25"/>
  <cols>
    <col min="1" max="1" width="19.140625" bestFit="1" customWidth="1"/>
    <col min="2" max="2" width="3.42578125" customWidth="1"/>
    <col min="3" max="3" width="20.5703125" bestFit="1" customWidth="1"/>
    <col min="4" max="4" width="3.42578125" customWidth="1"/>
    <col min="5" max="5" width="25.140625" bestFit="1" customWidth="1"/>
    <col min="6" max="6" width="3.42578125" customWidth="1"/>
    <col min="7" max="7" width="24.42578125" bestFit="1" customWidth="1"/>
    <col min="8" max="8" width="3.42578125" customWidth="1"/>
    <col min="9" max="9" width="18" bestFit="1" customWidth="1"/>
    <col min="10" max="10" width="20.5703125" bestFit="1" customWidth="1"/>
    <col min="12" max="12" width="26.140625" bestFit="1" customWidth="1"/>
    <col min="13" max="13" width="25.140625" bestFit="1" customWidth="1"/>
    <col min="15" max="15" width="18" bestFit="1" customWidth="1"/>
    <col min="16" max="16" width="20.5703125" bestFit="1" customWidth="1"/>
    <col min="17" max="17" width="3.42578125" customWidth="1"/>
    <col min="18" max="18" width="29.28515625" bestFit="1" customWidth="1"/>
    <col min="19" max="19" width="19.140625" bestFit="1" customWidth="1"/>
    <col min="20" max="24" width="6.85546875" bestFit="1" customWidth="1"/>
    <col min="25" max="37" width="8.42578125" bestFit="1" customWidth="1"/>
    <col min="38" max="38" width="10.7109375" bestFit="1" customWidth="1"/>
  </cols>
  <sheetData>
    <row r="3" spans="1:19" x14ac:dyDescent="0.25">
      <c r="A3" t="s">
        <v>50</v>
      </c>
      <c r="C3" t="s">
        <v>52</v>
      </c>
      <c r="E3" t="s">
        <v>53</v>
      </c>
      <c r="G3" t="s">
        <v>51</v>
      </c>
      <c r="I3" s="6" t="s">
        <v>54</v>
      </c>
      <c r="J3" t="s">
        <v>52</v>
      </c>
      <c r="L3" s="6" t="s">
        <v>54</v>
      </c>
      <c r="M3" t="s">
        <v>53</v>
      </c>
      <c r="O3" s="6" t="s">
        <v>54</v>
      </c>
      <c r="P3" t="s">
        <v>52</v>
      </c>
      <c r="R3" s="6" t="s">
        <v>54</v>
      </c>
      <c r="S3" t="s">
        <v>50</v>
      </c>
    </row>
    <row r="4" spans="1:19" x14ac:dyDescent="0.25">
      <c r="A4" s="5">
        <v>74397</v>
      </c>
      <c r="C4" s="7">
        <v>2789</v>
      </c>
      <c r="E4" s="4">
        <v>18.229166666666657</v>
      </c>
      <c r="G4" s="5">
        <v>4214.1700164781769</v>
      </c>
      <c r="I4" s="3" t="s">
        <v>46</v>
      </c>
      <c r="J4" s="7">
        <v>405</v>
      </c>
      <c r="L4" s="3" t="s">
        <v>23</v>
      </c>
      <c r="M4" s="4">
        <v>1.9999999999999998</v>
      </c>
      <c r="O4" s="3" t="s">
        <v>4</v>
      </c>
      <c r="P4" s="8">
        <v>125</v>
      </c>
      <c r="R4" s="3" t="s">
        <v>17</v>
      </c>
      <c r="S4" s="5">
        <v>6000</v>
      </c>
    </row>
    <row r="5" spans="1:19" x14ac:dyDescent="0.25">
      <c r="I5" s="3" t="s">
        <v>47</v>
      </c>
      <c r="J5" s="7">
        <v>375</v>
      </c>
      <c r="L5" s="3" t="s">
        <v>34</v>
      </c>
      <c r="M5" s="4">
        <v>2</v>
      </c>
      <c r="O5" s="3" t="s">
        <v>2</v>
      </c>
      <c r="P5" s="8">
        <v>285</v>
      </c>
      <c r="R5" s="3" t="s">
        <v>36</v>
      </c>
      <c r="S5" s="5">
        <v>6000</v>
      </c>
    </row>
    <row r="6" spans="1:19" x14ac:dyDescent="0.25">
      <c r="I6" s="3" t="s">
        <v>48</v>
      </c>
      <c r="J6" s="7">
        <v>557</v>
      </c>
      <c r="L6" s="3" t="s">
        <v>18</v>
      </c>
      <c r="M6" s="4">
        <v>2.5</v>
      </c>
      <c r="O6" s="3" t="s">
        <v>3</v>
      </c>
      <c r="P6" s="8">
        <v>325</v>
      </c>
      <c r="R6" s="3" t="s">
        <v>31</v>
      </c>
      <c r="S6" s="5">
        <v>10000</v>
      </c>
    </row>
    <row r="7" spans="1:19" x14ac:dyDescent="0.25">
      <c r="I7" s="3" t="s">
        <v>55</v>
      </c>
      <c r="J7" s="7">
        <v>115</v>
      </c>
      <c r="L7" s="3" t="s">
        <v>12</v>
      </c>
      <c r="M7" s="4">
        <v>3</v>
      </c>
      <c r="O7" s="3" t="s">
        <v>11</v>
      </c>
      <c r="P7" s="8">
        <v>959</v>
      </c>
      <c r="R7" s="3" t="s">
        <v>35</v>
      </c>
      <c r="S7" s="5">
        <v>13400</v>
      </c>
    </row>
    <row r="8" spans="1:19" x14ac:dyDescent="0.25">
      <c r="I8" s="3" t="s">
        <v>56</v>
      </c>
      <c r="J8" s="7">
        <v>132</v>
      </c>
      <c r="L8" s="3" t="s">
        <v>17</v>
      </c>
      <c r="M8" s="4">
        <v>3.333333333333333</v>
      </c>
      <c r="O8" s="3" t="s">
        <v>15</v>
      </c>
      <c r="P8" s="8">
        <v>1071</v>
      </c>
      <c r="R8" s="3" t="s">
        <v>34</v>
      </c>
      <c r="S8" s="5">
        <v>15672</v>
      </c>
    </row>
    <row r="9" spans="1:19" x14ac:dyDescent="0.25">
      <c r="I9" s="3" t="s">
        <v>45</v>
      </c>
      <c r="J9" s="7">
        <v>160</v>
      </c>
      <c r="L9" s="3" t="s">
        <v>58</v>
      </c>
      <c r="M9" s="4">
        <v>12.833333333333332</v>
      </c>
      <c r="O9" s="3" t="s">
        <v>58</v>
      </c>
      <c r="P9" s="8">
        <v>2765</v>
      </c>
      <c r="R9" s="3" t="s">
        <v>58</v>
      </c>
      <c r="S9" s="9">
        <v>51072</v>
      </c>
    </row>
    <row r="10" spans="1:19" x14ac:dyDescent="0.25">
      <c r="I10" s="3" t="s">
        <v>43</v>
      </c>
      <c r="J10" s="7">
        <v>201</v>
      </c>
    </row>
    <row r="11" spans="1:19" x14ac:dyDescent="0.25">
      <c r="I11" s="3" t="s">
        <v>44</v>
      </c>
      <c r="J11" s="7">
        <v>167</v>
      </c>
    </row>
    <row r="12" spans="1:19" x14ac:dyDescent="0.25">
      <c r="I12" s="3" t="s">
        <v>40</v>
      </c>
      <c r="J12" s="7">
        <v>157</v>
      </c>
    </row>
    <row r="13" spans="1:19" x14ac:dyDescent="0.25">
      <c r="I13" s="3" t="s">
        <v>41</v>
      </c>
      <c r="J13" s="7">
        <v>259</v>
      </c>
    </row>
    <row r="14" spans="1:19" x14ac:dyDescent="0.25">
      <c r="I14" s="3" t="s">
        <v>42</v>
      </c>
      <c r="J14" s="7">
        <v>141</v>
      </c>
    </row>
    <row r="15" spans="1:19" x14ac:dyDescent="0.25">
      <c r="I15" s="3" t="s">
        <v>57</v>
      </c>
      <c r="J15" s="7">
        <v>120</v>
      </c>
    </row>
    <row r="16" spans="1:19" x14ac:dyDescent="0.25">
      <c r="I16" s="3" t="s">
        <v>58</v>
      </c>
      <c r="J16" s="5">
        <v>2789</v>
      </c>
    </row>
  </sheetData>
  <pageMargins left="0.511811024" right="0.511811024" top="0.78740157499999996" bottom="0.78740157499999996" header="0.31496062000000002" footer="0.31496062000000002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8F56-4C2F-4BAB-97D6-9F1187C68C44}">
  <dimension ref="A1:K69"/>
  <sheetViews>
    <sheetView workbookViewId="0">
      <selection activeCell="A70" sqref="A70"/>
    </sheetView>
  </sheetViews>
  <sheetFormatPr defaultRowHeight="15" x14ac:dyDescent="0.25"/>
  <cols>
    <col min="1" max="1" width="17.7109375" customWidth="1"/>
    <col min="4" max="4" width="21.5703125" customWidth="1"/>
    <col min="5" max="5" width="27.42578125" bestFit="1" customWidth="1"/>
    <col min="6" max="6" width="17.7109375" customWidth="1"/>
    <col min="7" max="7" width="18.85546875" customWidth="1"/>
    <col min="8" max="8" width="14.42578125" customWidth="1"/>
    <col min="9" max="9" width="13" customWidth="1"/>
    <col min="10" max="10" width="18.140625" customWidth="1"/>
    <col min="11" max="11" width="16.140625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1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39</v>
      </c>
    </row>
    <row r="2" spans="1:11" x14ac:dyDescent="0.25">
      <c r="A2" s="2">
        <v>44824</v>
      </c>
      <c r="B2">
        <f t="shared" ref="B2:B46" si="0">YEAR(A2)</f>
        <v>2022</v>
      </c>
      <c r="C2" t="str">
        <f t="shared" ref="C2:C46" si="1">TEXT(A2,"MMM")</f>
        <v>set</v>
      </c>
      <c r="D2" t="s">
        <v>2</v>
      </c>
      <c r="E2" t="s">
        <v>12</v>
      </c>
      <c r="F2">
        <v>1</v>
      </c>
      <c r="G2" s="4">
        <v>0.33333333333333331</v>
      </c>
      <c r="H2">
        <v>25</v>
      </c>
      <c r="I2" s="5">
        <v>500</v>
      </c>
      <c r="J2" s="5">
        <f t="shared" ref="J2:J19" si="2">I2/H2</f>
        <v>20</v>
      </c>
      <c r="K2" s="5">
        <f t="shared" ref="K2:K19" si="3">I2/(G2*24)</f>
        <v>62.5</v>
      </c>
    </row>
    <row r="3" spans="1:11" x14ac:dyDescent="0.25">
      <c r="A3" s="2">
        <v>44859</v>
      </c>
      <c r="B3">
        <f t="shared" si="0"/>
        <v>2022</v>
      </c>
      <c r="C3" t="str">
        <f t="shared" si="1"/>
        <v>out</v>
      </c>
      <c r="D3" t="s">
        <v>2</v>
      </c>
      <c r="E3" t="s">
        <v>12</v>
      </c>
      <c r="F3">
        <v>1</v>
      </c>
      <c r="G3" s="4">
        <v>0.33333333333333331</v>
      </c>
      <c r="H3">
        <v>50</v>
      </c>
      <c r="I3" s="5">
        <v>1000</v>
      </c>
      <c r="J3" s="5">
        <f t="shared" si="2"/>
        <v>20</v>
      </c>
      <c r="K3" s="5">
        <f t="shared" si="3"/>
        <v>125</v>
      </c>
    </row>
    <row r="4" spans="1:11" x14ac:dyDescent="0.25">
      <c r="A4" s="2">
        <v>44875</v>
      </c>
      <c r="B4">
        <f t="shared" si="0"/>
        <v>2022</v>
      </c>
      <c r="C4" t="str">
        <f t="shared" si="1"/>
        <v>nov</v>
      </c>
      <c r="D4" t="s">
        <v>2</v>
      </c>
      <c r="E4" t="s">
        <v>12</v>
      </c>
      <c r="F4">
        <v>1</v>
      </c>
      <c r="G4" s="4">
        <v>0.33333333333333331</v>
      </c>
      <c r="H4">
        <v>20</v>
      </c>
      <c r="I4" s="5">
        <v>400</v>
      </c>
      <c r="J4" s="5">
        <f t="shared" si="2"/>
        <v>20</v>
      </c>
      <c r="K4" s="5">
        <f t="shared" si="3"/>
        <v>50</v>
      </c>
    </row>
    <row r="5" spans="1:11" x14ac:dyDescent="0.25">
      <c r="A5" s="2">
        <v>44762</v>
      </c>
      <c r="B5">
        <f t="shared" si="0"/>
        <v>2022</v>
      </c>
      <c r="C5" t="str">
        <f t="shared" si="1"/>
        <v>jul</v>
      </c>
      <c r="D5" t="s">
        <v>2</v>
      </c>
      <c r="E5" t="s">
        <v>12</v>
      </c>
      <c r="F5">
        <v>1</v>
      </c>
      <c r="G5" s="4">
        <v>0.33333333333333331</v>
      </c>
      <c r="H5">
        <v>25</v>
      </c>
      <c r="I5" s="5">
        <v>500</v>
      </c>
      <c r="J5" s="5">
        <f t="shared" si="2"/>
        <v>20</v>
      </c>
      <c r="K5" s="5">
        <f t="shared" si="3"/>
        <v>62.5</v>
      </c>
    </row>
    <row r="6" spans="1:11" x14ac:dyDescent="0.25">
      <c r="A6" s="2">
        <v>44798</v>
      </c>
      <c r="B6">
        <f t="shared" si="0"/>
        <v>2022</v>
      </c>
      <c r="C6" t="str">
        <f t="shared" si="1"/>
        <v>ago</v>
      </c>
      <c r="D6" t="s">
        <v>2</v>
      </c>
      <c r="E6" t="s">
        <v>12</v>
      </c>
      <c r="F6">
        <v>1</v>
      </c>
      <c r="G6" s="4">
        <v>0.33333333333333331</v>
      </c>
      <c r="H6">
        <v>50</v>
      </c>
      <c r="I6" s="5">
        <v>1000</v>
      </c>
      <c r="J6" s="5">
        <f t="shared" si="2"/>
        <v>20</v>
      </c>
      <c r="K6" s="5">
        <f t="shared" si="3"/>
        <v>125</v>
      </c>
    </row>
    <row r="7" spans="1:11" x14ac:dyDescent="0.25">
      <c r="A7" s="2">
        <v>44722</v>
      </c>
      <c r="B7">
        <f t="shared" si="0"/>
        <v>2022</v>
      </c>
      <c r="C7" t="str">
        <f t="shared" si="1"/>
        <v>jun</v>
      </c>
      <c r="D7" t="s">
        <v>2</v>
      </c>
      <c r="E7" t="s">
        <v>12</v>
      </c>
      <c r="F7">
        <v>1</v>
      </c>
      <c r="G7" s="4">
        <v>0.33333333333333331</v>
      </c>
      <c r="H7">
        <v>20</v>
      </c>
      <c r="I7" s="5">
        <v>400</v>
      </c>
      <c r="J7" s="5">
        <f t="shared" si="2"/>
        <v>20</v>
      </c>
      <c r="K7" s="5">
        <f t="shared" si="3"/>
        <v>50</v>
      </c>
    </row>
    <row r="8" spans="1:11" x14ac:dyDescent="0.25">
      <c r="A8" s="2">
        <v>44953</v>
      </c>
      <c r="B8">
        <f t="shared" si="0"/>
        <v>2023</v>
      </c>
      <c r="C8" t="str">
        <f t="shared" si="1"/>
        <v>jan</v>
      </c>
      <c r="D8" t="s">
        <v>2</v>
      </c>
      <c r="E8" t="s">
        <v>12</v>
      </c>
      <c r="F8">
        <v>1</v>
      </c>
      <c r="G8" s="4">
        <v>0.33333333333333331</v>
      </c>
      <c r="H8">
        <v>25</v>
      </c>
      <c r="I8" s="5">
        <v>500</v>
      </c>
      <c r="J8" s="5">
        <f t="shared" si="2"/>
        <v>20</v>
      </c>
      <c r="K8" s="5">
        <f t="shared" si="3"/>
        <v>62.5</v>
      </c>
    </row>
    <row r="9" spans="1:11" x14ac:dyDescent="0.25">
      <c r="A9" s="2">
        <v>44982</v>
      </c>
      <c r="B9">
        <f t="shared" si="0"/>
        <v>2023</v>
      </c>
      <c r="C9" t="str">
        <f t="shared" si="1"/>
        <v>fev</v>
      </c>
      <c r="D9" t="s">
        <v>2</v>
      </c>
      <c r="E9" t="s">
        <v>12</v>
      </c>
      <c r="F9">
        <v>1</v>
      </c>
      <c r="G9" s="4">
        <v>0.33333333333333331</v>
      </c>
      <c r="H9">
        <v>50</v>
      </c>
      <c r="I9" s="5">
        <v>1000</v>
      </c>
      <c r="J9" s="5">
        <f t="shared" si="2"/>
        <v>20</v>
      </c>
      <c r="K9" s="5">
        <f t="shared" si="3"/>
        <v>125</v>
      </c>
    </row>
    <row r="10" spans="1:11" x14ac:dyDescent="0.25">
      <c r="A10" s="2">
        <v>44995</v>
      </c>
      <c r="B10">
        <f t="shared" si="0"/>
        <v>2023</v>
      </c>
      <c r="C10" t="str">
        <f t="shared" si="1"/>
        <v>mar</v>
      </c>
      <c r="D10" t="s">
        <v>2</v>
      </c>
      <c r="E10" t="s">
        <v>12</v>
      </c>
      <c r="F10">
        <v>1</v>
      </c>
      <c r="G10" s="4">
        <v>0.33333333333333331</v>
      </c>
      <c r="H10">
        <v>20</v>
      </c>
      <c r="I10" s="5">
        <v>400</v>
      </c>
      <c r="J10" s="5">
        <f t="shared" si="2"/>
        <v>20</v>
      </c>
      <c r="K10" s="5">
        <f t="shared" si="3"/>
        <v>50</v>
      </c>
    </row>
    <row r="11" spans="1:11" x14ac:dyDescent="0.25">
      <c r="A11" s="2">
        <v>44581</v>
      </c>
      <c r="B11">
        <f t="shared" si="0"/>
        <v>2022</v>
      </c>
      <c r="C11" t="str">
        <f t="shared" si="1"/>
        <v>jan</v>
      </c>
      <c r="D11" t="s">
        <v>15</v>
      </c>
      <c r="E11" t="s">
        <v>49</v>
      </c>
      <c r="F11">
        <v>1</v>
      </c>
      <c r="G11" s="4">
        <v>6.9444444444444441E-3</v>
      </c>
      <c r="H11">
        <v>80</v>
      </c>
      <c r="I11" s="5">
        <v>100</v>
      </c>
      <c r="J11" s="5">
        <f t="shared" si="2"/>
        <v>1.25</v>
      </c>
      <c r="K11" s="5">
        <f t="shared" si="3"/>
        <v>600</v>
      </c>
    </row>
    <row r="12" spans="1:11" x14ac:dyDescent="0.25">
      <c r="A12" s="2">
        <v>44617</v>
      </c>
      <c r="B12">
        <f t="shared" si="0"/>
        <v>2022</v>
      </c>
      <c r="C12" t="str">
        <f t="shared" si="1"/>
        <v>fev</v>
      </c>
      <c r="D12" t="s">
        <v>15</v>
      </c>
      <c r="E12" t="s">
        <v>49</v>
      </c>
      <c r="F12">
        <v>1</v>
      </c>
      <c r="G12" s="4">
        <v>6.9444444444444441E-3</v>
      </c>
      <c r="H12">
        <v>76</v>
      </c>
      <c r="I12" s="5">
        <v>100</v>
      </c>
      <c r="J12" s="5">
        <f t="shared" si="2"/>
        <v>1.3157894736842106</v>
      </c>
      <c r="K12" s="5">
        <f t="shared" si="3"/>
        <v>600</v>
      </c>
    </row>
    <row r="13" spans="1:11" x14ac:dyDescent="0.25">
      <c r="A13" s="2">
        <v>44630</v>
      </c>
      <c r="B13">
        <f t="shared" si="0"/>
        <v>2022</v>
      </c>
      <c r="C13" t="str">
        <f t="shared" si="1"/>
        <v>mar</v>
      </c>
      <c r="D13" t="s">
        <v>15</v>
      </c>
      <c r="E13" t="s">
        <v>49</v>
      </c>
      <c r="F13">
        <v>1</v>
      </c>
      <c r="G13" s="4">
        <v>6.9444444444444441E-3</v>
      </c>
      <c r="H13">
        <v>88</v>
      </c>
      <c r="I13" s="5">
        <v>100</v>
      </c>
      <c r="J13" s="5">
        <f t="shared" si="2"/>
        <v>1.1363636363636365</v>
      </c>
      <c r="K13" s="5">
        <f t="shared" si="3"/>
        <v>600</v>
      </c>
    </row>
    <row r="14" spans="1:11" x14ac:dyDescent="0.25">
      <c r="A14" s="2">
        <v>44671</v>
      </c>
      <c r="B14">
        <f t="shared" si="0"/>
        <v>2022</v>
      </c>
      <c r="C14" t="str">
        <f t="shared" si="1"/>
        <v>abr</v>
      </c>
      <c r="D14" t="s">
        <v>15</v>
      </c>
      <c r="E14" t="s">
        <v>49</v>
      </c>
      <c r="F14">
        <v>1</v>
      </c>
      <c r="G14" s="4">
        <v>6.9444444444444441E-3</v>
      </c>
      <c r="H14">
        <v>65</v>
      </c>
      <c r="I14" s="5">
        <v>100</v>
      </c>
      <c r="J14" s="5">
        <f t="shared" si="2"/>
        <v>1.5384615384615385</v>
      </c>
      <c r="K14" s="5">
        <f t="shared" si="3"/>
        <v>600</v>
      </c>
    </row>
    <row r="15" spans="1:11" x14ac:dyDescent="0.25">
      <c r="A15" s="2">
        <v>44706</v>
      </c>
      <c r="B15">
        <f t="shared" si="0"/>
        <v>2022</v>
      </c>
      <c r="C15" t="str">
        <f t="shared" si="1"/>
        <v>mai</v>
      </c>
      <c r="D15" t="s">
        <v>15</v>
      </c>
      <c r="E15" t="s">
        <v>49</v>
      </c>
      <c r="F15">
        <v>1</v>
      </c>
      <c r="G15" s="4">
        <v>6.9444444444444441E-3</v>
      </c>
      <c r="H15">
        <v>62</v>
      </c>
      <c r="I15" s="5">
        <v>100</v>
      </c>
      <c r="J15" s="5">
        <f t="shared" si="2"/>
        <v>1.6129032258064515</v>
      </c>
      <c r="K15" s="5">
        <f t="shared" si="3"/>
        <v>600</v>
      </c>
    </row>
    <row r="16" spans="1:11" x14ac:dyDescent="0.25">
      <c r="A16" s="2">
        <v>44722</v>
      </c>
      <c r="B16">
        <f t="shared" si="0"/>
        <v>2022</v>
      </c>
      <c r="C16" t="str">
        <f t="shared" si="1"/>
        <v>jun</v>
      </c>
      <c r="D16" t="s">
        <v>15</v>
      </c>
      <c r="E16" t="s">
        <v>49</v>
      </c>
      <c r="F16">
        <v>1</v>
      </c>
      <c r="G16" s="4">
        <v>6.9444444444444441E-3</v>
      </c>
      <c r="H16">
        <v>49</v>
      </c>
      <c r="I16" s="5">
        <v>100</v>
      </c>
      <c r="J16" s="5">
        <f t="shared" si="2"/>
        <v>2.0408163265306123</v>
      </c>
      <c r="K16" s="5">
        <f t="shared" si="3"/>
        <v>600</v>
      </c>
    </row>
    <row r="17" spans="1:11" x14ac:dyDescent="0.25">
      <c r="A17" s="2">
        <v>44769</v>
      </c>
      <c r="B17">
        <f t="shared" si="0"/>
        <v>2022</v>
      </c>
      <c r="C17" t="str">
        <f t="shared" si="1"/>
        <v>jul</v>
      </c>
      <c r="D17" t="s">
        <v>15</v>
      </c>
      <c r="E17" t="s">
        <v>49</v>
      </c>
      <c r="F17">
        <v>1</v>
      </c>
      <c r="G17" s="4">
        <v>6.9444444444444441E-3</v>
      </c>
      <c r="H17">
        <v>58</v>
      </c>
      <c r="I17" s="5">
        <v>100</v>
      </c>
      <c r="J17" s="5">
        <f t="shared" si="2"/>
        <v>1.7241379310344827</v>
      </c>
      <c r="K17" s="5">
        <f t="shared" si="3"/>
        <v>600</v>
      </c>
    </row>
    <row r="18" spans="1:11" x14ac:dyDescent="0.25">
      <c r="A18" s="2">
        <v>44798</v>
      </c>
      <c r="B18">
        <f t="shared" si="0"/>
        <v>2022</v>
      </c>
      <c r="C18" t="str">
        <f t="shared" si="1"/>
        <v>ago</v>
      </c>
      <c r="D18" t="s">
        <v>15</v>
      </c>
      <c r="E18" t="s">
        <v>49</v>
      </c>
      <c r="F18">
        <v>1</v>
      </c>
      <c r="G18" s="4">
        <v>6.9444444444444441E-3</v>
      </c>
      <c r="H18">
        <v>67</v>
      </c>
      <c r="I18" s="5">
        <v>100</v>
      </c>
      <c r="J18" s="5">
        <f t="shared" si="2"/>
        <v>1.4925373134328359</v>
      </c>
      <c r="K18" s="5">
        <f t="shared" si="3"/>
        <v>600</v>
      </c>
    </row>
    <row r="19" spans="1:11" x14ac:dyDescent="0.25">
      <c r="A19" s="2">
        <v>44814</v>
      </c>
      <c r="B19">
        <f t="shared" si="0"/>
        <v>2022</v>
      </c>
      <c r="C19" t="str">
        <f t="shared" si="1"/>
        <v>set</v>
      </c>
      <c r="D19" t="s">
        <v>15</v>
      </c>
      <c r="E19" t="s">
        <v>49</v>
      </c>
      <c r="F19">
        <v>1</v>
      </c>
      <c r="G19" s="4">
        <v>6.9444444444444441E-3</v>
      </c>
      <c r="H19">
        <v>72</v>
      </c>
      <c r="I19" s="5">
        <v>100</v>
      </c>
      <c r="J19" s="5">
        <f t="shared" si="2"/>
        <v>1.3888888888888888</v>
      </c>
      <c r="K19" s="5">
        <f t="shared" si="3"/>
        <v>600</v>
      </c>
    </row>
    <row r="20" spans="1:11" x14ac:dyDescent="0.25">
      <c r="A20" s="2">
        <v>44861</v>
      </c>
      <c r="B20">
        <f t="shared" si="0"/>
        <v>2022</v>
      </c>
      <c r="C20" t="str">
        <f t="shared" si="1"/>
        <v>out</v>
      </c>
      <c r="D20" t="s">
        <v>15</v>
      </c>
      <c r="E20" t="s">
        <v>49</v>
      </c>
      <c r="F20">
        <v>1</v>
      </c>
      <c r="G20" s="4">
        <v>6.9444444444444441E-3</v>
      </c>
      <c r="H20">
        <v>69</v>
      </c>
      <c r="I20" s="5">
        <v>100</v>
      </c>
      <c r="J20" s="5">
        <f t="shared" ref="J20:J22" si="4">I20/H20</f>
        <v>1.4492753623188406</v>
      </c>
      <c r="K20" s="5">
        <f t="shared" ref="K20:K22" si="5">I20/(G20*24)</f>
        <v>600</v>
      </c>
    </row>
    <row r="21" spans="1:11" x14ac:dyDescent="0.25">
      <c r="A21" s="2">
        <v>44890</v>
      </c>
      <c r="B21">
        <f t="shared" si="0"/>
        <v>2022</v>
      </c>
      <c r="C21" t="str">
        <f t="shared" si="1"/>
        <v>nov</v>
      </c>
      <c r="D21" t="s">
        <v>15</v>
      </c>
      <c r="E21" t="s">
        <v>49</v>
      </c>
      <c r="F21">
        <v>1</v>
      </c>
      <c r="G21" s="4">
        <v>6.9444444444444441E-3</v>
      </c>
      <c r="H21">
        <v>71</v>
      </c>
      <c r="I21" s="5">
        <v>100</v>
      </c>
      <c r="J21" s="5">
        <f t="shared" si="4"/>
        <v>1.408450704225352</v>
      </c>
      <c r="K21" s="5">
        <f t="shared" si="5"/>
        <v>600</v>
      </c>
    </row>
    <row r="22" spans="1:11" x14ac:dyDescent="0.25">
      <c r="A22" s="2">
        <v>44905</v>
      </c>
      <c r="B22">
        <f t="shared" si="0"/>
        <v>2022</v>
      </c>
      <c r="C22" t="str">
        <f t="shared" si="1"/>
        <v>dez</v>
      </c>
      <c r="D22" t="s">
        <v>15</v>
      </c>
      <c r="E22" t="s">
        <v>49</v>
      </c>
      <c r="F22">
        <v>1</v>
      </c>
      <c r="G22" s="4">
        <v>6.9444444444444441E-3</v>
      </c>
      <c r="H22">
        <v>70</v>
      </c>
      <c r="I22" s="5">
        <v>100</v>
      </c>
      <c r="J22" s="5">
        <f t="shared" si="4"/>
        <v>1.4285714285714286</v>
      </c>
      <c r="K22" s="5">
        <f t="shared" si="5"/>
        <v>600</v>
      </c>
    </row>
    <row r="23" spans="1:11" x14ac:dyDescent="0.25">
      <c r="A23" s="2">
        <v>44936</v>
      </c>
      <c r="B23">
        <f t="shared" si="0"/>
        <v>2023</v>
      </c>
      <c r="C23" t="str">
        <f t="shared" si="1"/>
        <v>jan</v>
      </c>
      <c r="D23" t="s">
        <v>11</v>
      </c>
      <c r="E23" t="s">
        <v>14</v>
      </c>
      <c r="F23">
        <v>1</v>
      </c>
      <c r="G23" s="4">
        <v>4.1666666666666664E-2</v>
      </c>
      <c r="H23">
        <v>50</v>
      </c>
      <c r="I23" s="5">
        <v>300</v>
      </c>
      <c r="J23" s="5">
        <f t="shared" ref="J23:J31" si="6">I23/H23</f>
        <v>6</v>
      </c>
      <c r="K23" s="5">
        <f t="shared" ref="K23:K31" si="7">I23/(G23*24)</f>
        <v>300</v>
      </c>
    </row>
    <row r="24" spans="1:11" x14ac:dyDescent="0.25">
      <c r="A24" s="2">
        <v>44975</v>
      </c>
      <c r="B24">
        <f t="shared" si="0"/>
        <v>2023</v>
      </c>
      <c r="C24" t="str">
        <f t="shared" si="1"/>
        <v>fev</v>
      </c>
      <c r="D24" t="s">
        <v>11</v>
      </c>
      <c r="E24" t="s">
        <v>14</v>
      </c>
      <c r="F24">
        <v>1</v>
      </c>
      <c r="G24" s="4">
        <v>4.1666666666666664E-2</v>
      </c>
      <c r="H24">
        <v>50</v>
      </c>
      <c r="I24" s="5">
        <v>300</v>
      </c>
      <c r="J24" s="5">
        <f t="shared" si="6"/>
        <v>6</v>
      </c>
      <c r="K24" s="5">
        <f t="shared" si="7"/>
        <v>300</v>
      </c>
    </row>
    <row r="25" spans="1:11" x14ac:dyDescent="0.25">
      <c r="A25" s="2">
        <v>45000</v>
      </c>
      <c r="B25">
        <f t="shared" si="0"/>
        <v>2023</v>
      </c>
      <c r="C25" t="str">
        <f t="shared" si="1"/>
        <v>mar</v>
      </c>
      <c r="D25" t="s">
        <v>11</v>
      </c>
      <c r="E25" t="s">
        <v>14</v>
      </c>
      <c r="F25">
        <v>1</v>
      </c>
      <c r="G25" s="4">
        <v>4.1666666666666664E-2</v>
      </c>
      <c r="H25">
        <v>50</v>
      </c>
      <c r="I25" s="5">
        <v>300</v>
      </c>
      <c r="J25" s="5">
        <f t="shared" si="6"/>
        <v>6</v>
      </c>
      <c r="K25" s="5">
        <f t="shared" si="7"/>
        <v>300</v>
      </c>
    </row>
    <row r="26" spans="1:11" x14ac:dyDescent="0.25">
      <c r="A26" s="2">
        <v>44930</v>
      </c>
      <c r="B26">
        <f t="shared" si="0"/>
        <v>2023</v>
      </c>
      <c r="C26" t="str">
        <f t="shared" si="1"/>
        <v>jan</v>
      </c>
      <c r="D26" t="s">
        <v>11</v>
      </c>
      <c r="E26" t="s">
        <v>18</v>
      </c>
      <c r="F26">
        <v>1</v>
      </c>
      <c r="G26" s="4">
        <v>0.83333333333333337</v>
      </c>
      <c r="H26">
        <v>65</v>
      </c>
      <c r="I26" s="5">
        <v>1000</v>
      </c>
      <c r="J26" s="5">
        <f t="shared" si="6"/>
        <v>15.384615384615385</v>
      </c>
      <c r="K26" s="5">
        <f t="shared" si="7"/>
        <v>50</v>
      </c>
    </row>
    <row r="27" spans="1:11" x14ac:dyDescent="0.25">
      <c r="A27" s="2">
        <v>44982</v>
      </c>
      <c r="B27">
        <f t="shared" si="0"/>
        <v>2023</v>
      </c>
      <c r="C27" t="str">
        <f t="shared" si="1"/>
        <v>fev</v>
      </c>
      <c r="D27" t="s">
        <v>11</v>
      </c>
      <c r="E27" t="s">
        <v>17</v>
      </c>
      <c r="F27">
        <v>5</v>
      </c>
      <c r="G27" s="4">
        <v>1.6666666666666667</v>
      </c>
      <c r="H27">
        <v>10</v>
      </c>
      <c r="I27" s="5">
        <v>3000</v>
      </c>
      <c r="J27" s="5">
        <f t="shared" si="6"/>
        <v>300</v>
      </c>
      <c r="K27" s="5">
        <f t="shared" si="7"/>
        <v>75</v>
      </c>
    </row>
    <row r="28" spans="1:11" x14ac:dyDescent="0.25">
      <c r="A28" s="2">
        <v>44992</v>
      </c>
      <c r="B28">
        <f t="shared" si="0"/>
        <v>2023</v>
      </c>
      <c r="C28" t="str">
        <f t="shared" si="1"/>
        <v>mar</v>
      </c>
      <c r="D28" t="s">
        <v>11</v>
      </c>
      <c r="E28" t="s">
        <v>18</v>
      </c>
      <c r="F28">
        <v>1</v>
      </c>
      <c r="G28" s="4">
        <v>0.83333333333333337</v>
      </c>
      <c r="H28">
        <v>49</v>
      </c>
      <c r="I28" s="5">
        <v>1000</v>
      </c>
      <c r="J28" s="5">
        <f t="shared" si="6"/>
        <v>20.408163265306122</v>
      </c>
      <c r="K28" s="5">
        <f t="shared" si="7"/>
        <v>50</v>
      </c>
    </row>
    <row r="29" spans="1:11" x14ac:dyDescent="0.25">
      <c r="A29" s="2">
        <v>44931</v>
      </c>
      <c r="B29">
        <f t="shared" si="0"/>
        <v>2023</v>
      </c>
      <c r="C29" t="str">
        <f t="shared" si="1"/>
        <v>jan</v>
      </c>
      <c r="D29" t="s">
        <v>11</v>
      </c>
      <c r="E29" t="s">
        <v>21</v>
      </c>
      <c r="F29">
        <v>1</v>
      </c>
      <c r="G29" s="4">
        <v>0.33333333333333331</v>
      </c>
      <c r="H29">
        <v>5</v>
      </c>
      <c r="I29" s="5">
        <v>1200</v>
      </c>
      <c r="J29" s="5">
        <f t="shared" si="6"/>
        <v>240</v>
      </c>
      <c r="K29" s="5">
        <f t="shared" si="7"/>
        <v>150</v>
      </c>
    </row>
    <row r="30" spans="1:11" x14ac:dyDescent="0.25">
      <c r="A30" s="2">
        <v>44969</v>
      </c>
      <c r="B30">
        <f t="shared" si="0"/>
        <v>2023</v>
      </c>
      <c r="C30" t="str">
        <f t="shared" si="1"/>
        <v>fev</v>
      </c>
      <c r="D30" t="s">
        <v>11</v>
      </c>
      <c r="E30" t="s">
        <v>23</v>
      </c>
      <c r="F30">
        <v>1</v>
      </c>
      <c r="G30" s="4">
        <v>0.33333333333333331</v>
      </c>
      <c r="H30">
        <v>5</v>
      </c>
      <c r="I30" s="5">
        <v>700</v>
      </c>
      <c r="J30" s="5">
        <f t="shared" si="6"/>
        <v>140</v>
      </c>
      <c r="K30" s="5">
        <f t="shared" si="7"/>
        <v>87.5</v>
      </c>
    </row>
    <row r="31" spans="1:11" x14ac:dyDescent="0.25">
      <c r="A31" s="2">
        <v>45003</v>
      </c>
      <c r="B31">
        <f t="shared" si="0"/>
        <v>2023</v>
      </c>
      <c r="C31" t="str">
        <f t="shared" si="1"/>
        <v>mar</v>
      </c>
      <c r="D31" t="s">
        <v>3</v>
      </c>
      <c r="E31" t="s">
        <v>34</v>
      </c>
      <c r="F31">
        <v>1</v>
      </c>
      <c r="G31" s="4">
        <v>0.5</v>
      </c>
      <c r="H31">
        <v>72</v>
      </c>
      <c r="I31" s="5">
        <v>4600</v>
      </c>
      <c r="J31" s="5">
        <f t="shared" si="6"/>
        <v>63.888888888888886</v>
      </c>
      <c r="K31" s="5">
        <f t="shared" si="7"/>
        <v>383.33333333333331</v>
      </c>
    </row>
    <row r="32" spans="1:11" x14ac:dyDescent="0.25">
      <c r="A32" s="2">
        <v>44949</v>
      </c>
      <c r="B32">
        <f t="shared" si="0"/>
        <v>2023</v>
      </c>
      <c r="C32" t="str">
        <f t="shared" si="1"/>
        <v>jan</v>
      </c>
      <c r="D32" t="s">
        <v>4</v>
      </c>
      <c r="E32" t="s">
        <v>31</v>
      </c>
      <c r="F32">
        <v>1</v>
      </c>
      <c r="G32" s="4">
        <v>0.33333333333333331</v>
      </c>
      <c r="H32">
        <v>20</v>
      </c>
      <c r="I32" s="5">
        <v>2000</v>
      </c>
      <c r="J32" s="5">
        <f t="shared" ref="J32:J34" si="8">I32/H32</f>
        <v>100</v>
      </c>
      <c r="K32" s="5">
        <f t="shared" ref="K32:K34" si="9">I32/(G32*24)</f>
        <v>250</v>
      </c>
    </row>
    <row r="33" spans="1:11" x14ac:dyDescent="0.25">
      <c r="A33" s="2">
        <v>44979</v>
      </c>
      <c r="B33">
        <f t="shared" si="0"/>
        <v>2023</v>
      </c>
      <c r="C33" t="str">
        <f t="shared" si="1"/>
        <v>fev</v>
      </c>
      <c r="D33" t="s">
        <v>4</v>
      </c>
      <c r="E33" t="s">
        <v>32</v>
      </c>
      <c r="F33">
        <v>1</v>
      </c>
      <c r="G33" s="4">
        <v>0.33333333333333331</v>
      </c>
      <c r="H33">
        <v>10</v>
      </c>
      <c r="I33" s="5">
        <v>1000</v>
      </c>
      <c r="J33" s="5">
        <f t="shared" si="8"/>
        <v>100</v>
      </c>
      <c r="K33" s="5">
        <f t="shared" si="9"/>
        <v>125</v>
      </c>
    </row>
    <row r="34" spans="1:11" x14ac:dyDescent="0.25">
      <c r="A34" s="2">
        <v>44995</v>
      </c>
      <c r="B34">
        <f t="shared" si="0"/>
        <v>2023</v>
      </c>
      <c r="C34" t="str">
        <f t="shared" si="1"/>
        <v>mar</v>
      </c>
      <c r="D34" t="s">
        <v>3</v>
      </c>
      <c r="E34" t="s">
        <v>35</v>
      </c>
      <c r="F34">
        <v>1</v>
      </c>
      <c r="G34" s="4">
        <v>0.33333333333333331</v>
      </c>
      <c r="H34">
        <v>30</v>
      </c>
      <c r="I34" s="5">
        <v>6000</v>
      </c>
      <c r="J34" s="5">
        <f t="shared" si="8"/>
        <v>200</v>
      </c>
      <c r="K34" s="5">
        <f t="shared" si="9"/>
        <v>750</v>
      </c>
    </row>
    <row r="35" spans="1:11" x14ac:dyDescent="0.25">
      <c r="A35" s="2">
        <v>44571</v>
      </c>
      <c r="B35">
        <f t="shared" si="0"/>
        <v>2022</v>
      </c>
      <c r="C35" t="str">
        <f t="shared" si="1"/>
        <v>jan</v>
      </c>
      <c r="D35" t="s">
        <v>11</v>
      </c>
      <c r="E35" t="s">
        <v>14</v>
      </c>
      <c r="F35">
        <v>1</v>
      </c>
      <c r="G35" s="4">
        <v>4.1666666666666664E-2</v>
      </c>
      <c r="H35">
        <v>50</v>
      </c>
      <c r="I35" s="5">
        <v>300</v>
      </c>
      <c r="J35" s="5">
        <f t="shared" ref="J35:J46" si="10">I35/H35</f>
        <v>6</v>
      </c>
      <c r="K35" s="5">
        <f t="shared" ref="K35:K46" si="11">I35/(G35*24)</f>
        <v>300</v>
      </c>
    </row>
    <row r="36" spans="1:11" x14ac:dyDescent="0.25">
      <c r="A36" s="2">
        <v>44610</v>
      </c>
      <c r="B36">
        <f t="shared" si="0"/>
        <v>2022</v>
      </c>
      <c r="C36" t="str">
        <f t="shared" si="1"/>
        <v>fev</v>
      </c>
      <c r="D36" t="s">
        <v>11</v>
      </c>
      <c r="E36" t="s">
        <v>14</v>
      </c>
      <c r="F36">
        <v>1</v>
      </c>
      <c r="G36" s="4">
        <v>4.1666666666666664E-2</v>
      </c>
      <c r="H36">
        <v>50</v>
      </c>
      <c r="I36" s="5">
        <v>300</v>
      </c>
      <c r="J36" s="5">
        <f t="shared" si="10"/>
        <v>6</v>
      </c>
      <c r="K36" s="5">
        <f t="shared" si="11"/>
        <v>300</v>
      </c>
    </row>
    <row r="37" spans="1:11" x14ac:dyDescent="0.25">
      <c r="A37" s="2">
        <v>44635</v>
      </c>
      <c r="B37">
        <f t="shared" si="0"/>
        <v>2022</v>
      </c>
      <c r="C37" t="str">
        <f t="shared" si="1"/>
        <v>mar</v>
      </c>
      <c r="D37" t="s">
        <v>11</v>
      </c>
      <c r="E37" t="s">
        <v>14</v>
      </c>
      <c r="F37">
        <v>1</v>
      </c>
      <c r="G37" s="4">
        <v>4.1666666666666664E-2</v>
      </c>
      <c r="H37">
        <v>50</v>
      </c>
      <c r="I37" s="5">
        <v>300</v>
      </c>
      <c r="J37" s="5">
        <f t="shared" si="10"/>
        <v>6</v>
      </c>
      <c r="K37" s="5">
        <f t="shared" si="11"/>
        <v>300</v>
      </c>
    </row>
    <row r="38" spans="1:11" x14ac:dyDescent="0.25">
      <c r="A38" s="2">
        <v>44661</v>
      </c>
      <c r="B38">
        <f t="shared" si="0"/>
        <v>2022</v>
      </c>
      <c r="C38" t="str">
        <f t="shared" si="1"/>
        <v>abr</v>
      </c>
      <c r="D38" t="s">
        <v>11</v>
      </c>
      <c r="E38" t="s">
        <v>14</v>
      </c>
      <c r="F38">
        <v>1</v>
      </c>
      <c r="G38" s="4">
        <v>4.1666666666666664E-2</v>
      </c>
      <c r="H38">
        <v>50</v>
      </c>
      <c r="I38" s="5">
        <v>300</v>
      </c>
      <c r="J38" s="5">
        <f t="shared" si="10"/>
        <v>6</v>
      </c>
      <c r="K38" s="5">
        <f t="shared" si="11"/>
        <v>300</v>
      </c>
    </row>
    <row r="39" spans="1:11" x14ac:dyDescent="0.25">
      <c r="A39" s="2">
        <v>44699</v>
      </c>
      <c r="B39">
        <f t="shared" si="0"/>
        <v>2022</v>
      </c>
      <c r="C39" t="str">
        <f t="shared" si="1"/>
        <v>mai</v>
      </c>
      <c r="D39" t="s">
        <v>11</v>
      </c>
      <c r="E39" t="s">
        <v>14</v>
      </c>
      <c r="F39">
        <v>1</v>
      </c>
      <c r="G39" s="4">
        <v>4.1666666666666664E-2</v>
      </c>
      <c r="H39">
        <v>50</v>
      </c>
      <c r="I39" s="5">
        <v>300</v>
      </c>
      <c r="J39" s="5">
        <f t="shared" si="10"/>
        <v>6</v>
      </c>
      <c r="K39" s="5">
        <f t="shared" si="11"/>
        <v>300</v>
      </c>
    </row>
    <row r="40" spans="1:11" x14ac:dyDescent="0.25">
      <c r="A40" s="2">
        <v>44727</v>
      </c>
      <c r="B40">
        <f t="shared" si="0"/>
        <v>2022</v>
      </c>
      <c r="C40" t="str">
        <f t="shared" si="1"/>
        <v>jun</v>
      </c>
      <c r="D40" t="s">
        <v>11</v>
      </c>
      <c r="E40" t="s">
        <v>14</v>
      </c>
      <c r="F40">
        <v>1</v>
      </c>
      <c r="G40" s="4">
        <v>4.1666666666666664E-2</v>
      </c>
      <c r="H40">
        <v>50</v>
      </c>
      <c r="I40" s="5">
        <v>300</v>
      </c>
      <c r="J40" s="5">
        <f t="shared" si="10"/>
        <v>6</v>
      </c>
      <c r="K40" s="5">
        <f t="shared" si="11"/>
        <v>300</v>
      </c>
    </row>
    <row r="41" spans="1:11" x14ac:dyDescent="0.25">
      <c r="A41" s="2">
        <v>44752</v>
      </c>
      <c r="B41">
        <f t="shared" si="0"/>
        <v>2022</v>
      </c>
      <c r="C41" t="str">
        <f t="shared" si="1"/>
        <v>jul</v>
      </c>
      <c r="D41" t="s">
        <v>11</v>
      </c>
      <c r="E41" t="s">
        <v>14</v>
      </c>
      <c r="F41">
        <v>1</v>
      </c>
      <c r="G41" s="4">
        <v>4.1666666666666664E-2</v>
      </c>
      <c r="H41">
        <v>50</v>
      </c>
      <c r="I41" s="5">
        <v>300</v>
      </c>
      <c r="J41" s="5">
        <f t="shared" si="10"/>
        <v>6</v>
      </c>
      <c r="K41" s="5">
        <f t="shared" si="11"/>
        <v>300</v>
      </c>
    </row>
    <row r="42" spans="1:11" x14ac:dyDescent="0.25">
      <c r="A42" s="2">
        <v>44791</v>
      </c>
      <c r="B42">
        <f t="shared" si="0"/>
        <v>2022</v>
      </c>
      <c r="C42" t="str">
        <f t="shared" si="1"/>
        <v>ago</v>
      </c>
      <c r="D42" t="s">
        <v>11</v>
      </c>
      <c r="E42" t="s">
        <v>14</v>
      </c>
      <c r="F42">
        <v>1</v>
      </c>
      <c r="G42" s="4">
        <v>4.1666666666666664E-2</v>
      </c>
      <c r="H42">
        <v>50</v>
      </c>
      <c r="I42" s="5">
        <v>300</v>
      </c>
      <c r="J42" s="5">
        <f t="shared" si="10"/>
        <v>6</v>
      </c>
      <c r="K42" s="5">
        <f t="shared" si="11"/>
        <v>300</v>
      </c>
    </row>
    <row r="43" spans="1:11" x14ac:dyDescent="0.25">
      <c r="A43" s="2">
        <v>44819</v>
      </c>
      <c r="B43">
        <f t="shared" si="0"/>
        <v>2022</v>
      </c>
      <c r="C43" t="str">
        <f t="shared" si="1"/>
        <v>set</v>
      </c>
      <c r="D43" t="s">
        <v>11</v>
      </c>
      <c r="E43" t="s">
        <v>14</v>
      </c>
      <c r="F43">
        <v>1</v>
      </c>
      <c r="G43" s="4">
        <v>4.1666666666666664E-2</v>
      </c>
      <c r="H43">
        <v>50</v>
      </c>
      <c r="I43" s="5">
        <v>300</v>
      </c>
      <c r="J43" s="5">
        <f t="shared" si="10"/>
        <v>6</v>
      </c>
      <c r="K43" s="5">
        <f t="shared" si="11"/>
        <v>300</v>
      </c>
    </row>
    <row r="44" spans="1:11" x14ac:dyDescent="0.25">
      <c r="A44" s="2">
        <v>44844</v>
      </c>
      <c r="B44">
        <f t="shared" si="0"/>
        <v>2022</v>
      </c>
      <c r="C44" t="str">
        <f t="shared" si="1"/>
        <v>out</v>
      </c>
      <c r="D44" t="s">
        <v>11</v>
      </c>
      <c r="E44" t="s">
        <v>14</v>
      </c>
      <c r="F44">
        <v>1</v>
      </c>
      <c r="G44" s="4">
        <v>4.1666666666666664E-2</v>
      </c>
      <c r="H44">
        <v>50</v>
      </c>
      <c r="I44" s="5">
        <v>300</v>
      </c>
      <c r="J44" s="5">
        <f t="shared" si="10"/>
        <v>6</v>
      </c>
      <c r="K44" s="5">
        <f t="shared" si="11"/>
        <v>300</v>
      </c>
    </row>
    <row r="45" spans="1:11" x14ac:dyDescent="0.25">
      <c r="A45" s="2">
        <v>44883</v>
      </c>
      <c r="B45">
        <f t="shared" si="0"/>
        <v>2022</v>
      </c>
      <c r="C45" t="str">
        <f t="shared" si="1"/>
        <v>nov</v>
      </c>
      <c r="D45" t="s">
        <v>11</v>
      </c>
      <c r="E45" t="s">
        <v>14</v>
      </c>
      <c r="F45">
        <v>1</v>
      </c>
      <c r="G45" s="4">
        <v>4.1666666666666664E-2</v>
      </c>
      <c r="H45">
        <v>50</v>
      </c>
      <c r="I45" s="5">
        <v>300</v>
      </c>
      <c r="J45" s="5">
        <f t="shared" si="10"/>
        <v>6</v>
      </c>
      <c r="K45" s="5">
        <f t="shared" si="11"/>
        <v>300</v>
      </c>
    </row>
    <row r="46" spans="1:11" x14ac:dyDescent="0.25">
      <c r="A46" s="2">
        <v>44910</v>
      </c>
      <c r="B46">
        <f t="shared" si="0"/>
        <v>2022</v>
      </c>
      <c r="C46" t="str">
        <f t="shared" si="1"/>
        <v>dez</v>
      </c>
      <c r="D46" t="s">
        <v>11</v>
      </c>
      <c r="E46" t="s">
        <v>14</v>
      </c>
      <c r="F46">
        <v>1</v>
      </c>
      <c r="G46" s="4">
        <v>4.1666666666666664E-2</v>
      </c>
      <c r="H46">
        <v>50</v>
      </c>
      <c r="I46" s="5">
        <v>300</v>
      </c>
      <c r="J46" s="5">
        <f t="shared" si="10"/>
        <v>6</v>
      </c>
      <c r="K46" s="5">
        <f t="shared" si="11"/>
        <v>300</v>
      </c>
    </row>
    <row r="47" spans="1:11" x14ac:dyDescent="0.25">
      <c r="A47" s="2">
        <v>44638</v>
      </c>
      <c r="B47">
        <f t="shared" ref="B47:B52" si="12">YEAR(A47)</f>
        <v>2022</v>
      </c>
      <c r="C47" t="str">
        <f t="shared" ref="C47:C52" si="13">TEXT(A47,"MMM")</f>
        <v>mar</v>
      </c>
      <c r="D47" t="s">
        <v>3</v>
      </c>
      <c r="E47" t="s">
        <v>34</v>
      </c>
      <c r="F47">
        <v>1</v>
      </c>
      <c r="G47" s="4">
        <v>0.5</v>
      </c>
      <c r="H47">
        <v>50</v>
      </c>
      <c r="I47" s="5">
        <v>3200</v>
      </c>
      <c r="J47" s="5">
        <f t="shared" ref="J47:J52" si="14">I47/H47</f>
        <v>64</v>
      </c>
      <c r="K47" s="5">
        <f t="shared" ref="K47:K52" si="15">I47/(G47*24)</f>
        <v>266.66666666666669</v>
      </c>
    </row>
    <row r="48" spans="1:11" x14ac:dyDescent="0.25">
      <c r="A48" s="2">
        <v>44760</v>
      </c>
      <c r="B48">
        <f t="shared" si="12"/>
        <v>2022</v>
      </c>
      <c r="C48" t="str">
        <f t="shared" si="13"/>
        <v>jul</v>
      </c>
      <c r="D48" t="s">
        <v>3</v>
      </c>
      <c r="E48" t="s">
        <v>34</v>
      </c>
      <c r="F48">
        <v>1</v>
      </c>
      <c r="G48" s="4">
        <v>0.5</v>
      </c>
      <c r="H48">
        <v>68</v>
      </c>
      <c r="I48" s="5">
        <v>4352</v>
      </c>
      <c r="J48" s="5">
        <f t="shared" si="14"/>
        <v>64</v>
      </c>
      <c r="K48" s="5">
        <f t="shared" si="15"/>
        <v>362.66666666666669</v>
      </c>
    </row>
    <row r="49" spans="1:11" x14ac:dyDescent="0.25">
      <c r="A49" s="2">
        <v>44852</v>
      </c>
      <c r="B49">
        <f t="shared" si="12"/>
        <v>2022</v>
      </c>
      <c r="C49" t="str">
        <f t="shared" si="13"/>
        <v>out</v>
      </c>
      <c r="D49" t="s">
        <v>3</v>
      </c>
      <c r="E49" t="s">
        <v>34</v>
      </c>
      <c r="F49">
        <v>2</v>
      </c>
      <c r="G49" s="4">
        <v>0.5</v>
      </c>
      <c r="H49">
        <v>55</v>
      </c>
      <c r="I49" s="5">
        <v>3520</v>
      </c>
      <c r="J49" s="5">
        <f t="shared" si="14"/>
        <v>64</v>
      </c>
      <c r="K49" s="5">
        <f t="shared" si="15"/>
        <v>293.33333333333331</v>
      </c>
    </row>
    <row r="50" spans="1:11" x14ac:dyDescent="0.25">
      <c r="A50" s="2">
        <v>44615</v>
      </c>
      <c r="B50">
        <f t="shared" si="12"/>
        <v>2022</v>
      </c>
      <c r="C50" t="str">
        <f t="shared" si="13"/>
        <v>fev</v>
      </c>
      <c r="D50" t="s">
        <v>4</v>
      </c>
      <c r="E50" t="s">
        <v>31</v>
      </c>
      <c r="F50">
        <v>1</v>
      </c>
      <c r="G50" s="4">
        <v>0.33333333333333331</v>
      </c>
      <c r="H50">
        <v>20</v>
      </c>
      <c r="I50" s="5">
        <v>2000</v>
      </c>
      <c r="J50" s="5">
        <f t="shared" si="14"/>
        <v>100</v>
      </c>
      <c r="K50" s="5">
        <f t="shared" si="15"/>
        <v>250</v>
      </c>
    </row>
    <row r="51" spans="1:11" x14ac:dyDescent="0.25">
      <c r="A51" s="2">
        <v>44696</v>
      </c>
      <c r="B51">
        <f t="shared" si="12"/>
        <v>2022</v>
      </c>
      <c r="C51" t="str">
        <f t="shared" si="13"/>
        <v>mai</v>
      </c>
      <c r="D51" t="s">
        <v>4</v>
      </c>
      <c r="E51" t="s">
        <v>31</v>
      </c>
      <c r="F51">
        <v>1</v>
      </c>
      <c r="G51" s="4">
        <v>0.33333333333333331</v>
      </c>
      <c r="H51">
        <v>20</v>
      </c>
      <c r="I51" s="5">
        <v>2000</v>
      </c>
      <c r="J51" s="5">
        <f t="shared" si="14"/>
        <v>100</v>
      </c>
      <c r="K51" s="5">
        <f t="shared" si="15"/>
        <v>250</v>
      </c>
    </row>
    <row r="52" spans="1:11" x14ac:dyDescent="0.25">
      <c r="A52" s="2">
        <v>44837</v>
      </c>
      <c r="B52">
        <f t="shared" si="12"/>
        <v>2022</v>
      </c>
      <c r="C52" t="str">
        <f t="shared" si="13"/>
        <v>out</v>
      </c>
      <c r="D52" t="s">
        <v>4</v>
      </c>
      <c r="E52" t="s">
        <v>31</v>
      </c>
      <c r="F52">
        <v>1</v>
      </c>
      <c r="G52" s="4">
        <v>0.33333333333333331</v>
      </c>
      <c r="H52">
        <v>20</v>
      </c>
      <c r="I52" s="5">
        <v>2000</v>
      </c>
      <c r="J52" s="5">
        <f t="shared" si="14"/>
        <v>100</v>
      </c>
      <c r="K52" s="5">
        <f t="shared" si="15"/>
        <v>250</v>
      </c>
    </row>
    <row r="53" spans="1:11" x14ac:dyDescent="0.25">
      <c r="A53" s="2">
        <v>44617</v>
      </c>
      <c r="B53">
        <f>YEAR(A53)</f>
        <v>2022</v>
      </c>
      <c r="C53" t="str">
        <f>TEXT(A53,"MMM")</f>
        <v>fev</v>
      </c>
      <c r="D53" t="s">
        <v>11</v>
      </c>
      <c r="E53" t="s">
        <v>17</v>
      </c>
      <c r="F53">
        <v>2</v>
      </c>
      <c r="G53" s="4">
        <v>1.6666666666666667</v>
      </c>
      <c r="H53">
        <v>10</v>
      </c>
      <c r="I53" s="5">
        <v>3000</v>
      </c>
      <c r="J53" s="5">
        <f>I53/H53</f>
        <v>300</v>
      </c>
      <c r="K53" s="5">
        <f>I53/(G53*24)</f>
        <v>75</v>
      </c>
    </row>
    <row r="54" spans="1:11" x14ac:dyDescent="0.25">
      <c r="A54" s="2">
        <v>44571</v>
      </c>
      <c r="B54">
        <f>YEAR(A54)</f>
        <v>2022</v>
      </c>
      <c r="C54" t="str">
        <f>TEXT(A54,"MMM")</f>
        <v>jan</v>
      </c>
      <c r="D54" t="s">
        <v>11</v>
      </c>
      <c r="E54" t="s">
        <v>21</v>
      </c>
      <c r="F54">
        <v>1</v>
      </c>
      <c r="G54" s="4">
        <v>0.33333333333333331</v>
      </c>
      <c r="H54">
        <v>5</v>
      </c>
      <c r="I54" s="5">
        <v>1200</v>
      </c>
      <c r="J54" s="5">
        <f>I54/H54</f>
        <v>240</v>
      </c>
      <c r="K54" s="5">
        <f>I54/(G54*24)</f>
        <v>150</v>
      </c>
    </row>
    <row r="55" spans="1:11" x14ac:dyDescent="0.25">
      <c r="A55" s="2">
        <v>44611</v>
      </c>
      <c r="B55">
        <f t="shared" ref="B55:B56" si="16">YEAR(A55)</f>
        <v>2022</v>
      </c>
      <c r="C55" t="str">
        <f t="shared" ref="C55:C56" si="17">TEXT(A55,"MMM")</f>
        <v>fev</v>
      </c>
      <c r="D55" t="s">
        <v>11</v>
      </c>
      <c r="E55" t="s">
        <v>23</v>
      </c>
      <c r="F55">
        <v>1</v>
      </c>
      <c r="G55" s="4">
        <v>0.33333333333333331</v>
      </c>
      <c r="H55">
        <v>2</v>
      </c>
      <c r="I55" s="5">
        <v>280</v>
      </c>
      <c r="J55" s="5">
        <f t="shared" ref="J55:J58" si="18">I55/H55</f>
        <v>140</v>
      </c>
      <c r="K55" s="5">
        <f t="shared" ref="K55:K56" si="19">I55/(G55*24)</f>
        <v>35</v>
      </c>
    </row>
    <row r="56" spans="1:11" x14ac:dyDescent="0.25">
      <c r="A56" s="2">
        <v>44812</v>
      </c>
      <c r="B56">
        <f t="shared" si="16"/>
        <v>2022</v>
      </c>
      <c r="C56" t="str">
        <f t="shared" si="17"/>
        <v>set</v>
      </c>
      <c r="D56" t="s">
        <v>11</v>
      </c>
      <c r="E56" t="s">
        <v>23</v>
      </c>
      <c r="F56">
        <v>1</v>
      </c>
      <c r="G56" s="4">
        <v>0.33333333333333331</v>
      </c>
      <c r="H56">
        <v>5</v>
      </c>
      <c r="I56" s="5">
        <v>700</v>
      </c>
      <c r="J56" s="5">
        <f t="shared" si="18"/>
        <v>140</v>
      </c>
      <c r="K56" s="5">
        <f t="shared" si="19"/>
        <v>87.5</v>
      </c>
    </row>
    <row r="57" spans="1:11" x14ac:dyDescent="0.25">
      <c r="A57" s="2">
        <v>44836</v>
      </c>
      <c r="B57">
        <f>YEAR(A57)</f>
        <v>2022</v>
      </c>
      <c r="C57" t="str">
        <f>TEXT(A57,"MMM")</f>
        <v>out</v>
      </c>
      <c r="D57" t="s">
        <v>4</v>
      </c>
      <c r="E57" t="s">
        <v>32</v>
      </c>
      <c r="F57">
        <v>1</v>
      </c>
      <c r="G57" s="4">
        <v>0.33333333333333331</v>
      </c>
      <c r="H57">
        <v>15</v>
      </c>
      <c r="I57" s="5">
        <v>1500</v>
      </c>
      <c r="J57" s="5">
        <f t="shared" si="18"/>
        <v>100</v>
      </c>
      <c r="K57" s="5">
        <f>I57/(G57*24)</f>
        <v>187.5</v>
      </c>
    </row>
    <row r="58" spans="1:11" x14ac:dyDescent="0.25">
      <c r="A58" s="2">
        <v>44722</v>
      </c>
      <c r="B58">
        <f>YEAR(A58)</f>
        <v>2022</v>
      </c>
      <c r="C58" t="str">
        <f>TEXT(A58,"MMM")</f>
        <v>jun</v>
      </c>
      <c r="D58" t="s">
        <v>3</v>
      </c>
      <c r="E58" t="s">
        <v>35</v>
      </c>
      <c r="F58">
        <v>1</v>
      </c>
      <c r="G58" s="4">
        <v>0.33333333333333331</v>
      </c>
      <c r="H58">
        <v>25</v>
      </c>
      <c r="I58" s="5">
        <v>5000</v>
      </c>
      <c r="J58" s="5">
        <f t="shared" si="18"/>
        <v>200</v>
      </c>
      <c r="K58" s="5">
        <f t="shared" ref="K58" si="20">I58/(G58*24)</f>
        <v>625</v>
      </c>
    </row>
    <row r="59" spans="1:11" x14ac:dyDescent="0.25">
      <c r="A59" s="2">
        <v>44723</v>
      </c>
      <c r="B59">
        <f>YEAR(A59)</f>
        <v>2022</v>
      </c>
      <c r="C59" t="str">
        <f>TEXT(A59,"MMM")</f>
        <v>jun</v>
      </c>
      <c r="D59" t="s">
        <v>8</v>
      </c>
      <c r="E59" t="s">
        <v>36</v>
      </c>
      <c r="F59">
        <v>1</v>
      </c>
      <c r="G59" s="4">
        <v>0.33333333333333331</v>
      </c>
      <c r="H59">
        <v>16</v>
      </c>
      <c r="I59" s="5">
        <v>4000</v>
      </c>
      <c r="J59" s="5">
        <f>I59/H59</f>
        <v>250</v>
      </c>
      <c r="K59" s="5">
        <f>I59/(G59*24)</f>
        <v>500</v>
      </c>
    </row>
    <row r="60" spans="1:11" x14ac:dyDescent="0.25">
      <c r="A60" s="2">
        <v>44969</v>
      </c>
      <c r="B60">
        <f>YEAR(A60)</f>
        <v>2023</v>
      </c>
      <c r="C60" t="str">
        <f>TEXT(A60,"MMM")</f>
        <v>fev</v>
      </c>
      <c r="D60" t="s">
        <v>8</v>
      </c>
      <c r="E60" t="s">
        <v>36</v>
      </c>
      <c r="F60">
        <v>1</v>
      </c>
      <c r="G60" s="4">
        <v>0.33333333333333331</v>
      </c>
      <c r="H60">
        <v>8</v>
      </c>
      <c r="I60" s="5">
        <v>2000</v>
      </c>
      <c r="J60" s="5">
        <f>I60/H60</f>
        <v>250</v>
      </c>
      <c r="K60" s="5">
        <f>I60/(G60*24)</f>
        <v>250</v>
      </c>
    </row>
    <row r="61" spans="1:11" x14ac:dyDescent="0.25">
      <c r="A61" s="2">
        <v>44571</v>
      </c>
      <c r="B61">
        <f>YEAR(A61)</f>
        <v>2022</v>
      </c>
      <c r="C61" t="str">
        <f>TEXT(A61,"MMM")</f>
        <v>jan</v>
      </c>
      <c r="D61" t="s">
        <v>3</v>
      </c>
      <c r="E61" t="s">
        <v>35</v>
      </c>
      <c r="F61">
        <v>1</v>
      </c>
      <c r="G61" s="4">
        <v>0.33333333333333331</v>
      </c>
      <c r="H61">
        <v>25</v>
      </c>
      <c r="I61" s="5">
        <v>2400</v>
      </c>
      <c r="J61" s="5">
        <f>I61/H61</f>
        <v>96</v>
      </c>
      <c r="K61" s="5">
        <f>I61/(G61*24)</f>
        <v>300</v>
      </c>
    </row>
    <row r="62" spans="1:11" x14ac:dyDescent="0.25">
      <c r="A62" s="2">
        <v>45008</v>
      </c>
      <c r="B62">
        <f>YEAR(A62)</f>
        <v>2023</v>
      </c>
      <c r="C62" t="str">
        <f>TEXT(A62,"MMM")</f>
        <v>mar</v>
      </c>
      <c r="D62" t="s">
        <v>4</v>
      </c>
      <c r="E62" t="s">
        <v>31</v>
      </c>
      <c r="F62">
        <v>1</v>
      </c>
      <c r="G62" s="4">
        <v>0.33333333333333331</v>
      </c>
      <c r="H62">
        <v>20</v>
      </c>
      <c r="I62" s="5">
        <v>2000</v>
      </c>
      <c r="J62" s="5">
        <f>I62/H62</f>
        <v>100</v>
      </c>
      <c r="K62" s="5">
        <f>I62/(G62*24)</f>
        <v>250</v>
      </c>
    </row>
    <row r="63" spans="1:11" x14ac:dyDescent="0.25">
      <c r="A63" s="2">
        <v>45007</v>
      </c>
      <c r="B63">
        <f>YEAR(A63)</f>
        <v>2023</v>
      </c>
      <c r="C63" t="str">
        <f>TEXT(A63,"MMM")</f>
        <v>mar</v>
      </c>
      <c r="D63" t="s">
        <v>11</v>
      </c>
      <c r="E63" t="s">
        <v>18</v>
      </c>
      <c r="F63">
        <v>1</v>
      </c>
      <c r="G63" s="4">
        <v>0.83333333333333337</v>
      </c>
      <c r="H63">
        <v>35</v>
      </c>
      <c r="I63" s="5">
        <v>525</v>
      </c>
      <c r="J63" s="5">
        <f>I63/H63</f>
        <v>15</v>
      </c>
      <c r="K63" s="5">
        <f>I63/(G63*24)</f>
        <v>26.25</v>
      </c>
    </row>
    <row r="64" spans="1:11" x14ac:dyDescent="0.25">
      <c r="A64" s="2">
        <v>44976</v>
      </c>
      <c r="B64">
        <f t="shared" ref="B64:B65" si="21">YEAR(A64)</f>
        <v>2023</v>
      </c>
      <c r="C64" t="str">
        <f t="shared" ref="C64:C65" si="22">TEXT(A64,"MMM")</f>
        <v>fev</v>
      </c>
      <c r="D64" t="s">
        <v>11</v>
      </c>
      <c r="E64" t="s">
        <v>23</v>
      </c>
      <c r="F64">
        <v>1</v>
      </c>
      <c r="G64" s="4">
        <v>0.33333333333333331</v>
      </c>
      <c r="H64">
        <v>8</v>
      </c>
      <c r="I64" s="5">
        <v>1120</v>
      </c>
      <c r="J64" s="5">
        <f t="shared" ref="J64:J65" si="23">I64/H64</f>
        <v>140</v>
      </c>
      <c r="K64" s="5">
        <f t="shared" ref="K64:K65" si="24">I64/(G64*24)</f>
        <v>140</v>
      </c>
    </row>
    <row r="65" spans="1:11" x14ac:dyDescent="0.25">
      <c r="A65" s="2">
        <v>44812</v>
      </c>
      <c r="B65">
        <f t="shared" si="21"/>
        <v>2022</v>
      </c>
      <c r="C65" t="str">
        <f t="shared" si="22"/>
        <v>set</v>
      </c>
      <c r="D65" t="s">
        <v>11</v>
      </c>
      <c r="E65" t="s">
        <v>23</v>
      </c>
      <c r="F65">
        <v>1</v>
      </c>
      <c r="G65" s="4">
        <v>0.33333333333333331</v>
      </c>
      <c r="H65">
        <v>5</v>
      </c>
      <c r="I65" s="5">
        <v>700</v>
      </c>
      <c r="J65" s="5">
        <f t="shared" si="23"/>
        <v>140</v>
      </c>
      <c r="K65" s="5">
        <f t="shared" si="24"/>
        <v>87.5</v>
      </c>
    </row>
    <row r="66" spans="1:11" x14ac:dyDescent="0.25">
      <c r="A66" s="2">
        <v>44628</v>
      </c>
      <c r="B66">
        <f t="shared" ref="B66:B69" si="25">YEAR(A66)</f>
        <v>2022</v>
      </c>
      <c r="C66" t="str">
        <f t="shared" ref="C66:C69" si="26">TEXT(A66,"MMM")</f>
        <v>mar</v>
      </c>
      <c r="D66" t="s">
        <v>11</v>
      </c>
      <c r="E66" t="s">
        <v>23</v>
      </c>
      <c r="F66">
        <v>1</v>
      </c>
      <c r="G66" s="4">
        <v>0.33333333333333331</v>
      </c>
      <c r="H66">
        <v>5</v>
      </c>
      <c r="I66" s="5">
        <v>700</v>
      </c>
      <c r="J66" s="5">
        <f t="shared" ref="J66:J69" si="27">I66/H66</f>
        <v>140</v>
      </c>
      <c r="K66" s="5">
        <f t="shared" ref="K66:K69" si="28">I66/(G66*24)</f>
        <v>87.5</v>
      </c>
    </row>
    <row r="67" spans="1:11" x14ac:dyDescent="0.25">
      <c r="A67" s="2">
        <v>44946</v>
      </c>
      <c r="B67">
        <f t="shared" si="25"/>
        <v>2023</v>
      </c>
      <c r="C67" t="str">
        <f t="shared" si="26"/>
        <v>jan</v>
      </c>
      <c r="D67" t="s">
        <v>15</v>
      </c>
      <c r="E67" t="s">
        <v>49</v>
      </c>
      <c r="F67">
        <v>1</v>
      </c>
      <c r="G67" s="4">
        <v>6.9444444444444441E-3</v>
      </c>
      <c r="H67">
        <v>80</v>
      </c>
      <c r="I67" s="5">
        <v>100</v>
      </c>
      <c r="J67" s="5">
        <f t="shared" si="27"/>
        <v>1.25</v>
      </c>
      <c r="K67" s="5">
        <f t="shared" si="28"/>
        <v>600</v>
      </c>
    </row>
    <row r="68" spans="1:11" x14ac:dyDescent="0.25">
      <c r="A68" s="2">
        <v>44982</v>
      </c>
      <c r="B68">
        <f t="shared" si="25"/>
        <v>2023</v>
      </c>
      <c r="C68" t="str">
        <f t="shared" si="26"/>
        <v>fev</v>
      </c>
      <c r="D68" t="s">
        <v>15</v>
      </c>
      <c r="E68" t="s">
        <v>49</v>
      </c>
      <c r="F68">
        <v>1</v>
      </c>
      <c r="G68" s="4">
        <v>6.9444444444444441E-3</v>
      </c>
      <c r="H68">
        <v>76</v>
      </c>
      <c r="I68" s="5">
        <v>100</v>
      </c>
      <c r="J68" s="5">
        <f t="shared" si="27"/>
        <v>1.3157894736842106</v>
      </c>
      <c r="K68" s="5">
        <f t="shared" si="28"/>
        <v>600</v>
      </c>
    </row>
    <row r="69" spans="1:11" x14ac:dyDescent="0.25">
      <c r="A69" s="2">
        <v>44995</v>
      </c>
      <c r="B69">
        <f t="shared" si="25"/>
        <v>2023</v>
      </c>
      <c r="C69" t="str">
        <f t="shared" si="26"/>
        <v>mar</v>
      </c>
      <c r="D69" t="s">
        <v>15</v>
      </c>
      <c r="E69" t="s">
        <v>49</v>
      </c>
      <c r="F69">
        <v>1</v>
      </c>
      <c r="G69" s="4">
        <v>6.9444444444444441E-3</v>
      </c>
      <c r="H69">
        <v>88</v>
      </c>
      <c r="I69" s="5">
        <v>100</v>
      </c>
      <c r="J69" s="5">
        <f t="shared" si="27"/>
        <v>1.1363636363636365</v>
      </c>
      <c r="K69" s="5">
        <f t="shared" si="28"/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8C63-3285-42A1-A68A-70041023BEB2}">
  <dimension ref="A1:B20"/>
  <sheetViews>
    <sheetView workbookViewId="0">
      <selection activeCell="B11" sqref="B11"/>
    </sheetView>
  </sheetViews>
  <sheetFormatPr defaultRowHeight="15" x14ac:dyDescent="0.25"/>
  <cols>
    <col min="1" max="1" width="28.5703125" bestFit="1" customWidth="1"/>
    <col min="2" max="2" width="31.5703125" bestFit="1" customWidth="1"/>
  </cols>
  <sheetData>
    <row r="1" spans="1:2" x14ac:dyDescent="0.25">
      <c r="A1" s="1" t="s">
        <v>1</v>
      </c>
      <c r="B1" s="1" t="s">
        <v>24</v>
      </c>
    </row>
    <row r="2" spans="1:2" x14ac:dyDescent="0.25">
      <c r="A2" t="s">
        <v>2</v>
      </c>
      <c r="B2" t="s">
        <v>12</v>
      </c>
    </row>
    <row r="3" spans="1:2" x14ac:dyDescent="0.25">
      <c r="A3" t="s">
        <v>3</v>
      </c>
      <c r="B3" t="s">
        <v>13</v>
      </c>
    </row>
    <row r="4" spans="1:2" x14ac:dyDescent="0.25">
      <c r="A4" t="s">
        <v>4</v>
      </c>
      <c r="B4" t="s">
        <v>14</v>
      </c>
    </row>
    <row r="5" spans="1:2" x14ac:dyDescent="0.25">
      <c r="A5" t="s">
        <v>5</v>
      </c>
      <c r="B5" t="s">
        <v>15</v>
      </c>
    </row>
    <row r="6" spans="1:2" x14ac:dyDescent="0.25">
      <c r="A6" t="s">
        <v>6</v>
      </c>
      <c r="B6" t="s">
        <v>16</v>
      </c>
    </row>
    <row r="7" spans="1:2" x14ac:dyDescent="0.25">
      <c r="A7" t="s">
        <v>7</v>
      </c>
      <c r="B7" t="s">
        <v>17</v>
      </c>
    </row>
    <row r="8" spans="1:2" x14ac:dyDescent="0.25">
      <c r="A8" t="s">
        <v>8</v>
      </c>
      <c r="B8" t="s">
        <v>30</v>
      </c>
    </row>
    <row r="9" spans="1:2" x14ac:dyDescent="0.25">
      <c r="A9" t="s">
        <v>9</v>
      </c>
      <c r="B9" t="s">
        <v>19</v>
      </c>
    </row>
    <row r="10" spans="1:2" x14ac:dyDescent="0.25">
      <c r="A10" t="s">
        <v>10</v>
      </c>
      <c r="B10" t="s">
        <v>20</v>
      </c>
    </row>
    <row r="11" spans="1:2" x14ac:dyDescent="0.25">
      <c r="A11" t="s">
        <v>11</v>
      </c>
      <c r="B11" t="s">
        <v>18</v>
      </c>
    </row>
    <row r="12" spans="1:2" x14ac:dyDescent="0.25">
      <c r="B12" t="s">
        <v>21</v>
      </c>
    </row>
    <row r="13" spans="1:2" x14ac:dyDescent="0.25">
      <c r="B13" t="s">
        <v>22</v>
      </c>
    </row>
    <row r="14" spans="1:2" x14ac:dyDescent="0.25">
      <c r="B14" t="s">
        <v>23</v>
      </c>
    </row>
    <row r="15" spans="1:2" x14ac:dyDescent="0.25">
      <c r="B15" t="s">
        <v>31</v>
      </c>
    </row>
    <row r="16" spans="1:2" x14ac:dyDescent="0.25">
      <c r="B16" t="s">
        <v>32</v>
      </c>
    </row>
    <row r="17" spans="2:2" x14ac:dyDescent="0.25">
      <c r="B17" t="s">
        <v>33</v>
      </c>
    </row>
    <row r="18" spans="2:2" x14ac:dyDescent="0.25">
      <c r="B18" t="s">
        <v>34</v>
      </c>
    </row>
    <row r="19" spans="2:2" x14ac:dyDescent="0.25">
      <c r="B19" t="s">
        <v>35</v>
      </c>
    </row>
    <row r="20" spans="2:2" x14ac:dyDescent="0.25">
      <c r="B20" t="s">
        <v>36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Análise</vt:lpstr>
      <vt:lpstr>Dados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marcia</cp:lastModifiedBy>
  <dcterms:created xsi:type="dcterms:W3CDTF">2023-03-23T23:15:26Z</dcterms:created>
  <dcterms:modified xsi:type="dcterms:W3CDTF">2023-03-26T00:03:17Z</dcterms:modified>
</cp:coreProperties>
</file>